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e\Desktop\Zip\"/>
    </mc:Choice>
  </mc:AlternateContent>
  <bookViews>
    <workbookView xWindow="0" yWindow="0" windowWidth="22836" windowHeight="8736"/>
  </bookViews>
  <sheets>
    <sheet name="Ark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  <c r="W29" i="1" l="1"/>
  <c r="W30" i="1"/>
  <c r="W31" i="1"/>
  <c r="W32" i="1"/>
  <c r="W28" i="1"/>
  <c r="W23" i="1"/>
  <c r="W22" i="1"/>
  <c r="W18" i="1"/>
  <c r="W17" i="1"/>
  <c r="W13" i="1"/>
  <c r="W12" i="1"/>
  <c r="W6" i="1"/>
  <c r="W5" i="1"/>
  <c r="Q29" i="1"/>
  <c r="Q30" i="1"/>
  <c r="Q31" i="1"/>
  <c r="Q32" i="1"/>
  <c r="Q28" i="1"/>
  <c r="Q22" i="1"/>
  <c r="Q23" i="1" s="1"/>
  <c r="Q17" i="1"/>
  <c r="Q18" i="1" s="1"/>
  <c r="Q12" i="1"/>
  <c r="Q13" i="1" s="1"/>
  <c r="Q6" i="1"/>
  <c r="Q5" i="1"/>
  <c r="K6" i="1"/>
  <c r="K7" i="1"/>
  <c r="K8" i="1"/>
  <c r="K12" i="1"/>
  <c r="K13" i="1"/>
  <c r="K17" i="1"/>
  <c r="K18" i="1" s="1"/>
  <c r="K22" i="1"/>
  <c r="K23" i="1"/>
  <c r="K28" i="1"/>
  <c r="K29" i="1"/>
  <c r="K30" i="1"/>
  <c r="K31" i="1"/>
  <c r="K32" i="1"/>
  <c r="K33" i="1"/>
  <c r="K34" i="1"/>
  <c r="K5" i="1"/>
  <c r="T3" i="1"/>
  <c r="N3" i="1"/>
  <c r="W24" i="1" l="1"/>
  <c r="W25" i="1" s="1"/>
  <c r="W14" i="1"/>
  <c r="W15" i="1" s="1"/>
  <c r="K35" i="1"/>
  <c r="K36" i="1" s="1"/>
  <c r="W19" i="1"/>
  <c r="W20" i="1" s="1"/>
  <c r="W7" i="1"/>
  <c r="W8" i="1" s="1"/>
  <c r="K14" i="1"/>
  <c r="K15" i="1" s="1"/>
  <c r="W33" i="1"/>
  <c r="W34" i="1" s="1"/>
  <c r="K9" i="1"/>
  <c r="K10" i="1" s="1"/>
  <c r="K24" i="1"/>
  <c r="K25" i="1" s="1"/>
  <c r="Q7" i="1"/>
  <c r="Q8" i="1" s="1"/>
  <c r="Q33" i="1"/>
  <c r="Q34" i="1" s="1"/>
  <c r="E29" i="1"/>
  <c r="E30" i="1"/>
  <c r="E31" i="1"/>
  <c r="E32" i="1"/>
  <c r="E33" i="1"/>
  <c r="E34" i="1"/>
  <c r="E35" i="1"/>
  <c r="E28" i="1"/>
  <c r="E23" i="1"/>
  <c r="E24" i="1"/>
  <c r="E22" i="1"/>
  <c r="E17" i="1"/>
  <c r="E18" i="1" s="1"/>
  <c r="E13" i="1"/>
  <c r="E12" i="1"/>
  <c r="E6" i="1"/>
  <c r="E7" i="1"/>
  <c r="E8" i="1"/>
  <c r="E5" i="1"/>
  <c r="E25" i="1" l="1"/>
  <c r="E26" i="1" s="1"/>
  <c r="E9" i="1"/>
  <c r="E10" i="1" s="1"/>
  <c r="E36" i="1"/>
  <c r="E37" i="1" s="1"/>
  <c r="E14" i="1"/>
  <c r="E15" i="1" s="1"/>
</calcChain>
</file>

<file path=xl/comments1.xml><?xml version="1.0" encoding="utf-8"?>
<comments xmlns="http://schemas.openxmlformats.org/spreadsheetml/2006/main">
  <authors>
    <author>Martine</author>
  </authors>
  <commentList>
    <comment ref="A22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ca midt på
</t>
        </r>
      </text>
    </comment>
    <comment ref="G22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ca midt på
</t>
        </r>
      </text>
    </comment>
    <comment ref="M22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ca midt på
</t>
        </r>
      </text>
    </comment>
    <comment ref="S22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ca midt på
</t>
        </r>
      </text>
    </comment>
    <comment ref="A28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Overgang mellom buoy og tele
</t>
        </r>
      </text>
    </comment>
    <comment ref="G28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Overgang mellom buoy og tele
</t>
        </r>
      </text>
    </comment>
    <comment ref="M28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Overgang mellom buoy og tele
</t>
        </r>
      </text>
    </comment>
    <comment ref="S28" authorId="0" shapeId="0">
      <text>
        <r>
          <rPr>
            <b/>
            <sz val="9"/>
            <color indexed="81"/>
            <rFont val="Tahoma"/>
            <charset val="1"/>
          </rPr>
          <t>Martine:</t>
        </r>
        <r>
          <rPr>
            <sz val="9"/>
            <color indexed="81"/>
            <rFont val="Tahoma"/>
            <charset val="1"/>
          </rPr>
          <t xml:space="preserve">
Overgang mellom buoy og tele
</t>
        </r>
      </text>
    </comment>
  </commentList>
</comments>
</file>

<file path=xl/sharedStrings.xml><?xml version="1.0" encoding="utf-8"?>
<sst xmlns="http://schemas.openxmlformats.org/spreadsheetml/2006/main" count="65" uniqueCount="13">
  <si>
    <t>N</t>
  </si>
  <si>
    <t>S</t>
  </si>
  <si>
    <t>m</t>
  </si>
  <si>
    <t>a</t>
  </si>
  <si>
    <t>D</t>
  </si>
  <si>
    <t>NS^m</t>
  </si>
  <si>
    <t>Element</t>
  </si>
  <si>
    <t>Sea state 4</t>
  </si>
  <si>
    <t>Sum</t>
  </si>
  <si>
    <t>Sea state 5</t>
  </si>
  <si>
    <t>Sea state 15</t>
  </si>
  <si>
    <t>Sea state 16</t>
  </si>
  <si>
    <t>Probability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</si>
</sst>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Fill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X42"/>
  <sheetViews>
    <sheetView tabSelected="1" zoomScale="90" zoomScaleNormal="90" workbookViewId="0">
      <selection activeCell="A2" sqref="A2"/>
    </sheetView>
  </sheetViews>
  <sheetFormatPr baseColWidth="10" defaultRowHeight="14.4" x14ac:dyDescent="0.3"/>
  <cols>
    <col min="2" max="2" width="14.6640625" customWidth="1"/>
    <col min="3" max="3" width="12" bestFit="1" customWidth="1"/>
    <col min="5" max="5" width="12" bestFit="1" customWidth="1"/>
    <col min="11" max="11" width="12" bestFit="1" customWidth="1"/>
    <col min="17" max="17" width="12" bestFit="1" customWidth="1"/>
    <col min="23" max="23" width="12" bestFit="1" customWidth="1"/>
  </cols>
  <sheetData>
    <row r="2" spans="1:24" x14ac:dyDescent="0.3">
      <c r="A2" t="s">
        <v>3</v>
      </c>
      <c r="B2">
        <f>10^16.856</f>
        <v>7.1779429127136648E+16</v>
      </c>
      <c r="G2" t="s">
        <v>9</v>
      </c>
      <c r="H2" t="s">
        <v>12</v>
      </c>
      <c r="I2">
        <v>6.13E-3</v>
      </c>
      <c r="M2" t="s">
        <v>10</v>
      </c>
      <c r="N2" t="s">
        <v>12</v>
      </c>
      <c r="O2">
        <v>0.12587000000000001</v>
      </c>
      <c r="S2" t="s">
        <v>11</v>
      </c>
      <c r="T2" t="s">
        <v>12</v>
      </c>
      <c r="U2">
        <v>0.22148999999999999</v>
      </c>
    </row>
    <row r="3" spans="1:24" x14ac:dyDescent="0.3">
      <c r="A3" s="1" t="s">
        <v>7</v>
      </c>
      <c r="B3" t="s">
        <v>12</v>
      </c>
      <c r="C3">
        <v>4.7460000000000002E-2</v>
      </c>
      <c r="M3" t="s">
        <v>3</v>
      </c>
      <c r="N3">
        <f>10^14.885</f>
        <v>767361489361818.88</v>
      </c>
      <c r="S3" t="s">
        <v>3</v>
      </c>
      <c r="T3">
        <f>10^14.885</f>
        <v>767361489361818.88</v>
      </c>
    </row>
    <row r="4" spans="1:24" x14ac:dyDescent="0.3">
      <c r="A4" t="s">
        <v>6</v>
      </c>
      <c r="B4" t="s">
        <v>0</v>
      </c>
      <c r="C4" t="s">
        <v>1</v>
      </c>
      <c r="D4" t="s">
        <v>2</v>
      </c>
      <c r="E4" t="s">
        <v>5</v>
      </c>
      <c r="G4" t="s">
        <v>6</v>
      </c>
      <c r="H4" t="s">
        <v>0</v>
      </c>
      <c r="I4" t="s">
        <v>1</v>
      </c>
      <c r="J4" t="s">
        <v>2</v>
      </c>
      <c r="K4" t="s">
        <v>5</v>
      </c>
      <c r="M4" t="s">
        <v>6</v>
      </c>
      <c r="N4" t="s">
        <v>0</v>
      </c>
      <c r="O4" t="s">
        <v>1</v>
      </c>
      <c r="P4" t="s">
        <v>2</v>
      </c>
      <c r="Q4" t="s">
        <v>5</v>
      </c>
      <c r="S4" t="s">
        <v>6</v>
      </c>
      <c r="T4" t="s">
        <v>0</v>
      </c>
      <c r="U4" t="s">
        <v>1</v>
      </c>
      <c r="V4" t="s">
        <v>2</v>
      </c>
      <c r="W4" t="s">
        <v>5</v>
      </c>
    </row>
    <row r="5" spans="1:24" x14ac:dyDescent="0.3">
      <c r="A5">
        <v>1</v>
      </c>
      <c r="B5">
        <v>2949248.79</v>
      </c>
      <c r="C5">
        <v>0.25</v>
      </c>
      <c r="D5">
        <v>5</v>
      </c>
      <c r="E5">
        <f>B5*C5^D5</f>
        <v>2880.125771484375</v>
      </c>
      <c r="G5">
        <v>1</v>
      </c>
      <c r="H5">
        <v>3111344.9067000002</v>
      </c>
      <c r="I5">
        <v>0.25</v>
      </c>
      <c r="J5">
        <v>5</v>
      </c>
      <c r="K5">
        <f>H5*I5^J5</f>
        <v>3038.4227604492189</v>
      </c>
      <c r="M5">
        <v>1</v>
      </c>
      <c r="N5">
        <v>9635888.3289999999</v>
      </c>
      <c r="O5">
        <v>0.25</v>
      </c>
      <c r="P5">
        <v>5</v>
      </c>
      <c r="Q5">
        <f>N5*O5^P5</f>
        <v>9410.0471962890624</v>
      </c>
      <c r="S5">
        <v>1</v>
      </c>
      <c r="T5">
        <v>7632256.8715000004</v>
      </c>
      <c r="U5">
        <v>0.25</v>
      </c>
      <c r="V5">
        <v>5</v>
      </c>
      <c r="W5">
        <f>T5*U5^V5</f>
        <v>7453.3758510742191</v>
      </c>
    </row>
    <row r="6" spans="1:24" x14ac:dyDescent="0.3">
      <c r="B6">
        <v>2170286.8958000001</v>
      </c>
      <c r="C6">
        <v>0.75</v>
      </c>
      <c r="D6">
        <v>5</v>
      </c>
      <c r="E6">
        <f t="shared" ref="E6:E8" si="0">B6*C6^D6</f>
        <v>515019.25359316409</v>
      </c>
      <c r="H6">
        <v>1909132.0411</v>
      </c>
      <c r="I6">
        <v>0.75</v>
      </c>
      <c r="J6">
        <v>5</v>
      </c>
      <c r="K6">
        <f t="shared" ref="K6:K34" si="1">H6*I6^J6</f>
        <v>453045.98240947264</v>
      </c>
      <c r="N6">
        <v>121574.292</v>
      </c>
      <c r="O6">
        <v>0.75</v>
      </c>
      <c r="P6">
        <v>5</v>
      </c>
      <c r="Q6">
        <f>N6*O6^P6</f>
        <v>28850.14937109375</v>
      </c>
      <c r="T6">
        <v>468291.86700000003</v>
      </c>
      <c r="U6">
        <v>0.75</v>
      </c>
      <c r="V6">
        <v>5</v>
      </c>
      <c r="W6">
        <f>T6*U6^V6</f>
        <v>111127.85515722657</v>
      </c>
    </row>
    <row r="7" spans="1:24" x14ac:dyDescent="0.3">
      <c r="B7">
        <v>612363.10750000004</v>
      </c>
      <c r="C7">
        <v>1.25</v>
      </c>
      <c r="D7">
        <v>5</v>
      </c>
      <c r="E7">
        <f t="shared" si="0"/>
        <v>1868783.8973999026</v>
      </c>
      <c r="H7">
        <v>508801.69959999999</v>
      </c>
      <c r="I7">
        <v>1.25</v>
      </c>
      <c r="J7">
        <v>5</v>
      </c>
      <c r="K7">
        <f t="shared" si="1"/>
        <v>1552739.5617675781</v>
      </c>
      <c r="P7" t="s">
        <v>8</v>
      </c>
      <c r="Q7">
        <f>SUM(Q5:Q6)</f>
        <v>38260.196567382809</v>
      </c>
      <c r="V7" t="s">
        <v>8</v>
      </c>
      <c r="W7">
        <f>SUM(W5:W6)</f>
        <v>118581.23100830079</v>
      </c>
    </row>
    <row r="8" spans="1:24" x14ac:dyDescent="0.3">
      <c r="B8">
        <v>135080.09729999999</v>
      </c>
      <c r="C8">
        <v>1.75</v>
      </c>
      <c r="D8">
        <v>5</v>
      </c>
      <c r="E8">
        <f t="shared" si="0"/>
        <v>2217081.2454307615</v>
      </c>
      <c r="H8">
        <v>45026.699099999998</v>
      </c>
      <c r="I8">
        <v>1.75</v>
      </c>
      <c r="J8">
        <v>5</v>
      </c>
      <c r="K8">
        <f t="shared" si="1"/>
        <v>739027.08181025391</v>
      </c>
      <c r="P8" t="s">
        <v>4</v>
      </c>
      <c r="Q8" s="1">
        <f>(Q7/$B$2)*O2</f>
        <v>6.7091797754571829E-14</v>
      </c>
      <c r="R8" s="3">
        <v>6.7091797754571803E-4</v>
      </c>
      <c r="V8" t="s">
        <v>4</v>
      </c>
      <c r="W8" s="2">
        <f>(W7/$B$2)*U2</f>
        <v>3.6590646060319623E-13</v>
      </c>
      <c r="X8" s="3">
        <v>3.6590646060319599E-3</v>
      </c>
    </row>
    <row r="9" spans="1:24" x14ac:dyDescent="0.3">
      <c r="D9" t="s">
        <v>8</v>
      </c>
      <c r="E9">
        <f>SUM(E5:E8)</f>
        <v>4603764.5221953131</v>
      </c>
      <c r="J9" t="s">
        <v>8</v>
      </c>
      <c r="K9">
        <f>SUM(K5:K8)</f>
        <v>2747851.0487477537</v>
      </c>
    </row>
    <row r="10" spans="1:24" x14ac:dyDescent="0.3">
      <c r="D10" t="s">
        <v>4</v>
      </c>
      <c r="E10" s="2">
        <f>(E9/$B$2)*C3</f>
        <v>3.043973278700629E-12</v>
      </c>
      <c r="F10" s="3">
        <v>3.0439732787006301E-2</v>
      </c>
      <c r="J10" t="s">
        <v>4</v>
      </c>
      <c r="K10" s="1">
        <f>(K9/$B$2)*I2</f>
        <v>2.3466788651925388E-13</v>
      </c>
      <c r="L10" s="3">
        <v>2.3466788651925401E-3</v>
      </c>
    </row>
    <row r="12" spans="1:24" x14ac:dyDescent="0.3">
      <c r="A12">
        <v>27</v>
      </c>
      <c r="B12">
        <v>6083107.0461999997</v>
      </c>
      <c r="C12">
        <v>0.25</v>
      </c>
      <c r="D12">
        <v>5</v>
      </c>
      <c r="E12">
        <f>B12*C12^D12</f>
        <v>5940.5342248046873</v>
      </c>
      <c r="G12">
        <v>27</v>
      </c>
      <c r="H12">
        <v>5966037.6286000004</v>
      </c>
      <c r="I12">
        <v>0.25</v>
      </c>
      <c r="J12">
        <v>5</v>
      </c>
      <c r="K12">
        <f t="shared" si="1"/>
        <v>5826.2086216796879</v>
      </c>
      <c r="M12">
        <v>27</v>
      </c>
      <c r="N12">
        <v>9910556.1739000008</v>
      </c>
      <c r="O12">
        <v>0.25</v>
      </c>
      <c r="P12">
        <v>5</v>
      </c>
      <c r="Q12">
        <f>N12*O12^P12</f>
        <v>9678.2775135742195</v>
      </c>
      <c r="S12">
        <v>27</v>
      </c>
      <c r="T12">
        <v>10860769.0702</v>
      </c>
      <c r="U12">
        <v>0.25</v>
      </c>
      <c r="V12">
        <v>5</v>
      </c>
      <c r="W12">
        <f>T12*U12^V12</f>
        <v>10606.219795117187</v>
      </c>
    </row>
    <row r="13" spans="1:24" x14ac:dyDescent="0.3">
      <c r="B13">
        <v>684405.82609999995</v>
      </c>
      <c r="C13">
        <v>0.75</v>
      </c>
      <c r="D13">
        <v>5</v>
      </c>
      <c r="E13">
        <f>B13*C13^D13</f>
        <v>162412.71068583982</v>
      </c>
      <c r="H13">
        <v>508801.69959999999</v>
      </c>
      <c r="I13">
        <v>0.75</v>
      </c>
      <c r="J13">
        <v>5</v>
      </c>
      <c r="K13">
        <f t="shared" si="1"/>
        <v>120741.02832304688</v>
      </c>
      <c r="P13" t="s">
        <v>4</v>
      </c>
      <c r="Q13" s="1">
        <f>(Q12/$B$2)*O2</f>
        <v>1.6971502914517291E-14</v>
      </c>
      <c r="R13" s="3">
        <v>1.6971502914517301E-4</v>
      </c>
      <c r="T13">
        <v>94558.934699999998</v>
      </c>
      <c r="U13">
        <v>0.75</v>
      </c>
      <c r="V13">
        <v>5</v>
      </c>
      <c r="W13">
        <f>T13*U13^V13</f>
        <v>22439.278449316407</v>
      </c>
    </row>
    <row r="14" spans="1:24" x14ac:dyDescent="0.3">
      <c r="D14" t="s">
        <v>8</v>
      </c>
      <c r="E14">
        <f>SUM(E12:E13)</f>
        <v>168353.24491064451</v>
      </c>
      <c r="J14" t="s">
        <v>8</v>
      </c>
      <c r="K14">
        <f>SUM(K12:K13)</f>
        <v>126567.23694472657</v>
      </c>
      <c r="V14" t="s">
        <v>8</v>
      </c>
      <c r="W14">
        <f>SUM(W12:W13)</f>
        <v>33045.498244433591</v>
      </c>
    </row>
    <row r="15" spans="1:24" x14ac:dyDescent="0.3">
      <c r="D15" t="s">
        <v>4</v>
      </c>
      <c r="E15" s="1">
        <f>(E14/$B$2)*C3</f>
        <v>1.1131385552408223E-13</v>
      </c>
      <c r="F15" s="3">
        <v>1.11313855524082E-3</v>
      </c>
      <c r="J15" t="s">
        <v>4</v>
      </c>
      <c r="K15" s="1">
        <f>(K14/$B$2)*I2</f>
        <v>1.0808906840105481E-14</v>
      </c>
      <c r="L15" s="3">
        <v>1.08089068401055E-4</v>
      </c>
      <c r="W15" s="2">
        <f>(W14/$B$2)*U2</f>
        <v>1.0196859316330938E-13</v>
      </c>
      <c r="X15" s="3">
        <v>1.0196859316330899E-3</v>
      </c>
    </row>
    <row r="17" spans="1:24" x14ac:dyDescent="0.3">
      <c r="A17">
        <v>30</v>
      </c>
      <c r="B17">
        <v>10387659.478599999</v>
      </c>
      <c r="C17">
        <v>0.25</v>
      </c>
      <c r="D17">
        <v>5</v>
      </c>
      <c r="E17">
        <f>B17*C17^D17</f>
        <v>10144.198709570312</v>
      </c>
      <c r="G17">
        <v>30</v>
      </c>
      <c r="H17">
        <v>10108493.9443</v>
      </c>
      <c r="I17">
        <v>0.25</v>
      </c>
      <c r="J17">
        <v>5</v>
      </c>
      <c r="K17">
        <f t="shared" si="1"/>
        <v>9871.5761174804684</v>
      </c>
      <c r="M17">
        <v>30</v>
      </c>
      <c r="N17">
        <v>11441491.7028</v>
      </c>
      <c r="O17">
        <v>0.25</v>
      </c>
      <c r="P17">
        <v>5</v>
      </c>
      <c r="Q17">
        <f>N17*O17^P17</f>
        <v>11173.331741015625</v>
      </c>
      <c r="S17">
        <v>30</v>
      </c>
      <c r="T17">
        <v>11211987.9705</v>
      </c>
      <c r="U17">
        <v>0.25</v>
      </c>
      <c r="V17">
        <v>5</v>
      </c>
      <c r="W17">
        <f>T17*U17^V17</f>
        <v>10949.207002441406</v>
      </c>
    </row>
    <row r="18" spans="1:24" x14ac:dyDescent="0.3">
      <c r="D18" t="s">
        <v>4</v>
      </c>
      <c r="E18" s="1">
        <f>(E17/$B$2)*C3</f>
        <v>6.7072652514896407E-15</v>
      </c>
      <c r="F18" s="3">
        <v>6.7072652514896402E-5</v>
      </c>
      <c r="J18" t="s">
        <v>4</v>
      </c>
      <c r="K18" s="1">
        <f>(K17/$B$2)*I2</f>
        <v>8.4303765488263053E-16</v>
      </c>
      <c r="L18" s="3">
        <v>8.4303765488263101E-6</v>
      </c>
      <c r="P18" t="s">
        <v>4</v>
      </c>
      <c r="Q18" s="1">
        <f>(Q17/$B$2)*O2</f>
        <v>1.9593179875401708E-14</v>
      </c>
      <c r="R18" s="3">
        <v>1.9593179875401699E-4</v>
      </c>
      <c r="T18">
        <v>211631.90150000001</v>
      </c>
      <c r="U18">
        <v>0.75</v>
      </c>
      <c r="V18">
        <v>5</v>
      </c>
      <c r="W18">
        <f>T18*U18^V18</f>
        <v>50221.242250488285</v>
      </c>
    </row>
    <row r="19" spans="1:24" x14ac:dyDescent="0.3">
      <c r="E19" s="1"/>
      <c r="K19" s="1"/>
      <c r="Q19" s="1"/>
      <c r="V19" t="s">
        <v>8</v>
      </c>
      <c r="W19">
        <f>SUM(W17:W18)</f>
        <v>61170.449252929691</v>
      </c>
    </row>
    <row r="20" spans="1:24" x14ac:dyDescent="0.3">
      <c r="E20" s="1"/>
      <c r="K20" s="1"/>
      <c r="Q20" s="1"/>
      <c r="V20" t="s">
        <v>4</v>
      </c>
      <c r="W20" s="2">
        <f>(W19/$B$2)*U2</f>
        <v>1.88753838945053E-13</v>
      </c>
      <c r="X20" s="3">
        <v>1.88753838945053E-3</v>
      </c>
    </row>
    <row r="22" spans="1:24" x14ac:dyDescent="0.3">
      <c r="A22">
        <v>260</v>
      </c>
      <c r="B22">
        <v>7704068.2132000001</v>
      </c>
      <c r="C22">
        <v>0.25</v>
      </c>
      <c r="D22">
        <v>5</v>
      </c>
      <c r="E22">
        <f>B22*C22^D22</f>
        <v>7523.5041144531251</v>
      </c>
      <c r="G22">
        <v>260</v>
      </c>
      <c r="H22">
        <v>7447416.0284000002</v>
      </c>
      <c r="I22">
        <v>0.25</v>
      </c>
      <c r="J22">
        <v>5</v>
      </c>
      <c r="K22">
        <f t="shared" si="1"/>
        <v>7272.8672152343752</v>
      </c>
      <c r="M22">
        <v>260</v>
      </c>
      <c r="N22">
        <v>10734559.7085</v>
      </c>
      <c r="O22">
        <v>0.25</v>
      </c>
      <c r="P22">
        <v>5</v>
      </c>
      <c r="Q22">
        <f>N22*O22^P22</f>
        <v>10482.968465332031</v>
      </c>
      <c r="S22">
        <v>260</v>
      </c>
      <c r="T22">
        <v>10937316.779200001</v>
      </c>
      <c r="U22">
        <v>0.25</v>
      </c>
      <c r="V22">
        <v>5</v>
      </c>
      <c r="W22">
        <f>T22*U22^V22</f>
        <v>10680.973417187501</v>
      </c>
    </row>
    <row r="23" spans="1:24" x14ac:dyDescent="0.3">
      <c r="B23">
        <v>576341.74829999998</v>
      </c>
      <c r="C23">
        <v>0.75</v>
      </c>
      <c r="D23">
        <v>5</v>
      </c>
      <c r="E23">
        <f t="shared" ref="E23:E24" si="2">B23*C23^D23</f>
        <v>136768.59847353515</v>
      </c>
      <c r="H23">
        <v>324192.23340000003</v>
      </c>
      <c r="I23">
        <v>0.75</v>
      </c>
      <c r="J23">
        <v>5</v>
      </c>
      <c r="K23">
        <f t="shared" si="1"/>
        <v>76932.336636914071</v>
      </c>
      <c r="P23" t="s">
        <v>4</v>
      </c>
      <c r="Q23" s="1">
        <f>(Q22/$B$2)*O2</f>
        <v>1.8382581984515969E-14</v>
      </c>
      <c r="R23" s="3">
        <v>1.8382581984516E-4</v>
      </c>
      <c r="T23">
        <v>36022.451300000001</v>
      </c>
      <c r="U23">
        <v>0.75</v>
      </c>
      <c r="V23">
        <v>5</v>
      </c>
      <c r="W23">
        <f>T23*U23^V23</f>
        <v>8548.2965487304682</v>
      </c>
    </row>
    <row r="24" spans="1:24" x14ac:dyDescent="0.3">
      <c r="B24">
        <v>9005.3397999999997</v>
      </c>
      <c r="C24">
        <v>1.25</v>
      </c>
      <c r="D24">
        <v>5</v>
      </c>
      <c r="E24">
        <f t="shared" si="2"/>
        <v>27482.116088867188</v>
      </c>
      <c r="J24" t="s">
        <v>8</v>
      </c>
      <c r="K24">
        <f>SUM(K22:K23)</f>
        <v>84205.20385214845</v>
      </c>
      <c r="V24" t="s">
        <v>8</v>
      </c>
      <c r="W24">
        <f>SUM(W22:W23)</f>
        <v>19229.269965917971</v>
      </c>
    </row>
    <row r="25" spans="1:24" x14ac:dyDescent="0.3">
      <c r="D25" t="s">
        <v>8</v>
      </c>
      <c r="E25">
        <f>SUM(E22:E24)</f>
        <v>171774.21867685547</v>
      </c>
      <c r="J25" t="s">
        <v>4</v>
      </c>
      <c r="K25" s="1">
        <f>(K24/$B$2)*I2</f>
        <v>7.1911675237679737E-15</v>
      </c>
      <c r="L25" s="3">
        <v>7.1911675237679704E-5</v>
      </c>
      <c r="Q25" s="1"/>
      <c r="V25" t="s">
        <v>4</v>
      </c>
      <c r="W25" s="2">
        <f>(W24/$B$2)*U2</f>
        <v>5.9335816076322014E-14</v>
      </c>
      <c r="X25" s="3">
        <v>5.9335816076322E-4</v>
      </c>
    </row>
    <row r="26" spans="1:24" x14ac:dyDescent="0.3">
      <c r="D26" t="s">
        <v>4</v>
      </c>
      <c r="E26" s="1">
        <f>(E25/$B$2)*C3</f>
        <v>1.1357577675860194E-13</v>
      </c>
      <c r="F26" s="3">
        <v>1.13575776758602E-3</v>
      </c>
    </row>
    <row r="28" spans="1:24" x14ac:dyDescent="0.3">
      <c r="A28">
        <v>466</v>
      </c>
      <c r="B28">
        <v>4592723.3064999999</v>
      </c>
      <c r="C28">
        <v>0.25</v>
      </c>
      <c r="D28">
        <v>5</v>
      </c>
      <c r="E28">
        <f>B28*C28^D28</f>
        <v>4485.0813540039062</v>
      </c>
      <c r="G28">
        <v>466</v>
      </c>
      <c r="H28">
        <v>5020476.9478000002</v>
      </c>
      <c r="I28">
        <v>0.25</v>
      </c>
      <c r="J28">
        <v>5</v>
      </c>
      <c r="K28">
        <f t="shared" si="1"/>
        <v>4902.8095193359377</v>
      </c>
      <c r="M28">
        <v>466</v>
      </c>
      <c r="N28">
        <v>6276835.6684999997</v>
      </c>
      <c r="O28">
        <v>0.25</v>
      </c>
      <c r="P28">
        <v>5</v>
      </c>
      <c r="Q28">
        <f>N28*O28^P28</f>
        <v>6129.7223325195309</v>
      </c>
      <c r="S28">
        <v>466</v>
      </c>
      <c r="T28">
        <v>7114434.1338999998</v>
      </c>
      <c r="U28">
        <v>0.25</v>
      </c>
      <c r="V28">
        <v>5</v>
      </c>
      <c r="W28">
        <f>T28*U28^V28</f>
        <v>6947.6895838867185</v>
      </c>
    </row>
    <row r="29" spans="1:24" x14ac:dyDescent="0.3">
      <c r="B29">
        <v>1688501.2156</v>
      </c>
      <c r="C29">
        <v>0.75</v>
      </c>
      <c r="D29">
        <v>5</v>
      </c>
      <c r="E29">
        <f t="shared" ref="E29:E35" si="3">B29*C29^D29</f>
        <v>400689.25331132812</v>
      </c>
      <c r="H29">
        <v>1972169.4199000001</v>
      </c>
      <c r="I29">
        <v>0.75</v>
      </c>
      <c r="J29">
        <v>5</v>
      </c>
      <c r="K29">
        <f t="shared" si="1"/>
        <v>468005.0478864258</v>
      </c>
      <c r="N29">
        <v>3759797.5488999998</v>
      </c>
      <c r="O29">
        <v>0.75</v>
      </c>
      <c r="P29">
        <v>5</v>
      </c>
      <c r="Q29">
        <f t="shared" ref="Q29:Q32" si="4">N29*O29^P29</f>
        <v>892217.58240498044</v>
      </c>
      <c r="T29">
        <v>3160970.1025</v>
      </c>
      <c r="U29">
        <v>0.75</v>
      </c>
      <c r="V29">
        <v>5</v>
      </c>
      <c r="W29">
        <f t="shared" ref="W29:W32" si="5">T29*U29^V29</f>
        <v>750113.0223706055</v>
      </c>
    </row>
    <row r="30" spans="1:24" x14ac:dyDescent="0.3">
      <c r="B30">
        <v>1211218.2054000001</v>
      </c>
      <c r="C30">
        <v>1.25</v>
      </c>
      <c r="D30">
        <v>5</v>
      </c>
      <c r="E30">
        <f t="shared" si="3"/>
        <v>3696344.6209716802</v>
      </c>
      <c r="H30">
        <v>900533.9817</v>
      </c>
      <c r="I30">
        <v>1.25</v>
      </c>
      <c r="J30">
        <v>5</v>
      </c>
      <c r="K30">
        <f t="shared" si="1"/>
        <v>2748211.614074707</v>
      </c>
      <c r="N30">
        <v>1166212.6529000001</v>
      </c>
      <c r="O30">
        <v>1.25</v>
      </c>
      <c r="P30">
        <v>5</v>
      </c>
      <c r="Q30">
        <f t="shared" si="4"/>
        <v>3558998.5745239262</v>
      </c>
      <c r="T30">
        <v>774482.70319999999</v>
      </c>
      <c r="U30">
        <v>1.25</v>
      </c>
      <c r="V30">
        <v>5</v>
      </c>
      <c r="W30">
        <f t="shared" si="5"/>
        <v>2363533.6401367188</v>
      </c>
    </row>
    <row r="31" spans="1:24" x14ac:dyDescent="0.3">
      <c r="B31">
        <v>567336.40850000002</v>
      </c>
      <c r="C31">
        <v>1.75</v>
      </c>
      <c r="D31">
        <v>5</v>
      </c>
      <c r="E31">
        <f t="shared" si="3"/>
        <v>9311741.2281831056</v>
      </c>
      <c r="H31">
        <v>391732.28200000001</v>
      </c>
      <c r="I31">
        <v>1.75</v>
      </c>
      <c r="J31">
        <v>5</v>
      </c>
      <c r="K31">
        <f t="shared" si="1"/>
        <v>6429535.6089589847</v>
      </c>
      <c r="N31">
        <v>207126.5716</v>
      </c>
      <c r="O31">
        <v>1.75</v>
      </c>
      <c r="P31">
        <v>5</v>
      </c>
      <c r="Q31">
        <f t="shared" si="4"/>
        <v>3399586.2196105467</v>
      </c>
      <c r="T31">
        <v>72044.902600000001</v>
      </c>
      <c r="U31">
        <v>1.75</v>
      </c>
      <c r="V31">
        <v>5</v>
      </c>
      <c r="W31">
        <f t="shared" si="5"/>
        <v>1182479.1777326171</v>
      </c>
    </row>
    <row r="32" spans="1:24" x14ac:dyDescent="0.3">
      <c r="B32">
        <v>324192.23340000003</v>
      </c>
      <c r="C32">
        <v>2.25</v>
      </c>
      <c r="D32">
        <v>5</v>
      </c>
      <c r="E32">
        <f t="shared" si="3"/>
        <v>18694557.802770119</v>
      </c>
      <c r="H32">
        <v>243144.17509999999</v>
      </c>
      <c r="I32">
        <v>2.25</v>
      </c>
      <c r="J32">
        <v>5</v>
      </c>
      <c r="K32">
        <f t="shared" si="1"/>
        <v>14020918.35496084</v>
      </c>
      <c r="N32">
        <v>22513.757799999999</v>
      </c>
      <c r="O32">
        <v>2.25</v>
      </c>
      <c r="P32">
        <v>5</v>
      </c>
      <c r="Q32">
        <f t="shared" si="4"/>
        <v>1298256.7229806641</v>
      </c>
      <c r="T32">
        <v>9005.6128000000008</v>
      </c>
      <c r="U32">
        <v>2.25</v>
      </c>
      <c r="V32">
        <v>5</v>
      </c>
      <c r="W32">
        <f t="shared" si="5"/>
        <v>519309.01389375003</v>
      </c>
    </row>
    <row r="33" spans="2:24" x14ac:dyDescent="0.3">
      <c r="B33">
        <v>229636.16529999999</v>
      </c>
      <c r="C33">
        <v>3.25</v>
      </c>
      <c r="D33">
        <v>5</v>
      </c>
      <c r="E33">
        <f t="shared" si="3"/>
        <v>83263965.549543843</v>
      </c>
      <c r="H33">
        <v>171101.4565</v>
      </c>
      <c r="I33">
        <v>3.25</v>
      </c>
      <c r="J33">
        <v>5</v>
      </c>
      <c r="K33">
        <f t="shared" si="1"/>
        <v>62039817.468998536</v>
      </c>
      <c r="P33" t="s">
        <v>8</v>
      </c>
      <c r="Q33">
        <f>SUM(Q28:Q32)</f>
        <v>9155188.8218526375</v>
      </c>
      <c r="V33" t="s">
        <v>8</v>
      </c>
      <c r="W33">
        <f>SUM(W28:W32)</f>
        <v>4822382.5437175781</v>
      </c>
    </row>
    <row r="34" spans="2:24" x14ac:dyDescent="0.3">
      <c r="B34">
        <v>36021.359299999996</v>
      </c>
      <c r="C34">
        <v>5</v>
      </c>
      <c r="D34">
        <v>5</v>
      </c>
      <c r="E34">
        <f t="shared" si="3"/>
        <v>112566747.81249999</v>
      </c>
      <c r="H34">
        <v>9005.3397999999997</v>
      </c>
      <c r="I34">
        <v>5</v>
      </c>
      <c r="J34">
        <v>5</v>
      </c>
      <c r="K34">
        <f t="shared" si="1"/>
        <v>28141686.875</v>
      </c>
      <c r="P34" t="s">
        <v>4</v>
      </c>
      <c r="Q34" s="1">
        <f>(Q33/$B$2)*O2</f>
        <v>1.6054232124993782E-11</v>
      </c>
      <c r="R34" s="3">
        <v>0.160542321249938</v>
      </c>
      <c r="V34" t="s">
        <v>4</v>
      </c>
      <c r="W34" s="1">
        <f>(W33/$B$2)*U2</f>
        <v>1.4880440296009558E-11</v>
      </c>
      <c r="X34" s="3">
        <v>0.148804402960096</v>
      </c>
    </row>
    <row r="35" spans="2:24" x14ac:dyDescent="0.3">
      <c r="B35">
        <v>9005.3397999999997</v>
      </c>
      <c r="C35">
        <v>7</v>
      </c>
      <c r="D35">
        <v>5</v>
      </c>
      <c r="E35">
        <f t="shared" si="3"/>
        <v>151352746.01859999</v>
      </c>
      <c r="J35" t="s">
        <v>8</v>
      </c>
      <c r="K35">
        <f>SUM(K28:K34)</f>
        <v>113853077.77939883</v>
      </c>
    </row>
    <row r="36" spans="2:24" x14ac:dyDescent="0.3">
      <c r="D36" t="s">
        <v>8</v>
      </c>
      <c r="E36">
        <f>SUM(E28:E35)</f>
        <v>379291277.36723405</v>
      </c>
      <c r="J36" t="s">
        <v>4</v>
      </c>
      <c r="K36" s="1">
        <f>(K35/$B$2)*I2</f>
        <v>9.7231111374757674E-12</v>
      </c>
      <c r="L36" s="3">
        <v>9.7231111374757706E-2</v>
      </c>
    </row>
    <row r="37" spans="2:24" x14ac:dyDescent="0.3">
      <c r="D37" t="s">
        <v>4</v>
      </c>
      <c r="E37" s="2">
        <f>(E36/$B$2)*C3</f>
        <v>2.5078444120759215E-10</v>
      </c>
      <c r="F37">
        <v>2.50784441207592</v>
      </c>
    </row>
    <row r="42" spans="2:24" x14ac:dyDescent="0.3">
      <c r="W42" s="1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Martine</dc:creator>
  <cp:lastModifiedBy>Martine</cp:lastModifiedBy>
  <dcterms:created xsi:type="dcterms:W3CDTF">2016-07-20T12:42:26Z</dcterms:created>
  <dcterms:modified xsi:type="dcterms:W3CDTF">2016-07-27T19:56:46Z</dcterms:modified>
</cp:coreProperties>
</file>