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Ex1.xml" ContentType="application/vnd.ms-office.chartex+xml"/>
  <Override PartName="/xl/charts/chartEx2.xml" ContentType="application/vnd.ms-office.chartex+xml"/>
  <Override PartName="/xl/charts/chartEx3.xml" ContentType="application/vnd.ms-office.chartex+xml"/>
  <Override PartName="/xl/charts/chartEx4.xml" ContentType="application/vnd.ms-office.chartex+xml"/>
  <Override PartName="/xl/charts/chartEx5.xml" ContentType="application/vnd.ms-office.chartex+xml"/>
  <Override PartName="/xl/charts/chartEx6.xml" ContentType="application/vnd.ms-office.chartex+xml"/>
  <Override PartName="/xl/charts/chartEx7.xml" ContentType="application/vnd.ms-office.chartex+xml"/>
  <Override PartName="/xl/charts/chartEx8.xml" ContentType="application/vnd.ms-office.chartex+xml"/>
  <Override PartName="/xl/charts/chartEx9.xml" ContentType="application/vnd.ms-office.chartex+xml"/>
  <Override PartName="/xl/charts/chartEx10.xml" ContentType="application/vnd.ms-office.chartex+xml"/>
  <Override PartName="/xl/charts/chartEx12.xml" ContentType="application/vnd.ms-office.chartex+xml"/>
  <Override PartName="/xl/charts/chartEx13.xml" ContentType="application/vnd.ms-office.chartex+xml"/>
  <Override PartName="/xl/charts/chartEx14.xml" ContentType="application/vnd.ms-office.chartex+xml"/>
  <Override PartName="/xl/charts/chartEx15.xml" ContentType="application/vnd.ms-office.chartex+xml"/>
  <Override PartName="/xl/charts/chartEx16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style9.xml" ContentType="application/vnd.ms-office.chartstyle+xml"/>
  <Override PartName="/xl/charts/colors9.xml" ContentType="application/vnd.ms-office.chartcolorstyle+xml"/>
  <Override PartName="/xl/charts/style10.xml" ContentType="application/vnd.ms-office.chartstyle+xml"/>
  <Override PartName="/xl/charts/colors10.xml" ContentType="application/vnd.ms-office.chartcolorstyle+xml"/>
  <Override PartName="/xl/charts/style12.xml" ContentType="application/vnd.ms-office.chartstyle+xml"/>
  <Override PartName="/xl/charts/colors12.xml" ContentType="application/vnd.ms-office.chartcolorstyle+xml"/>
  <Override PartName="/xl/charts/style13.xml" ContentType="application/vnd.ms-office.chartstyle+xml"/>
  <Override PartName="/xl/charts/colors13.xml" ContentType="application/vnd.ms-office.chartcolorstyle+xml"/>
  <Override PartName="/xl/charts/style14.xml" ContentType="application/vnd.ms-office.chartstyle+xml"/>
  <Override PartName="/xl/charts/colors14.xml" ContentType="application/vnd.ms-office.chartcolorstyle+xml"/>
  <Override PartName="/xl/charts/style15.xml" ContentType="application/vnd.ms-office.chartstyle+xml"/>
  <Override PartName="/xl/charts/colors15.xml" ContentType="application/vnd.ms-office.chartcolorstyle+xml"/>
  <Override PartName="/xl/charts/style16.xml" ContentType="application/vnd.ms-office.chartstyle+xml"/>
  <Override PartName="/xl/charts/colors16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odeName="ThisWorkbook" autoCompressPictures="0"/>
  <bookViews>
    <workbookView xWindow="28820" yWindow="-3560" windowWidth="38240" windowHeight="20820" tabRatio="774" firstSheet="13" activeTab="5"/>
  </bookViews>
  <sheets>
    <sheet name="Standard deviation" sheetId="10" r:id="rId1"/>
    <sheet name="Standard deviation (2)" sheetId="34" r:id="rId2"/>
    <sheet name="Median cost" sheetId="26" r:id="rId3"/>
    <sheet name="Median cost (2)" sheetId="21" r:id="rId4"/>
    <sheet name="Median daily shift" sheetId="25" r:id="rId5"/>
    <sheet name="Median daily shift (2)" sheetId="24" r:id="rId6"/>
    <sheet name="Robustness Envelope" sheetId="35" r:id="rId7"/>
    <sheet name="Robustness HS" sheetId="36" r:id="rId8"/>
    <sheet name="Robustness PV" sheetId="37" r:id="rId9"/>
    <sheet name="Robustness STC" sheetId="38" r:id="rId10"/>
    <sheet name="Robustness Windows" sheetId="39" r:id="rId11"/>
    <sheet name="Robustness EV" sheetId="40" r:id="rId12"/>
    <sheet name="Achievability HS" sheetId="29" r:id="rId13"/>
    <sheet name="Achievability Envelope" sheetId="27" r:id="rId14"/>
    <sheet name="Achievability PV" sheetId="30" r:id="rId15"/>
    <sheet name="Achievability STC" sheetId="31" r:id="rId16"/>
    <sheet name="Achievability Window" sheetId="32" r:id="rId17"/>
    <sheet name="Achievability EV" sheetId="33" r:id="rId18"/>
    <sheet name="Building type" sheetId="1" r:id="rId19"/>
    <sheet name="Heating system" sheetId="14" r:id="rId20"/>
    <sheet name="PV" sheetId="15" r:id="rId21"/>
    <sheet name="STC" sheetId="16" r:id="rId22"/>
    <sheet name="Window openings" sheetId="17" r:id="rId23"/>
    <sheet name="EV" sheetId="18" r:id="rId24"/>
    <sheet name="Best tariff" sheetId="42" r:id="rId25"/>
    <sheet name="Best comparing" sheetId="49" r:id="rId26"/>
    <sheet name="Load profiles average day" sheetId="9" r:id="rId27"/>
  </sheets>
  <externalReferences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</externalReferences>
  <definedNames>
    <definedName name="_xlchart.v1.0" localSheetId="24" hidden="1">#REF!</definedName>
    <definedName name="_xlchart.v1.0" hidden="1">#REF!</definedName>
    <definedName name="_xlchart.v1.1" localSheetId="24" hidden="1">#REF!</definedName>
    <definedName name="_xlchart.v1.1" hidden="1">#REF!</definedName>
    <definedName name="_xlchart.v1.10" localSheetId="24" hidden="1">#REF!</definedName>
    <definedName name="_xlchart.v1.10" hidden="1">#REF!</definedName>
    <definedName name="_xlchart.v1.100" hidden="1">STC!$J$3:$J$50</definedName>
    <definedName name="_xlchart.v1.101" hidden="1">STC!$J$52:$J$99</definedName>
    <definedName name="_xlchart.v1.102" hidden="1">STC!$K$3:$K$50</definedName>
    <definedName name="_xlchart.v1.103" hidden="1">STC!$K$52:$K$99</definedName>
    <definedName name="_xlchart.v1.104" localSheetId="24" hidden="1">#REF!</definedName>
    <definedName name="_xlchart.v1.104" hidden="1">#REF!</definedName>
    <definedName name="_xlchart.v1.105" hidden="1">'Window openings'!$H$3:$H$50</definedName>
    <definedName name="_xlchart.v1.106" hidden="1">'Window openings'!$H$52:$H$99</definedName>
    <definedName name="_xlchart.v1.107" hidden="1">'Window openings'!$I$3:$I$50</definedName>
    <definedName name="_xlchart.v1.108" hidden="1">'Window openings'!$I$52:$I$99</definedName>
    <definedName name="_xlchart.v1.109" hidden="1">'Window openings'!$J$3:$J$50</definedName>
    <definedName name="_xlchart.v1.11" localSheetId="24" hidden="1">#REF!</definedName>
    <definedName name="_xlchart.v1.11" hidden="1">#REF!</definedName>
    <definedName name="_xlchart.v1.110" hidden="1">'Window openings'!$J$52:$J$99</definedName>
    <definedName name="_xlchart.v1.111" hidden="1">'Window openings'!$K$3:$K$50</definedName>
    <definedName name="_xlchart.v1.112" hidden="1">'Window openings'!$K$52:$K$99</definedName>
    <definedName name="_xlchart.v1.113" localSheetId="24" hidden="1">#REF!</definedName>
    <definedName name="_xlchart.v1.113" hidden="1">#REF!</definedName>
    <definedName name="_xlchart.v1.114" hidden="1">EV!$AB$35:$AB$98</definedName>
    <definedName name="_xlchart.v1.115" hidden="1">EV!$H$35:$H$66</definedName>
    <definedName name="_xlchart.v1.116" hidden="1">EV!$H$3:$H$34</definedName>
    <definedName name="_xlchart.v1.117" hidden="1">EV!$H$67:$H$98</definedName>
    <definedName name="_xlchart.v1.118" hidden="1">EV!$I$35:$I$66</definedName>
    <definedName name="_xlchart.v1.119" hidden="1">EV!$I$3:$I$34</definedName>
    <definedName name="_xlchart.v1.12" localSheetId="24" hidden="1">#REF!</definedName>
    <definedName name="_xlchart.v1.12" hidden="1">#REF!</definedName>
    <definedName name="_xlchart.v1.120" hidden="1">EV!$I$67:$I$98</definedName>
    <definedName name="_xlchart.v1.121" hidden="1">EV!$J$35:$J$66</definedName>
    <definedName name="_xlchart.v1.122" hidden="1">EV!$J$3:$J$34</definedName>
    <definedName name="_xlchart.v1.123" hidden="1">EV!$J$67:$J$98</definedName>
    <definedName name="_xlchart.v1.124" hidden="1">EV!$K$35:$K$66</definedName>
    <definedName name="_xlchart.v1.125" hidden="1">EV!$K$3:$K$34</definedName>
    <definedName name="_xlchart.v1.126" hidden="1">EV!$K$67:$K$98</definedName>
    <definedName name="_xlchart.v1.13" localSheetId="24" hidden="1">#REF!</definedName>
    <definedName name="_xlchart.v1.13" hidden="1">#REF!</definedName>
    <definedName name="_xlchart.v1.14" localSheetId="24" hidden="1">#REF!</definedName>
    <definedName name="_xlchart.v1.14" hidden="1">#REF!</definedName>
    <definedName name="_xlchart.v1.15" localSheetId="24" hidden="1">#REF!</definedName>
    <definedName name="_xlchart.v1.15" hidden="1">#REF!</definedName>
    <definedName name="_xlchart.v1.16" localSheetId="24" hidden="1">#REF!</definedName>
    <definedName name="_xlchart.v1.16" hidden="1">#REF!</definedName>
    <definedName name="_xlchart.v1.17" localSheetId="24" hidden="1">#REF!</definedName>
    <definedName name="_xlchart.v1.17" hidden="1">#REF!</definedName>
    <definedName name="_xlchart.v1.18" localSheetId="24" hidden="1">#REF!</definedName>
    <definedName name="_xlchart.v1.18" hidden="1">#REF!</definedName>
    <definedName name="_xlchart.v1.19" localSheetId="24" hidden="1">#REF!</definedName>
    <definedName name="_xlchart.v1.19" hidden="1">#REF!</definedName>
    <definedName name="_xlchart.v1.2" localSheetId="24" hidden="1">#REF!</definedName>
    <definedName name="_xlchart.v1.2" hidden="1">#REF!</definedName>
    <definedName name="_xlchart.v1.20" localSheetId="24" hidden="1">#REF!</definedName>
    <definedName name="_xlchart.v1.20" hidden="1">#REF!</definedName>
    <definedName name="_xlchart.v1.21" localSheetId="24" hidden="1">#REF!</definedName>
    <definedName name="_xlchart.v1.21" hidden="1">#REF!</definedName>
    <definedName name="_xlchart.v1.22" localSheetId="24" hidden="1">#REF!</definedName>
    <definedName name="_xlchart.v1.22" hidden="1">#REF!</definedName>
    <definedName name="_xlchart.v1.23" localSheetId="24" hidden="1">#REF!</definedName>
    <definedName name="_xlchart.v1.23" hidden="1">#REF!</definedName>
    <definedName name="_xlchart.v1.24" localSheetId="24" hidden="1">#REF!</definedName>
    <definedName name="_xlchart.v1.24" hidden="1">#REF!</definedName>
    <definedName name="_xlchart.v1.25" localSheetId="24" hidden="1">#REF!</definedName>
    <definedName name="_xlchart.v1.25" hidden="1">#REF!</definedName>
    <definedName name="_xlchart.v1.26" localSheetId="24" hidden="1">#REF!</definedName>
    <definedName name="_xlchart.v1.26" hidden="1">#REF!</definedName>
    <definedName name="_xlchart.v1.27" localSheetId="24" hidden="1">#REF!</definedName>
    <definedName name="_xlchart.v1.27" hidden="1">#REF!</definedName>
    <definedName name="_xlchart.v1.28" localSheetId="24" hidden="1">#REF!</definedName>
    <definedName name="_xlchart.v1.28" hidden="1">#REF!</definedName>
    <definedName name="_xlchart.v1.29" localSheetId="24" hidden="1">#REF!</definedName>
    <definedName name="_xlchart.v1.29" hidden="1">#REF!</definedName>
    <definedName name="_xlchart.v1.3" localSheetId="24" hidden="1">#REF!</definedName>
    <definedName name="_xlchart.v1.3" hidden="1">#REF!</definedName>
    <definedName name="_xlchart.v1.30" localSheetId="24" hidden="1">#REF!</definedName>
    <definedName name="_xlchart.v1.30" hidden="1">#REF!</definedName>
    <definedName name="_xlchart.v1.31" localSheetId="24" hidden="1">#REF!</definedName>
    <definedName name="_xlchart.v1.31" hidden="1">#REF!</definedName>
    <definedName name="_xlchart.v1.32" localSheetId="24" hidden="1">#REF!</definedName>
    <definedName name="_xlchart.v1.32" hidden="1">#REF!</definedName>
    <definedName name="_xlchart.v1.33" localSheetId="24" hidden="1">#REF!</definedName>
    <definedName name="_xlchart.v1.33" hidden="1">#REF!</definedName>
    <definedName name="_xlchart.v1.34" localSheetId="24" hidden="1">#REF!</definedName>
    <definedName name="_xlchart.v1.34" hidden="1">#REF!</definedName>
    <definedName name="_xlchart.v1.35" localSheetId="24" hidden="1">#REF!</definedName>
    <definedName name="_xlchart.v1.35" hidden="1">#REF!</definedName>
    <definedName name="_xlchart.v1.36" localSheetId="24" hidden="1">#REF!</definedName>
    <definedName name="_xlchart.v1.36" hidden="1">#REF!</definedName>
    <definedName name="_xlchart.v1.37" localSheetId="24" hidden="1">#REF!</definedName>
    <definedName name="_xlchart.v1.37" hidden="1">#REF!</definedName>
    <definedName name="_xlchart.v1.38" localSheetId="24" hidden="1">#REF!</definedName>
    <definedName name="_xlchart.v1.38" hidden="1">#REF!</definedName>
    <definedName name="_xlchart.v1.39" localSheetId="24" hidden="1">#REF!</definedName>
    <definedName name="_xlchart.v1.39" hidden="1">#REF!</definedName>
    <definedName name="_xlchart.v1.4" localSheetId="24" hidden="1">#REF!</definedName>
    <definedName name="_xlchart.v1.4" hidden="1">#REF!</definedName>
    <definedName name="_xlchart.v1.40" localSheetId="24" hidden="1">#REF!</definedName>
    <definedName name="_xlchart.v1.40" hidden="1">#REF!</definedName>
    <definedName name="_xlchart.v1.41" localSheetId="24" hidden="1">#REF!</definedName>
    <definedName name="_xlchart.v1.41" hidden="1">#REF!</definedName>
    <definedName name="_xlchart.v1.42" localSheetId="24" hidden="1">#REF!</definedName>
    <definedName name="_xlchart.v1.42" hidden="1">#REF!</definedName>
    <definedName name="_xlchart.v1.43" localSheetId="24" hidden="1">#REF!</definedName>
    <definedName name="_xlchart.v1.43" hidden="1">#REF!</definedName>
    <definedName name="_xlchart.v1.44" localSheetId="24" hidden="1">#REF!</definedName>
    <definedName name="_xlchart.v1.44" hidden="1">#REF!</definedName>
    <definedName name="_xlchart.v1.45" localSheetId="24" hidden="1">#REF!</definedName>
    <definedName name="_xlchart.v1.45" hidden="1">#REF!</definedName>
    <definedName name="_xlchart.v1.46" localSheetId="24" hidden="1">#REF!</definedName>
    <definedName name="_xlchart.v1.46" hidden="1">#REF!</definedName>
    <definedName name="_xlchart.v1.47" localSheetId="24" hidden="1">#REF!</definedName>
    <definedName name="_xlchart.v1.47" hidden="1">#REF!</definedName>
    <definedName name="_xlchart.v1.48" localSheetId="24" hidden="1">#REF!</definedName>
    <definedName name="_xlchart.v1.48" hidden="1">#REF!</definedName>
    <definedName name="_xlchart.v1.49" localSheetId="24" hidden="1">#REF!</definedName>
    <definedName name="_xlchart.v1.49" hidden="1">#REF!</definedName>
    <definedName name="_xlchart.v1.5" localSheetId="24" hidden="1">#REF!</definedName>
    <definedName name="_xlchart.v1.5" hidden="1">#REF!</definedName>
    <definedName name="_xlchart.v1.50" localSheetId="24" hidden="1">#REF!</definedName>
    <definedName name="_xlchart.v1.50" hidden="1">#REF!</definedName>
    <definedName name="_xlchart.v1.51" localSheetId="24" hidden="1">#REF!</definedName>
    <definedName name="_xlchart.v1.51" hidden="1">#REF!</definedName>
    <definedName name="_xlchart.v1.52" localSheetId="24" hidden="1">#REF!</definedName>
    <definedName name="_xlchart.v1.52" hidden="1">#REF!</definedName>
    <definedName name="_xlchart.v1.53" localSheetId="24" hidden="1">#REF!</definedName>
    <definedName name="_xlchart.v1.53" hidden="1">#REF!</definedName>
    <definedName name="_xlchart.v1.54" localSheetId="24" hidden="1">#REF!</definedName>
    <definedName name="_xlchart.v1.54" hidden="1">#REF!</definedName>
    <definedName name="_xlchart.v1.55" hidden="1">'Heating system'!$J$3:$J$50</definedName>
    <definedName name="_xlchart.v1.56" hidden="1">'Heating system'!$J$51:$J$98</definedName>
    <definedName name="_xlchart.v1.57" hidden="1">'Heating system'!$N$3:$N$50</definedName>
    <definedName name="_xlchart.v1.58" hidden="1">'Heating system'!$N$51:$N$98</definedName>
    <definedName name="_xlchart.v1.59" hidden="1">'Window openings'!$J$3:$J$50</definedName>
    <definedName name="_xlchart.v1.6" localSheetId="24" hidden="1">#REF!</definedName>
    <definedName name="_xlchart.v1.6" hidden="1">#REF!</definedName>
    <definedName name="_xlchart.v1.60" hidden="1">'Window openings'!$J$51:$J$98</definedName>
    <definedName name="_xlchart.v1.61" hidden="1">'Window openings'!$N$3:$N$50</definedName>
    <definedName name="_xlchart.v1.62" hidden="1">'Window openings'!$N$51:$N$98</definedName>
    <definedName name="_xlchart.v1.63" hidden="1">EV!$J$35:$J$66</definedName>
    <definedName name="_xlchart.v1.64" hidden="1">EV!$J$3:$J$34</definedName>
    <definedName name="_xlchart.v1.65" hidden="1">EV!$J$67:$J$98</definedName>
    <definedName name="_xlchart.v1.66" hidden="1">EV!$N$35:$N$66</definedName>
    <definedName name="_xlchart.v1.67" hidden="1">EV!$N$3:$N$34</definedName>
    <definedName name="_xlchart.v1.68" hidden="1">EV!$N$67:$N$98</definedName>
    <definedName name="_xlchart.v1.69" hidden="1">PV!$J$3:$J$50</definedName>
    <definedName name="_xlchart.v1.7" localSheetId="24" hidden="1">#REF!</definedName>
    <definedName name="_xlchart.v1.7" hidden="1">#REF!</definedName>
    <definedName name="_xlchart.v1.70" hidden="1">PV!$J$51:$J$98</definedName>
    <definedName name="_xlchart.v1.71" hidden="1">PV!$N$3:$N$50</definedName>
    <definedName name="_xlchart.v1.72" hidden="1">PV!$N$51:$N$98</definedName>
    <definedName name="_xlchart.v1.73" hidden="1">STC!$J$3:$J$50</definedName>
    <definedName name="_xlchart.v1.74" hidden="1">STC!$J$51:$J$98</definedName>
    <definedName name="_xlchart.v1.75" hidden="1">STC!$N$3:$N$50</definedName>
    <definedName name="_xlchart.v1.76" hidden="1">STC!$N$51:$N$98</definedName>
    <definedName name="_xlchart.v1.77" localSheetId="24" hidden="1">#REF!</definedName>
    <definedName name="_xlchart.v1.77" hidden="1">#REF!</definedName>
    <definedName name="_xlchart.v1.78" hidden="1">'Heating system'!$H$3:$H$50</definedName>
    <definedName name="_xlchart.v1.79" hidden="1">'Heating system'!$H$52:$H$99</definedName>
    <definedName name="_xlchart.v1.8" localSheetId="24" hidden="1">#REF!</definedName>
    <definedName name="_xlchart.v1.8" hidden="1">#REF!</definedName>
    <definedName name="_xlchart.v1.80" hidden="1">'Heating system'!$I$3:$I$50</definedName>
    <definedName name="_xlchart.v1.81" hidden="1">'Heating system'!$I$52:$I$99</definedName>
    <definedName name="_xlchart.v1.82" hidden="1">'Heating system'!$J$3:$J$50</definedName>
    <definedName name="_xlchart.v1.83" hidden="1">'Heating system'!$J$52:$J$99</definedName>
    <definedName name="_xlchart.v1.84" hidden="1">'Heating system'!$K$3:$K$50</definedName>
    <definedName name="_xlchart.v1.85" hidden="1">'Heating system'!$K$52:$K$99</definedName>
    <definedName name="_xlchart.v1.86" localSheetId="24" hidden="1">#REF!</definedName>
    <definedName name="_xlchart.v1.86" hidden="1">#REF!</definedName>
    <definedName name="_xlchart.v1.87" hidden="1">PV!$H$3:$H$50</definedName>
    <definedName name="_xlchart.v1.88" hidden="1">PV!$H$52:$H$99</definedName>
    <definedName name="_xlchart.v1.89" hidden="1">PV!$I$3:$I$50</definedName>
    <definedName name="_xlchart.v1.9" localSheetId="24" hidden="1">#REF!</definedName>
    <definedName name="_xlchart.v1.9" hidden="1">#REF!</definedName>
    <definedName name="_xlchart.v1.90" hidden="1">PV!$I$52:$I$99</definedName>
    <definedName name="_xlchart.v1.91" hidden="1">PV!$J$3:$J$50</definedName>
    <definedName name="_xlchart.v1.92" hidden="1">PV!$J$52:$J$99</definedName>
    <definedName name="_xlchart.v1.93" hidden="1">PV!$K$3:$K$50</definedName>
    <definedName name="_xlchart.v1.94" hidden="1">PV!$K$52:$K$99</definedName>
    <definedName name="_xlchart.v1.95" localSheetId="24" hidden="1">#REF!</definedName>
    <definedName name="_xlchart.v1.95" hidden="1">#REF!</definedName>
    <definedName name="_xlchart.v1.96" hidden="1">STC!$H$3:$H$50</definedName>
    <definedName name="_xlchart.v1.97" hidden="1">STC!$H$52:$H$99</definedName>
    <definedName name="_xlchart.v1.98" hidden="1">STC!$I$3:$I$50</definedName>
    <definedName name="_xlchart.v1.99" hidden="1">STC!$I$52:$I$99</definedName>
    <definedName name="Sophie" hidden="1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1" i="1" l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E4" i="26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O4" i="26"/>
  <c r="C32" i="26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I95" i="14"/>
  <c r="I96" i="14"/>
  <c r="I97" i="14"/>
  <c r="I98" i="14"/>
  <c r="E7" i="26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M96" i="14"/>
  <c r="M97" i="14"/>
  <c r="M98" i="14"/>
  <c r="O7" i="26"/>
  <c r="C35" i="26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E10" i="26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O10" i="26"/>
  <c r="C38" i="26"/>
  <c r="I51" i="16"/>
  <c r="I52" i="16"/>
  <c r="I53" i="16"/>
  <c r="I54" i="16"/>
  <c r="I55" i="16"/>
  <c r="I56" i="16"/>
  <c r="I57" i="16"/>
  <c r="I58" i="16"/>
  <c r="I59" i="16"/>
  <c r="I60" i="16"/>
  <c r="I61" i="16"/>
  <c r="I62" i="16"/>
  <c r="I63" i="16"/>
  <c r="I64" i="16"/>
  <c r="I65" i="16"/>
  <c r="I66" i="16"/>
  <c r="I67" i="16"/>
  <c r="I68" i="16"/>
  <c r="I69" i="16"/>
  <c r="I70" i="16"/>
  <c r="I71" i="16"/>
  <c r="I72" i="16"/>
  <c r="I73" i="16"/>
  <c r="I74" i="16"/>
  <c r="I75" i="16"/>
  <c r="I76" i="16"/>
  <c r="I77" i="16"/>
  <c r="I78" i="16"/>
  <c r="I79" i="16"/>
  <c r="I80" i="16"/>
  <c r="I81" i="16"/>
  <c r="I82" i="16"/>
  <c r="I83" i="16"/>
  <c r="I84" i="16"/>
  <c r="I85" i="16"/>
  <c r="I86" i="16"/>
  <c r="I87" i="16"/>
  <c r="I88" i="16"/>
  <c r="I89" i="16"/>
  <c r="I90" i="16"/>
  <c r="I91" i="16"/>
  <c r="I92" i="16"/>
  <c r="I93" i="16"/>
  <c r="I94" i="16"/>
  <c r="I95" i="16"/>
  <c r="I96" i="16"/>
  <c r="I97" i="16"/>
  <c r="I98" i="16"/>
  <c r="E13" i="2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O13" i="26"/>
  <c r="C41" i="26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E16" i="26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M71" i="17"/>
  <c r="M72" i="17"/>
  <c r="M73" i="17"/>
  <c r="M74" i="17"/>
  <c r="M75" i="17"/>
  <c r="M76" i="17"/>
  <c r="M77" i="17"/>
  <c r="M78" i="17"/>
  <c r="M79" i="17"/>
  <c r="M80" i="17"/>
  <c r="M81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O16" i="26"/>
  <c r="C44" i="26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E19" i="26"/>
  <c r="M35" i="18"/>
  <c r="M36" i="18"/>
  <c r="M37" i="18"/>
  <c r="M38" i="18"/>
  <c r="M39" i="18"/>
  <c r="M40" i="18"/>
  <c r="M41" i="18"/>
  <c r="M42" i="18"/>
  <c r="M43" i="18"/>
  <c r="M44" i="18"/>
  <c r="M45" i="18"/>
  <c r="M46" i="18"/>
  <c r="M47" i="18"/>
  <c r="M48" i="18"/>
  <c r="M49" i="18"/>
  <c r="M50" i="18"/>
  <c r="M51" i="18"/>
  <c r="M52" i="18"/>
  <c r="M53" i="18"/>
  <c r="M54" i="18"/>
  <c r="M55" i="18"/>
  <c r="M56" i="18"/>
  <c r="M57" i="18"/>
  <c r="M58" i="18"/>
  <c r="M59" i="18"/>
  <c r="M60" i="18"/>
  <c r="M61" i="18"/>
  <c r="M62" i="18"/>
  <c r="M63" i="18"/>
  <c r="M64" i="18"/>
  <c r="M65" i="18"/>
  <c r="M66" i="18"/>
  <c r="O19" i="26"/>
  <c r="C47" i="26"/>
  <c r="I67" i="18"/>
  <c r="I68" i="18"/>
  <c r="I69" i="18"/>
  <c r="I70" i="18"/>
  <c r="I71" i="18"/>
  <c r="I72" i="18"/>
  <c r="I73" i="18"/>
  <c r="I74" i="18"/>
  <c r="I75" i="18"/>
  <c r="I76" i="18"/>
  <c r="I77" i="18"/>
  <c r="I78" i="18"/>
  <c r="I79" i="18"/>
  <c r="I80" i="18"/>
  <c r="I81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94" i="18"/>
  <c r="I95" i="18"/>
  <c r="I96" i="18"/>
  <c r="I97" i="18"/>
  <c r="I98" i="18"/>
  <c r="E22" i="26"/>
  <c r="M67" i="18"/>
  <c r="M68" i="18"/>
  <c r="M69" i="18"/>
  <c r="M70" i="18"/>
  <c r="M71" i="18"/>
  <c r="M72" i="18"/>
  <c r="M73" i="18"/>
  <c r="M74" i="18"/>
  <c r="M75" i="18"/>
  <c r="M76" i="18"/>
  <c r="M77" i="18"/>
  <c r="M78" i="18"/>
  <c r="M79" i="18"/>
  <c r="M80" i="18"/>
  <c r="M81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O22" i="26"/>
  <c r="C50" i="26"/>
  <c r="E25" i="26"/>
  <c r="O25" i="26"/>
  <c r="C53" i="26"/>
  <c r="C57" i="26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F4" i="26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P4" i="26"/>
  <c r="D32" i="26"/>
  <c r="J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F7" i="26"/>
  <c r="N3" i="14"/>
  <c r="N4" i="14"/>
  <c r="N5" i="14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45" i="14"/>
  <c r="N46" i="14"/>
  <c r="N47" i="14"/>
  <c r="N48" i="14"/>
  <c r="N49" i="14"/>
  <c r="N50" i="14"/>
  <c r="P7" i="26"/>
  <c r="D35" i="26"/>
  <c r="J3" i="15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F10" i="26"/>
  <c r="N3" i="15"/>
  <c r="N4" i="15"/>
  <c r="N5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N49" i="15"/>
  <c r="N50" i="15"/>
  <c r="P10" i="26"/>
  <c r="D38" i="26"/>
  <c r="J3" i="16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F13" i="26"/>
  <c r="N3" i="16"/>
  <c r="N4" i="16"/>
  <c r="N5" i="16"/>
  <c r="N6" i="16"/>
  <c r="N7" i="16"/>
  <c r="N8" i="16"/>
  <c r="N9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N34" i="16"/>
  <c r="N35" i="16"/>
  <c r="N36" i="16"/>
  <c r="N37" i="16"/>
  <c r="N38" i="16"/>
  <c r="N39" i="16"/>
  <c r="N40" i="16"/>
  <c r="N41" i="16"/>
  <c r="N42" i="16"/>
  <c r="N43" i="16"/>
  <c r="N44" i="16"/>
  <c r="N45" i="16"/>
  <c r="N46" i="16"/>
  <c r="N47" i="16"/>
  <c r="N48" i="16"/>
  <c r="N49" i="16"/>
  <c r="N50" i="16"/>
  <c r="P13" i="26"/>
  <c r="D41" i="26"/>
  <c r="J3" i="17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F16" i="26"/>
  <c r="N3" i="17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P16" i="26"/>
  <c r="D44" i="26"/>
  <c r="J3" i="18"/>
  <c r="J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F19" i="26"/>
  <c r="N3" i="18"/>
  <c r="N4" i="18"/>
  <c r="N5" i="18"/>
  <c r="N6" i="18"/>
  <c r="N7" i="18"/>
  <c r="N8" i="18"/>
  <c r="N9" i="18"/>
  <c r="N10" i="18"/>
  <c r="N11" i="18"/>
  <c r="N12" i="18"/>
  <c r="N13" i="18"/>
  <c r="N14" i="18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N28" i="18"/>
  <c r="N29" i="18"/>
  <c r="N30" i="18"/>
  <c r="N31" i="18"/>
  <c r="N32" i="18"/>
  <c r="N33" i="18"/>
  <c r="N34" i="18"/>
  <c r="P19" i="26"/>
  <c r="D47" i="26"/>
  <c r="F22" i="26"/>
  <c r="P22" i="26"/>
  <c r="D50" i="26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G19" i="26"/>
  <c r="F25" i="26"/>
  <c r="N35" i="18"/>
  <c r="N36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N56" i="18"/>
  <c r="N57" i="18"/>
  <c r="N58" i="18"/>
  <c r="N59" i="18"/>
  <c r="N60" i="18"/>
  <c r="N61" i="18"/>
  <c r="N62" i="18"/>
  <c r="N63" i="18"/>
  <c r="N64" i="18"/>
  <c r="N65" i="18"/>
  <c r="N66" i="18"/>
  <c r="Q19" i="26"/>
  <c r="P25" i="26"/>
  <c r="D53" i="26"/>
  <c r="D57" i="26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G4" i="26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Q4" i="26"/>
  <c r="E32" i="26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76" i="14"/>
  <c r="J77" i="14"/>
  <c r="J78" i="14"/>
  <c r="J79" i="14"/>
  <c r="J80" i="14"/>
  <c r="J81" i="14"/>
  <c r="J82" i="14"/>
  <c r="J83" i="14"/>
  <c r="J84" i="14"/>
  <c r="J85" i="14"/>
  <c r="J86" i="14"/>
  <c r="J87" i="14"/>
  <c r="J88" i="14"/>
  <c r="J89" i="14"/>
  <c r="J90" i="14"/>
  <c r="J91" i="14"/>
  <c r="J92" i="14"/>
  <c r="J93" i="14"/>
  <c r="J94" i="14"/>
  <c r="J95" i="14"/>
  <c r="J96" i="14"/>
  <c r="J97" i="14"/>
  <c r="J98" i="14"/>
  <c r="G7" i="26"/>
  <c r="N51" i="14"/>
  <c r="N52" i="14"/>
  <c r="N53" i="14"/>
  <c r="N54" i="14"/>
  <c r="N55" i="14"/>
  <c r="N56" i="14"/>
  <c r="N57" i="14"/>
  <c r="N58" i="14"/>
  <c r="N59" i="14"/>
  <c r="N60" i="14"/>
  <c r="N61" i="14"/>
  <c r="N62" i="14"/>
  <c r="N63" i="14"/>
  <c r="N64" i="14"/>
  <c r="N65" i="14"/>
  <c r="N66" i="14"/>
  <c r="N67" i="14"/>
  <c r="N68" i="14"/>
  <c r="N69" i="14"/>
  <c r="N70" i="14"/>
  <c r="N71" i="14"/>
  <c r="N72" i="14"/>
  <c r="N73" i="14"/>
  <c r="N74" i="14"/>
  <c r="N75" i="14"/>
  <c r="N76" i="14"/>
  <c r="N77" i="14"/>
  <c r="N78" i="14"/>
  <c r="N79" i="14"/>
  <c r="N80" i="14"/>
  <c r="N81" i="14"/>
  <c r="N82" i="14"/>
  <c r="N83" i="14"/>
  <c r="N84" i="14"/>
  <c r="N85" i="14"/>
  <c r="N86" i="14"/>
  <c r="N87" i="14"/>
  <c r="N88" i="14"/>
  <c r="N89" i="14"/>
  <c r="N90" i="14"/>
  <c r="N91" i="14"/>
  <c r="N92" i="14"/>
  <c r="N93" i="14"/>
  <c r="N94" i="14"/>
  <c r="N95" i="14"/>
  <c r="N96" i="14"/>
  <c r="N97" i="14"/>
  <c r="N98" i="14"/>
  <c r="Q7" i="26"/>
  <c r="E35" i="26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G10" i="26"/>
  <c r="N51" i="15"/>
  <c r="N52" i="15"/>
  <c r="N53" i="15"/>
  <c r="N54" i="15"/>
  <c r="N55" i="15"/>
  <c r="N56" i="15"/>
  <c r="N57" i="15"/>
  <c r="N58" i="15"/>
  <c r="N59" i="15"/>
  <c r="N60" i="15"/>
  <c r="N61" i="15"/>
  <c r="N62" i="15"/>
  <c r="N63" i="15"/>
  <c r="N64" i="15"/>
  <c r="N65" i="15"/>
  <c r="N66" i="15"/>
  <c r="N67" i="15"/>
  <c r="N68" i="15"/>
  <c r="N69" i="15"/>
  <c r="N70" i="15"/>
  <c r="N71" i="15"/>
  <c r="N72" i="15"/>
  <c r="N73" i="15"/>
  <c r="N74" i="15"/>
  <c r="N75" i="15"/>
  <c r="N76" i="15"/>
  <c r="N77" i="15"/>
  <c r="N78" i="15"/>
  <c r="N79" i="15"/>
  <c r="N80" i="15"/>
  <c r="N81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Q10" i="26"/>
  <c r="E38" i="2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G13" i="26"/>
  <c r="N51" i="16"/>
  <c r="N52" i="16"/>
  <c r="N53" i="16"/>
  <c r="N54" i="16"/>
  <c r="N55" i="16"/>
  <c r="N56" i="16"/>
  <c r="N57" i="16"/>
  <c r="N58" i="16"/>
  <c r="N59" i="16"/>
  <c r="N60" i="16"/>
  <c r="N61" i="16"/>
  <c r="N62" i="16"/>
  <c r="N63" i="16"/>
  <c r="N64" i="16"/>
  <c r="N65" i="16"/>
  <c r="N66" i="16"/>
  <c r="N67" i="16"/>
  <c r="N68" i="16"/>
  <c r="N69" i="16"/>
  <c r="N70" i="16"/>
  <c r="N71" i="16"/>
  <c r="N72" i="16"/>
  <c r="N73" i="16"/>
  <c r="N74" i="16"/>
  <c r="N75" i="16"/>
  <c r="N76" i="16"/>
  <c r="N77" i="16"/>
  <c r="N78" i="16"/>
  <c r="N79" i="16"/>
  <c r="N80" i="16"/>
  <c r="N81" i="16"/>
  <c r="N82" i="16"/>
  <c r="N83" i="16"/>
  <c r="N84" i="16"/>
  <c r="N85" i="16"/>
  <c r="N86" i="16"/>
  <c r="N87" i="16"/>
  <c r="N88" i="16"/>
  <c r="N89" i="16"/>
  <c r="N90" i="16"/>
  <c r="N91" i="16"/>
  <c r="N92" i="16"/>
  <c r="N93" i="16"/>
  <c r="N94" i="16"/>
  <c r="N95" i="16"/>
  <c r="N96" i="16"/>
  <c r="N97" i="16"/>
  <c r="N98" i="16"/>
  <c r="Q13" i="26"/>
  <c r="E41" i="26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G16" i="26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Q16" i="26"/>
  <c r="E44" i="26"/>
  <c r="E47" i="26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G22" i="26"/>
  <c r="N67" i="18"/>
  <c r="N68" i="18"/>
  <c r="N69" i="18"/>
  <c r="N70" i="18"/>
  <c r="N71" i="18"/>
  <c r="N72" i="18"/>
  <c r="N73" i="18"/>
  <c r="N74" i="18"/>
  <c r="N75" i="18"/>
  <c r="N76" i="18"/>
  <c r="N77" i="18"/>
  <c r="N78" i="18"/>
  <c r="N79" i="18"/>
  <c r="N80" i="18"/>
  <c r="N81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Q22" i="26"/>
  <c r="E50" i="26"/>
  <c r="G25" i="26"/>
  <c r="Q25" i="26"/>
  <c r="E53" i="26"/>
  <c r="E57" i="26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H4" i="26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R4" i="26"/>
  <c r="F32" i="26"/>
  <c r="K3" i="14"/>
  <c r="K4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H7" i="26"/>
  <c r="O3" i="14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R7" i="26"/>
  <c r="F35" i="26"/>
  <c r="K3" i="15"/>
  <c r="K4" i="15"/>
  <c r="K5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H10" i="26"/>
  <c r="O3" i="15"/>
  <c r="O4" i="15"/>
  <c r="O5" i="15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R10" i="26"/>
  <c r="F38" i="26"/>
  <c r="K3" i="16"/>
  <c r="K4" i="16"/>
  <c r="K5" i="16"/>
  <c r="K6" i="16"/>
  <c r="K7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K47" i="16"/>
  <c r="K48" i="16"/>
  <c r="K49" i="16"/>
  <c r="K50" i="16"/>
  <c r="H13" i="26"/>
  <c r="O3" i="16"/>
  <c r="O4" i="16"/>
  <c r="O5" i="16"/>
  <c r="O6" i="16"/>
  <c r="O7" i="16"/>
  <c r="O8" i="16"/>
  <c r="O9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8" i="16"/>
  <c r="O49" i="16"/>
  <c r="O50" i="16"/>
  <c r="R13" i="26"/>
  <c r="F41" i="26"/>
  <c r="K3" i="17"/>
  <c r="K4" i="17"/>
  <c r="K5" i="17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H16" i="26"/>
  <c r="O3" i="17"/>
  <c r="O4" i="17"/>
  <c r="O5" i="17"/>
  <c r="O6" i="17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R16" i="26"/>
  <c r="F44" i="26"/>
  <c r="K3" i="18"/>
  <c r="K4" i="18"/>
  <c r="K5" i="18"/>
  <c r="K6" i="18"/>
  <c r="K7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H19" i="26"/>
  <c r="O3" i="18"/>
  <c r="O4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R19" i="26"/>
  <c r="F47" i="26"/>
  <c r="H22" i="26"/>
  <c r="R22" i="26"/>
  <c r="F50" i="26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61" i="18"/>
  <c r="K62" i="18"/>
  <c r="K63" i="18"/>
  <c r="K64" i="18"/>
  <c r="K65" i="18"/>
  <c r="K66" i="18"/>
  <c r="I19" i="26"/>
  <c r="H25" i="26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S19" i="26"/>
  <c r="R25" i="26"/>
  <c r="F53" i="26"/>
  <c r="F57" i="26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I4" i="26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S4" i="26"/>
  <c r="G32" i="26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5" i="14"/>
  <c r="K86" i="14"/>
  <c r="K87" i="14"/>
  <c r="K88" i="14"/>
  <c r="K89" i="14"/>
  <c r="K90" i="14"/>
  <c r="K91" i="14"/>
  <c r="K92" i="14"/>
  <c r="K93" i="14"/>
  <c r="K94" i="14"/>
  <c r="K95" i="14"/>
  <c r="K96" i="14"/>
  <c r="K97" i="14"/>
  <c r="K98" i="14"/>
  <c r="I7" i="26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5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5" i="14"/>
  <c r="O96" i="14"/>
  <c r="O97" i="14"/>
  <c r="O98" i="14"/>
  <c r="S7" i="26"/>
  <c r="G35" i="26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I10" i="26"/>
  <c r="O51" i="15"/>
  <c r="O52" i="15"/>
  <c r="O53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4" i="15"/>
  <c r="O75" i="15"/>
  <c r="O76" i="15"/>
  <c r="O77" i="15"/>
  <c r="O78" i="15"/>
  <c r="O79" i="15"/>
  <c r="O80" i="15"/>
  <c r="O81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S10" i="26"/>
  <c r="G38" i="26"/>
  <c r="K51" i="16"/>
  <c r="K52" i="16"/>
  <c r="K53" i="16"/>
  <c r="K54" i="16"/>
  <c r="K55" i="16"/>
  <c r="K56" i="16"/>
  <c r="K57" i="16"/>
  <c r="K58" i="16"/>
  <c r="K59" i="16"/>
  <c r="K60" i="16"/>
  <c r="K61" i="16"/>
  <c r="K62" i="16"/>
  <c r="K63" i="16"/>
  <c r="K64" i="16"/>
  <c r="K65" i="16"/>
  <c r="K66" i="16"/>
  <c r="K67" i="16"/>
  <c r="K68" i="16"/>
  <c r="K69" i="16"/>
  <c r="K70" i="16"/>
  <c r="K71" i="16"/>
  <c r="K72" i="16"/>
  <c r="K73" i="16"/>
  <c r="K74" i="16"/>
  <c r="K75" i="16"/>
  <c r="K76" i="16"/>
  <c r="K77" i="16"/>
  <c r="K78" i="16"/>
  <c r="K79" i="16"/>
  <c r="K80" i="16"/>
  <c r="K81" i="16"/>
  <c r="K82" i="16"/>
  <c r="K83" i="16"/>
  <c r="K84" i="16"/>
  <c r="K85" i="16"/>
  <c r="K86" i="16"/>
  <c r="K87" i="16"/>
  <c r="K88" i="16"/>
  <c r="K89" i="16"/>
  <c r="K90" i="16"/>
  <c r="K91" i="16"/>
  <c r="K92" i="16"/>
  <c r="K93" i="16"/>
  <c r="K94" i="16"/>
  <c r="K95" i="16"/>
  <c r="K96" i="16"/>
  <c r="K97" i="16"/>
  <c r="K98" i="16"/>
  <c r="I13" i="26"/>
  <c r="O51" i="16"/>
  <c r="O52" i="16"/>
  <c r="O53" i="16"/>
  <c r="O54" i="16"/>
  <c r="O55" i="16"/>
  <c r="O56" i="16"/>
  <c r="O57" i="16"/>
  <c r="O58" i="16"/>
  <c r="O59" i="16"/>
  <c r="O60" i="16"/>
  <c r="O61" i="16"/>
  <c r="O62" i="16"/>
  <c r="O63" i="16"/>
  <c r="O64" i="16"/>
  <c r="O65" i="16"/>
  <c r="O66" i="16"/>
  <c r="O67" i="16"/>
  <c r="O68" i="16"/>
  <c r="O69" i="16"/>
  <c r="O70" i="16"/>
  <c r="O71" i="16"/>
  <c r="O72" i="16"/>
  <c r="O73" i="16"/>
  <c r="O74" i="16"/>
  <c r="O75" i="16"/>
  <c r="O76" i="16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4" i="16"/>
  <c r="O95" i="16"/>
  <c r="O96" i="16"/>
  <c r="O97" i="16"/>
  <c r="O98" i="16"/>
  <c r="S13" i="26"/>
  <c r="G41" i="26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69" i="17"/>
  <c r="K70" i="17"/>
  <c r="K71" i="17"/>
  <c r="K72" i="17"/>
  <c r="K73" i="17"/>
  <c r="K74" i="17"/>
  <c r="K75" i="17"/>
  <c r="K76" i="17"/>
  <c r="K77" i="17"/>
  <c r="K78" i="17"/>
  <c r="K79" i="17"/>
  <c r="K80" i="17"/>
  <c r="K81" i="17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97" i="17"/>
  <c r="K98" i="17"/>
  <c r="I16" i="26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S16" i="26"/>
  <c r="G44" i="26"/>
  <c r="G47" i="26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I22" i="26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S22" i="26"/>
  <c r="G50" i="26"/>
  <c r="I25" i="26"/>
  <c r="S25" i="26"/>
  <c r="G53" i="26"/>
  <c r="G57" i="26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D4" i="26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N4" i="26"/>
  <c r="B32" i="26"/>
  <c r="I3" i="14"/>
  <c r="I4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D7" i="26"/>
  <c r="M3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N7" i="26"/>
  <c r="B35" i="26"/>
  <c r="I3" i="15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D10" i="26"/>
  <c r="M3" i="15"/>
  <c r="M4" i="15"/>
  <c r="M5" i="15"/>
  <c r="M6" i="15"/>
  <c r="M7" i="15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N10" i="26"/>
  <c r="B38" i="26"/>
  <c r="I3" i="16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D13" i="26"/>
  <c r="M3" i="16"/>
  <c r="M4" i="16"/>
  <c r="M5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N13" i="26"/>
  <c r="B41" i="26"/>
  <c r="I3" i="17"/>
  <c r="I4" i="17"/>
  <c r="I5" i="17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D16" i="26"/>
  <c r="M3" i="17"/>
  <c r="M4" i="17"/>
  <c r="M5" i="17"/>
  <c r="M6" i="17"/>
  <c r="M7" i="17"/>
  <c r="M8" i="17"/>
  <c r="M9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N16" i="26"/>
  <c r="B44" i="26"/>
  <c r="I3" i="18"/>
  <c r="I4" i="18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D19" i="26"/>
  <c r="M3" i="18"/>
  <c r="M4" i="18"/>
  <c r="M5" i="18"/>
  <c r="M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N19" i="26"/>
  <c r="B47" i="26"/>
  <c r="D22" i="26"/>
  <c r="N22" i="26"/>
  <c r="B50" i="26"/>
  <c r="D25" i="26"/>
  <c r="N25" i="26"/>
  <c r="B53" i="26"/>
  <c r="B57" i="26"/>
  <c r="E19" i="10"/>
  <c r="D25" i="10"/>
  <c r="E22" i="10"/>
  <c r="E25" i="10"/>
  <c r="D26" i="10"/>
  <c r="L52" i="42"/>
  <c r="L4" i="42"/>
  <c r="L53" i="42"/>
  <c r="L5" i="42"/>
  <c r="L54" i="42"/>
  <c r="L6" i="42"/>
  <c r="L55" i="42"/>
  <c r="L7" i="42"/>
  <c r="L56" i="42"/>
  <c r="L8" i="42"/>
  <c r="L57" i="42"/>
  <c r="L9" i="42"/>
  <c r="L58" i="42"/>
  <c r="L10" i="42"/>
  <c r="L59" i="42"/>
  <c r="L11" i="42"/>
  <c r="L60" i="42"/>
  <c r="L12" i="42"/>
  <c r="L61" i="42"/>
  <c r="L13" i="42"/>
  <c r="L62" i="42"/>
  <c r="L14" i="42"/>
  <c r="L63" i="42"/>
  <c r="L15" i="42"/>
  <c r="L64" i="42"/>
  <c r="L16" i="42"/>
  <c r="L65" i="42"/>
  <c r="L17" i="42"/>
  <c r="L66" i="42"/>
  <c r="L18" i="42"/>
  <c r="L67" i="42"/>
  <c r="L19" i="42"/>
  <c r="L68" i="42"/>
  <c r="L20" i="42"/>
  <c r="L69" i="42"/>
  <c r="L21" i="42"/>
  <c r="L70" i="42"/>
  <c r="L22" i="42"/>
  <c r="L71" i="42"/>
  <c r="L23" i="42"/>
  <c r="L72" i="42"/>
  <c r="L24" i="42"/>
  <c r="L73" i="42"/>
  <c r="L25" i="42"/>
  <c r="L74" i="42"/>
  <c r="L26" i="42"/>
  <c r="L75" i="42"/>
  <c r="L27" i="42"/>
  <c r="L76" i="42"/>
  <c r="L28" i="42"/>
  <c r="L77" i="42"/>
  <c r="L29" i="42"/>
  <c r="L78" i="42"/>
  <c r="L30" i="42"/>
  <c r="L79" i="42"/>
  <c r="L31" i="42"/>
  <c r="L80" i="42"/>
  <c r="L32" i="42"/>
  <c r="L81" i="42"/>
  <c r="L33" i="42"/>
  <c r="L82" i="42"/>
  <c r="L34" i="42"/>
  <c r="L83" i="42"/>
  <c r="L35" i="42"/>
  <c r="L84" i="42"/>
  <c r="L36" i="42"/>
  <c r="L85" i="42"/>
  <c r="L37" i="42"/>
  <c r="L86" i="42"/>
  <c r="L38" i="42"/>
  <c r="L87" i="42"/>
  <c r="L39" i="42"/>
  <c r="L88" i="42"/>
  <c r="L40" i="42"/>
  <c r="L89" i="42"/>
  <c r="L41" i="42"/>
  <c r="L90" i="42"/>
  <c r="L42" i="42"/>
  <c r="L91" i="42"/>
  <c r="L43" i="42"/>
  <c r="L92" i="42"/>
  <c r="L44" i="42"/>
  <c r="L93" i="42"/>
  <c r="L45" i="42"/>
  <c r="L94" i="42"/>
  <c r="L46" i="42"/>
  <c r="L95" i="42"/>
  <c r="L47" i="42"/>
  <c r="L96" i="42"/>
  <c r="L48" i="42"/>
  <c r="L97" i="42"/>
  <c r="L49" i="42"/>
  <c r="L98" i="42"/>
  <c r="L50" i="42"/>
  <c r="L51" i="42"/>
  <c r="L3" i="42"/>
  <c r="K52" i="42"/>
  <c r="K4" i="42"/>
  <c r="K53" i="42"/>
  <c r="K5" i="42"/>
  <c r="K54" i="42"/>
  <c r="K6" i="42"/>
  <c r="K55" i="42"/>
  <c r="K7" i="42"/>
  <c r="K56" i="42"/>
  <c r="K8" i="42"/>
  <c r="K57" i="42"/>
  <c r="K9" i="42"/>
  <c r="K58" i="42"/>
  <c r="K10" i="42"/>
  <c r="K59" i="42"/>
  <c r="K11" i="42"/>
  <c r="K60" i="42"/>
  <c r="K12" i="42"/>
  <c r="K61" i="42"/>
  <c r="K13" i="42"/>
  <c r="K62" i="42"/>
  <c r="K14" i="42"/>
  <c r="K63" i="42"/>
  <c r="K15" i="42"/>
  <c r="K64" i="42"/>
  <c r="K16" i="42"/>
  <c r="K65" i="42"/>
  <c r="K17" i="42"/>
  <c r="K66" i="42"/>
  <c r="K18" i="42"/>
  <c r="K67" i="42"/>
  <c r="K19" i="42"/>
  <c r="K68" i="42"/>
  <c r="K20" i="42"/>
  <c r="K69" i="42"/>
  <c r="K21" i="42"/>
  <c r="K70" i="42"/>
  <c r="K22" i="42"/>
  <c r="K71" i="42"/>
  <c r="K23" i="42"/>
  <c r="K72" i="42"/>
  <c r="K24" i="42"/>
  <c r="K73" i="42"/>
  <c r="K25" i="42"/>
  <c r="K74" i="42"/>
  <c r="K26" i="42"/>
  <c r="K75" i="42"/>
  <c r="K27" i="42"/>
  <c r="K76" i="42"/>
  <c r="K28" i="42"/>
  <c r="K77" i="42"/>
  <c r="K29" i="42"/>
  <c r="K78" i="42"/>
  <c r="K30" i="42"/>
  <c r="K79" i="42"/>
  <c r="K31" i="42"/>
  <c r="K80" i="42"/>
  <c r="K32" i="42"/>
  <c r="K81" i="42"/>
  <c r="K33" i="42"/>
  <c r="K82" i="42"/>
  <c r="K34" i="42"/>
  <c r="K83" i="42"/>
  <c r="K35" i="42"/>
  <c r="K84" i="42"/>
  <c r="K36" i="42"/>
  <c r="K85" i="42"/>
  <c r="K37" i="42"/>
  <c r="K86" i="42"/>
  <c r="K38" i="42"/>
  <c r="K87" i="42"/>
  <c r="K39" i="42"/>
  <c r="K88" i="42"/>
  <c r="K40" i="42"/>
  <c r="K89" i="42"/>
  <c r="K41" i="42"/>
  <c r="K90" i="42"/>
  <c r="K42" i="42"/>
  <c r="K91" i="42"/>
  <c r="K43" i="42"/>
  <c r="K92" i="42"/>
  <c r="K44" i="42"/>
  <c r="K93" i="42"/>
  <c r="K45" i="42"/>
  <c r="K94" i="42"/>
  <c r="K46" i="42"/>
  <c r="K95" i="42"/>
  <c r="K47" i="42"/>
  <c r="K96" i="42"/>
  <c r="K48" i="42"/>
  <c r="K97" i="42"/>
  <c r="K49" i="42"/>
  <c r="K98" i="42"/>
  <c r="K50" i="42"/>
  <c r="K51" i="42"/>
  <c r="K3" i="42"/>
  <c r="J52" i="42"/>
  <c r="J4" i="42"/>
  <c r="J53" i="42"/>
  <c r="J5" i="42"/>
  <c r="J54" i="42"/>
  <c r="J6" i="42"/>
  <c r="J55" i="42"/>
  <c r="J7" i="42"/>
  <c r="J56" i="42"/>
  <c r="J8" i="42"/>
  <c r="J57" i="42"/>
  <c r="J9" i="42"/>
  <c r="J58" i="42"/>
  <c r="J10" i="42"/>
  <c r="J59" i="42"/>
  <c r="J11" i="42"/>
  <c r="J60" i="42"/>
  <c r="J12" i="42"/>
  <c r="J61" i="42"/>
  <c r="J13" i="42"/>
  <c r="J62" i="42"/>
  <c r="J14" i="42"/>
  <c r="J63" i="42"/>
  <c r="J15" i="42"/>
  <c r="J64" i="42"/>
  <c r="J16" i="42"/>
  <c r="J65" i="42"/>
  <c r="J17" i="42"/>
  <c r="J66" i="42"/>
  <c r="J18" i="42"/>
  <c r="J67" i="42"/>
  <c r="J19" i="42"/>
  <c r="J68" i="42"/>
  <c r="J20" i="42"/>
  <c r="J69" i="42"/>
  <c r="J21" i="42"/>
  <c r="J70" i="42"/>
  <c r="J22" i="42"/>
  <c r="J71" i="42"/>
  <c r="J23" i="42"/>
  <c r="J72" i="42"/>
  <c r="J24" i="42"/>
  <c r="J73" i="42"/>
  <c r="J25" i="42"/>
  <c r="J74" i="42"/>
  <c r="J26" i="42"/>
  <c r="J75" i="42"/>
  <c r="J27" i="42"/>
  <c r="J76" i="42"/>
  <c r="J28" i="42"/>
  <c r="J77" i="42"/>
  <c r="J29" i="42"/>
  <c r="J78" i="42"/>
  <c r="J30" i="42"/>
  <c r="J79" i="42"/>
  <c r="J31" i="42"/>
  <c r="J80" i="42"/>
  <c r="J32" i="42"/>
  <c r="J81" i="42"/>
  <c r="J33" i="42"/>
  <c r="J82" i="42"/>
  <c r="J34" i="42"/>
  <c r="J83" i="42"/>
  <c r="J35" i="42"/>
  <c r="J84" i="42"/>
  <c r="J36" i="42"/>
  <c r="J85" i="42"/>
  <c r="J37" i="42"/>
  <c r="J86" i="42"/>
  <c r="J38" i="42"/>
  <c r="J87" i="42"/>
  <c r="J39" i="42"/>
  <c r="J88" i="42"/>
  <c r="J40" i="42"/>
  <c r="J89" i="42"/>
  <c r="J41" i="42"/>
  <c r="J90" i="42"/>
  <c r="J42" i="42"/>
  <c r="J91" i="42"/>
  <c r="J43" i="42"/>
  <c r="J92" i="42"/>
  <c r="J44" i="42"/>
  <c r="J93" i="42"/>
  <c r="J45" i="42"/>
  <c r="J94" i="42"/>
  <c r="J46" i="42"/>
  <c r="J95" i="42"/>
  <c r="J47" i="42"/>
  <c r="J96" i="42"/>
  <c r="J48" i="42"/>
  <c r="J97" i="42"/>
  <c r="J49" i="42"/>
  <c r="J98" i="42"/>
  <c r="J50" i="42"/>
  <c r="J51" i="42"/>
  <c r="J3" i="42"/>
  <c r="I53" i="42"/>
  <c r="I5" i="42"/>
  <c r="I54" i="42"/>
  <c r="I6" i="42"/>
  <c r="I55" i="42"/>
  <c r="I7" i="42"/>
  <c r="I56" i="42"/>
  <c r="I8" i="42"/>
  <c r="I57" i="42"/>
  <c r="I9" i="42"/>
  <c r="I58" i="42"/>
  <c r="I10" i="42"/>
  <c r="I59" i="42"/>
  <c r="I11" i="42"/>
  <c r="I60" i="42"/>
  <c r="I12" i="42"/>
  <c r="I61" i="42"/>
  <c r="I13" i="42"/>
  <c r="I62" i="42"/>
  <c r="I14" i="42"/>
  <c r="I63" i="42"/>
  <c r="I15" i="42"/>
  <c r="I64" i="42"/>
  <c r="I16" i="42"/>
  <c r="I65" i="42"/>
  <c r="I17" i="42"/>
  <c r="I66" i="42"/>
  <c r="I18" i="42"/>
  <c r="I67" i="42"/>
  <c r="I19" i="42"/>
  <c r="I68" i="42"/>
  <c r="I20" i="42"/>
  <c r="I69" i="42"/>
  <c r="I21" i="42"/>
  <c r="I70" i="42"/>
  <c r="I22" i="42"/>
  <c r="I71" i="42"/>
  <c r="I23" i="42"/>
  <c r="I72" i="42"/>
  <c r="I24" i="42"/>
  <c r="I73" i="42"/>
  <c r="I25" i="42"/>
  <c r="I74" i="42"/>
  <c r="I26" i="42"/>
  <c r="I75" i="42"/>
  <c r="I27" i="42"/>
  <c r="I76" i="42"/>
  <c r="I28" i="42"/>
  <c r="I77" i="42"/>
  <c r="I29" i="42"/>
  <c r="I78" i="42"/>
  <c r="I30" i="42"/>
  <c r="I79" i="42"/>
  <c r="I31" i="42"/>
  <c r="I80" i="42"/>
  <c r="I32" i="42"/>
  <c r="I81" i="42"/>
  <c r="I33" i="42"/>
  <c r="I82" i="42"/>
  <c r="I34" i="42"/>
  <c r="I83" i="42"/>
  <c r="I35" i="42"/>
  <c r="I84" i="42"/>
  <c r="I36" i="42"/>
  <c r="I85" i="42"/>
  <c r="I37" i="42"/>
  <c r="I86" i="42"/>
  <c r="I38" i="42"/>
  <c r="I87" i="42"/>
  <c r="I39" i="42"/>
  <c r="I88" i="42"/>
  <c r="I40" i="42"/>
  <c r="I89" i="42"/>
  <c r="I41" i="42"/>
  <c r="I90" i="42"/>
  <c r="I42" i="42"/>
  <c r="I91" i="42"/>
  <c r="I43" i="42"/>
  <c r="I92" i="42"/>
  <c r="I44" i="42"/>
  <c r="I93" i="42"/>
  <c r="I45" i="42"/>
  <c r="I94" i="42"/>
  <c r="I46" i="42"/>
  <c r="I95" i="42"/>
  <c r="I47" i="42"/>
  <c r="I96" i="42"/>
  <c r="I48" i="42"/>
  <c r="I97" i="42"/>
  <c r="I49" i="42"/>
  <c r="I98" i="42"/>
  <c r="I50" i="42"/>
  <c r="I52" i="42"/>
  <c r="I4" i="42"/>
  <c r="I51" i="42"/>
  <c r="I3" i="42"/>
  <c r="Y36" i="49"/>
  <c r="Y35" i="49"/>
  <c r="AG101" i="42"/>
  <c r="AG100" i="42"/>
  <c r="Y100" i="42"/>
  <c r="Y101" i="42"/>
  <c r="U101" i="42"/>
  <c r="U100" i="42"/>
  <c r="Q101" i="42"/>
  <c r="Q100" i="42"/>
  <c r="M101" i="42"/>
  <c r="M100" i="42"/>
  <c r="AF81" i="42"/>
  <c r="AE81" i="42"/>
  <c r="AD81" i="42"/>
  <c r="AC81" i="42"/>
  <c r="AB81" i="42"/>
  <c r="AA81" i="42"/>
  <c r="Z81" i="42"/>
  <c r="Y81" i="42"/>
  <c r="X81" i="42"/>
  <c r="W81" i="42"/>
  <c r="V81" i="42"/>
  <c r="U81" i="42"/>
  <c r="T81" i="42"/>
  <c r="S81" i="42"/>
  <c r="R81" i="42"/>
  <c r="Q81" i="42"/>
  <c r="P81" i="42"/>
  <c r="O81" i="42"/>
  <c r="N81" i="42"/>
  <c r="M81" i="42"/>
  <c r="G81" i="42"/>
  <c r="AF82" i="42"/>
  <c r="AE82" i="42"/>
  <c r="AD82" i="42"/>
  <c r="AC82" i="42"/>
  <c r="AB82" i="42"/>
  <c r="AA82" i="42"/>
  <c r="Z82" i="42"/>
  <c r="Y82" i="42"/>
  <c r="X82" i="42"/>
  <c r="W82" i="42"/>
  <c r="V82" i="42"/>
  <c r="U82" i="42"/>
  <c r="T82" i="42"/>
  <c r="S82" i="42"/>
  <c r="R82" i="42"/>
  <c r="Q82" i="42"/>
  <c r="P82" i="42"/>
  <c r="O82" i="42"/>
  <c r="N82" i="42"/>
  <c r="M82" i="42"/>
  <c r="G82" i="42"/>
  <c r="AF93" i="42"/>
  <c r="AE93" i="42"/>
  <c r="AD93" i="42"/>
  <c r="AC93" i="42"/>
  <c r="AB93" i="42"/>
  <c r="AA93" i="42"/>
  <c r="Z93" i="42"/>
  <c r="Y93" i="42"/>
  <c r="X93" i="42"/>
  <c r="W93" i="42"/>
  <c r="V93" i="42"/>
  <c r="U93" i="42"/>
  <c r="T93" i="42"/>
  <c r="S93" i="42"/>
  <c r="R93" i="42"/>
  <c r="Q93" i="42"/>
  <c r="P93" i="42"/>
  <c r="O93" i="42"/>
  <c r="N93" i="42"/>
  <c r="M93" i="42"/>
  <c r="G93" i="42"/>
  <c r="AF94" i="42"/>
  <c r="AE94" i="42"/>
  <c r="AD94" i="42"/>
  <c r="AC94" i="42"/>
  <c r="AB94" i="42"/>
  <c r="AA94" i="42"/>
  <c r="Z94" i="42"/>
  <c r="Y94" i="42"/>
  <c r="X94" i="42"/>
  <c r="W94" i="42"/>
  <c r="V94" i="42"/>
  <c r="U94" i="42"/>
  <c r="T94" i="42"/>
  <c r="S94" i="42"/>
  <c r="R94" i="42"/>
  <c r="Q94" i="42"/>
  <c r="P94" i="42"/>
  <c r="O94" i="42"/>
  <c r="N94" i="42"/>
  <c r="M94" i="42"/>
  <c r="G94" i="42"/>
  <c r="AF57" i="42"/>
  <c r="AE57" i="42"/>
  <c r="AD57" i="42"/>
  <c r="AC57" i="42"/>
  <c r="AB57" i="42"/>
  <c r="AA57" i="42"/>
  <c r="Z57" i="42"/>
  <c r="Y57" i="42"/>
  <c r="X57" i="42"/>
  <c r="W57" i="42"/>
  <c r="V57" i="42"/>
  <c r="U57" i="42"/>
  <c r="T57" i="42"/>
  <c r="S57" i="42"/>
  <c r="R57" i="42"/>
  <c r="Q57" i="42"/>
  <c r="P57" i="42"/>
  <c r="O57" i="42"/>
  <c r="N57" i="42"/>
  <c r="M57" i="42"/>
  <c r="G57" i="42"/>
  <c r="AF58" i="42"/>
  <c r="AE58" i="42"/>
  <c r="AD58" i="42"/>
  <c r="AC58" i="42"/>
  <c r="AB58" i="42"/>
  <c r="AA58" i="42"/>
  <c r="Z58" i="42"/>
  <c r="Y58" i="42"/>
  <c r="X58" i="42"/>
  <c r="W58" i="42"/>
  <c r="V58" i="42"/>
  <c r="U58" i="42"/>
  <c r="T58" i="42"/>
  <c r="S58" i="42"/>
  <c r="R58" i="42"/>
  <c r="Q58" i="42"/>
  <c r="P58" i="42"/>
  <c r="O58" i="42"/>
  <c r="N58" i="42"/>
  <c r="M58" i="42"/>
  <c r="G58" i="42"/>
  <c r="AF69" i="42"/>
  <c r="AE69" i="42"/>
  <c r="AD69" i="42"/>
  <c r="AC69" i="42"/>
  <c r="AB69" i="42"/>
  <c r="AA69" i="42"/>
  <c r="Z69" i="42"/>
  <c r="Y69" i="42"/>
  <c r="X69" i="42"/>
  <c r="W69" i="42"/>
  <c r="V69" i="42"/>
  <c r="U69" i="42"/>
  <c r="T69" i="42"/>
  <c r="S69" i="42"/>
  <c r="R69" i="42"/>
  <c r="Q69" i="42"/>
  <c r="P69" i="42"/>
  <c r="O69" i="42"/>
  <c r="N69" i="42"/>
  <c r="M69" i="42"/>
  <c r="G69" i="42"/>
  <c r="AF70" i="42"/>
  <c r="AE70" i="42"/>
  <c r="AD70" i="42"/>
  <c r="AC70" i="42"/>
  <c r="AB70" i="42"/>
  <c r="AA70" i="42"/>
  <c r="Z70" i="42"/>
  <c r="Y70" i="42"/>
  <c r="X70" i="42"/>
  <c r="W70" i="42"/>
  <c r="V70" i="42"/>
  <c r="U70" i="42"/>
  <c r="T70" i="42"/>
  <c r="S70" i="42"/>
  <c r="R70" i="42"/>
  <c r="Q70" i="42"/>
  <c r="P70" i="42"/>
  <c r="O70" i="42"/>
  <c r="N70" i="42"/>
  <c r="M70" i="42"/>
  <c r="G70" i="42"/>
  <c r="AF79" i="42"/>
  <c r="AE79" i="42"/>
  <c r="AD79" i="42"/>
  <c r="AC79" i="42"/>
  <c r="AB79" i="42"/>
  <c r="AA79" i="42"/>
  <c r="Z79" i="42"/>
  <c r="Y79" i="42"/>
  <c r="X79" i="42"/>
  <c r="W79" i="42"/>
  <c r="V79" i="42"/>
  <c r="U79" i="42"/>
  <c r="T79" i="42"/>
  <c r="S79" i="42"/>
  <c r="R79" i="42"/>
  <c r="Q79" i="42"/>
  <c r="P79" i="42"/>
  <c r="O79" i="42"/>
  <c r="N79" i="42"/>
  <c r="M79" i="42"/>
  <c r="G79" i="42"/>
  <c r="AF80" i="42"/>
  <c r="AE80" i="42"/>
  <c r="AD80" i="42"/>
  <c r="AC80" i="42"/>
  <c r="AB80" i="42"/>
  <c r="AA80" i="42"/>
  <c r="Z80" i="42"/>
  <c r="Y80" i="42"/>
  <c r="X80" i="42"/>
  <c r="W80" i="42"/>
  <c r="V80" i="42"/>
  <c r="U80" i="42"/>
  <c r="T80" i="42"/>
  <c r="S80" i="42"/>
  <c r="R80" i="42"/>
  <c r="Q80" i="42"/>
  <c r="P80" i="42"/>
  <c r="O80" i="42"/>
  <c r="N80" i="42"/>
  <c r="M80" i="42"/>
  <c r="G80" i="42"/>
  <c r="AF91" i="42"/>
  <c r="AE91" i="42"/>
  <c r="AD91" i="42"/>
  <c r="AC91" i="42"/>
  <c r="AB91" i="42"/>
  <c r="AA91" i="42"/>
  <c r="Z91" i="42"/>
  <c r="Y91" i="42"/>
  <c r="X91" i="42"/>
  <c r="W91" i="42"/>
  <c r="V91" i="42"/>
  <c r="U91" i="42"/>
  <c r="T91" i="42"/>
  <c r="S91" i="42"/>
  <c r="R91" i="42"/>
  <c r="Q91" i="42"/>
  <c r="P91" i="42"/>
  <c r="O91" i="42"/>
  <c r="N91" i="42"/>
  <c r="M91" i="42"/>
  <c r="G91" i="42"/>
  <c r="AF92" i="42"/>
  <c r="AE92" i="42"/>
  <c r="AD92" i="42"/>
  <c r="AC92" i="42"/>
  <c r="AB92" i="42"/>
  <c r="AA92" i="42"/>
  <c r="Z92" i="42"/>
  <c r="Y92" i="42"/>
  <c r="X92" i="42"/>
  <c r="W92" i="42"/>
  <c r="V92" i="42"/>
  <c r="U92" i="42"/>
  <c r="T92" i="42"/>
  <c r="S92" i="42"/>
  <c r="R92" i="42"/>
  <c r="Q92" i="42"/>
  <c r="P92" i="42"/>
  <c r="O92" i="42"/>
  <c r="N92" i="42"/>
  <c r="M92" i="42"/>
  <c r="G92" i="42"/>
  <c r="AF55" i="42"/>
  <c r="AE55" i="42"/>
  <c r="AD55" i="42"/>
  <c r="AC55" i="42"/>
  <c r="AB55" i="42"/>
  <c r="AA55" i="42"/>
  <c r="Z55" i="42"/>
  <c r="Y55" i="42"/>
  <c r="X55" i="42"/>
  <c r="W55" i="42"/>
  <c r="V55" i="42"/>
  <c r="U55" i="42"/>
  <c r="T55" i="42"/>
  <c r="S55" i="42"/>
  <c r="R55" i="42"/>
  <c r="Q55" i="42"/>
  <c r="P55" i="42"/>
  <c r="O55" i="42"/>
  <c r="N55" i="42"/>
  <c r="M55" i="42"/>
  <c r="G55" i="42"/>
  <c r="AF56" i="42"/>
  <c r="AE56" i="42"/>
  <c r="AD56" i="42"/>
  <c r="AC56" i="42"/>
  <c r="AB56" i="42"/>
  <c r="AA56" i="42"/>
  <c r="Z56" i="42"/>
  <c r="Y56" i="42"/>
  <c r="X56" i="42"/>
  <c r="W56" i="42"/>
  <c r="V56" i="42"/>
  <c r="U56" i="42"/>
  <c r="T56" i="42"/>
  <c r="S56" i="42"/>
  <c r="R56" i="42"/>
  <c r="Q56" i="42"/>
  <c r="P56" i="42"/>
  <c r="O56" i="42"/>
  <c r="N56" i="42"/>
  <c r="M56" i="42"/>
  <c r="G56" i="42"/>
  <c r="AF67" i="42"/>
  <c r="AE67" i="42"/>
  <c r="AD67" i="42"/>
  <c r="AC67" i="42"/>
  <c r="AB67" i="42"/>
  <c r="AA67" i="42"/>
  <c r="Z67" i="42"/>
  <c r="Y67" i="42"/>
  <c r="X67" i="42"/>
  <c r="W67" i="42"/>
  <c r="V67" i="42"/>
  <c r="U67" i="42"/>
  <c r="T67" i="42"/>
  <c r="S67" i="42"/>
  <c r="R67" i="42"/>
  <c r="Q67" i="42"/>
  <c r="P67" i="42"/>
  <c r="O67" i="42"/>
  <c r="N67" i="42"/>
  <c r="M67" i="42"/>
  <c r="G67" i="42"/>
  <c r="AF68" i="42"/>
  <c r="AE68" i="42"/>
  <c r="AD68" i="42"/>
  <c r="AC68" i="42"/>
  <c r="AB68" i="42"/>
  <c r="AA68" i="42"/>
  <c r="Z68" i="42"/>
  <c r="Y68" i="42"/>
  <c r="X68" i="42"/>
  <c r="W68" i="42"/>
  <c r="V68" i="42"/>
  <c r="U68" i="42"/>
  <c r="T68" i="42"/>
  <c r="S68" i="42"/>
  <c r="R68" i="42"/>
  <c r="Q68" i="42"/>
  <c r="P68" i="42"/>
  <c r="O68" i="42"/>
  <c r="N68" i="42"/>
  <c r="M68" i="42"/>
  <c r="G68" i="42"/>
  <c r="AF77" i="42"/>
  <c r="AE77" i="42"/>
  <c r="AD77" i="42"/>
  <c r="AC77" i="42"/>
  <c r="AB77" i="42"/>
  <c r="AA77" i="42"/>
  <c r="Z77" i="42"/>
  <c r="Y77" i="42"/>
  <c r="X77" i="42"/>
  <c r="W77" i="42"/>
  <c r="V77" i="42"/>
  <c r="U77" i="42"/>
  <c r="T77" i="42"/>
  <c r="S77" i="42"/>
  <c r="R77" i="42"/>
  <c r="Q77" i="42"/>
  <c r="P77" i="42"/>
  <c r="O77" i="42"/>
  <c r="N77" i="42"/>
  <c r="M77" i="42"/>
  <c r="G77" i="42"/>
  <c r="AF78" i="42"/>
  <c r="AE78" i="42"/>
  <c r="AD78" i="42"/>
  <c r="AC78" i="42"/>
  <c r="AB78" i="42"/>
  <c r="AA78" i="42"/>
  <c r="Z78" i="42"/>
  <c r="Y78" i="42"/>
  <c r="X78" i="42"/>
  <c r="W78" i="42"/>
  <c r="V78" i="42"/>
  <c r="U78" i="42"/>
  <c r="T78" i="42"/>
  <c r="S78" i="42"/>
  <c r="R78" i="42"/>
  <c r="Q78" i="42"/>
  <c r="P78" i="42"/>
  <c r="O78" i="42"/>
  <c r="N78" i="42"/>
  <c r="M78" i="42"/>
  <c r="G78" i="42"/>
  <c r="AF89" i="42"/>
  <c r="AE89" i="42"/>
  <c r="AD89" i="42"/>
  <c r="AC89" i="42"/>
  <c r="AB89" i="42"/>
  <c r="AA89" i="42"/>
  <c r="Z89" i="42"/>
  <c r="Y89" i="42"/>
  <c r="X89" i="42"/>
  <c r="W89" i="42"/>
  <c r="V89" i="42"/>
  <c r="U89" i="42"/>
  <c r="T89" i="42"/>
  <c r="S89" i="42"/>
  <c r="R89" i="42"/>
  <c r="Q89" i="42"/>
  <c r="P89" i="42"/>
  <c r="O89" i="42"/>
  <c r="N89" i="42"/>
  <c r="M89" i="42"/>
  <c r="G89" i="42"/>
  <c r="AF90" i="42"/>
  <c r="AE90" i="42"/>
  <c r="AD90" i="42"/>
  <c r="AC90" i="42"/>
  <c r="AB90" i="42"/>
  <c r="AA90" i="42"/>
  <c r="Z90" i="42"/>
  <c r="Y90" i="42"/>
  <c r="X90" i="42"/>
  <c r="W90" i="42"/>
  <c r="V90" i="42"/>
  <c r="U90" i="42"/>
  <c r="T90" i="42"/>
  <c r="S90" i="42"/>
  <c r="R90" i="42"/>
  <c r="Q90" i="42"/>
  <c r="P90" i="42"/>
  <c r="O90" i="42"/>
  <c r="N90" i="42"/>
  <c r="M90" i="42"/>
  <c r="G90" i="42"/>
  <c r="AF53" i="42"/>
  <c r="AE53" i="42"/>
  <c r="AD53" i="42"/>
  <c r="AC53" i="42"/>
  <c r="AB53" i="42"/>
  <c r="AA53" i="42"/>
  <c r="Z53" i="42"/>
  <c r="Y53" i="42"/>
  <c r="X53" i="42"/>
  <c r="W53" i="42"/>
  <c r="V53" i="42"/>
  <c r="U53" i="42"/>
  <c r="T53" i="42"/>
  <c r="S53" i="42"/>
  <c r="R53" i="42"/>
  <c r="Q53" i="42"/>
  <c r="P53" i="42"/>
  <c r="O53" i="42"/>
  <c r="N53" i="42"/>
  <c r="M53" i="42"/>
  <c r="G53" i="42"/>
  <c r="AF54" i="42"/>
  <c r="AE54" i="42"/>
  <c r="AD54" i="42"/>
  <c r="AC54" i="42"/>
  <c r="AB54" i="42"/>
  <c r="AA54" i="42"/>
  <c r="Z54" i="42"/>
  <c r="Y54" i="42"/>
  <c r="X54" i="42"/>
  <c r="W54" i="42"/>
  <c r="V54" i="42"/>
  <c r="U54" i="42"/>
  <c r="T54" i="42"/>
  <c r="S54" i="42"/>
  <c r="R54" i="42"/>
  <c r="Q54" i="42"/>
  <c r="P54" i="42"/>
  <c r="O54" i="42"/>
  <c r="N54" i="42"/>
  <c r="M54" i="42"/>
  <c r="G54" i="42"/>
  <c r="AF65" i="42"/>
  <c r="AE65" i="42"/>
  <c r="AD65" i="42"/>
  <c r="AC65" i="42"/>
  <c r="AB65" i="42"/>
  <c r="AA65" i="42"/>
  <c r="Z65" i="42"/>
  <c r="Y65" i="42"/>
  <c r="X65" i="42"/>
  <c r="W65" i="42"/>
  <c r="V65" i="42"/>
  <c r="U65" i="42"/>
  <c r="T65" i="42"/>
  <c r="S65" i="42"/>
  <c r="R65" i="42"/>
  <c r="Q65" i="42"/>
  <c r="P65" i="42"/>
  <c r="O65" i="42"/>
  <c r="N65" i="42"/>
  <c r="M65" i="42"/>
  <c r="G65" i="42"/>
  <c r="AF66" i="42"/>
  <c r="AE66" i="42"/>
  <c r="AD66" i="42"/>
  <c r="AC66" i="42"/>
  <c r="AB66" i="42"/>
  <c r="AA66" i="42"/>
  <c r="Z66" i="42"/>
  <c r="Y66" i="42"/>
  <c r="X66" i="42"/>
  <c r="W66" i="42"/>
  <c r="V66" i="42"/>
  <c r="U66" i="42"/>
  <c r="T66" i="42"/>
  <c r="S66" i="42"/>
  <c r="R66" i="42"/>
  <c r="Q66" i="42"/>
  <c r="P66" i="42"/>
  <c r="O66" i="42"/>
  <c r="N66" i="42"/>
  <c r="M66" i="42"/>
  <c r="G66" i="42"/>
  <c r="AF75" i="42"/>
  <c r="AE75" i="42"/>
  <c r="AD75" i="42"/>
  <c r="AC75" i="42"/>
  <c r="AB75" i="42"/>
  <c r="AA75" i="42"/>
  <c r="Z75" i="42"/>
  <c r="Y75" i="42"/>
  <c r="X75" i="42"/>
  <c r="W75" i="42"/>
  <c r="V75" i="42"/>
  <c r="U75" i="42"/>
  <c r="T75" i="42"/>
  <c r="S75" i="42"/>
  <c r="R75" i="42"/>
  <c r="Q75" i="42"/>
  <c r="P75" i="42"/>
  <c r="O75" i="42"/>
  <c r="N75" i="42"/>
  <c r="M75" i="42"/>
  <c r="G75" i="42"/>
  <c r="AF76" i="42"/>
  <c r="AE76" i="42"/>
  <c r="AD76" i="42"/>
  <c r="AC76" i="42"/>
  <c r="AB76" i="42"/>
  <c r="AA76" i="42"/>
  <c r="Z76" i="42"/>
  <c r="Y76" i="42"/>
  <c r="X76" i="42"/>
  <c r="W76" i="42"/>
  <c r="V76" i="42"/>
  <c r="U76" i="42"/>
  <c r="T76" i="42"/>
  <c r="S76" i="42"/>
  <c r="R76" i="42"/>
  <c r="Q76" i="42"/>
  <c r="P76" i="42"/>
  <c r="O76" i="42"/>
  <c r="N76" i="42"/>
  <c r="M76" i="42"/>
  <c r="G76" i="42"/>
  <c r="AF87" i="42"/>
  <c r="AE87" i="42"/>
  <c r="AD87" i="42"/>
  <c r="AC87" i="42"/>
  <c r="AB87" i="42"/>
  <c r="AA87" i="42"/>
  <c r="Z87" i="42"/>
  <c r="Y87" i="42"/>
  <c r="X87" i="42"/>
  <c r="W87" i="42"/>
  <c r="V87" i="42"/>
  <c r="U87" i="42"/>
  <c r="T87" i="42"/>
  <c r="S87" i="42"/>
  <c r="R87" i="42"/>
  <c r="Q87" i="42"/>
  <c r="P87" i="42"/>
  <c r="O87" i="42"/>
  <c r="N87" i="42"/>
  <c r="M87" i="42"/>
  <c r="G87" i="42"/>
  <c r="AF88" i="42"/>
  <c r="AE88" i="42"/>
  <c r="AD88" i="42"/>
  <c r="AC88" i="42"/>
  <c r="AB88" i="42"/>
  <c r="AA88" i="42"/>
  <c r="Z88" i="42"/>
  <c r="Y88" i="42"/>
  <c r="X88" i="42"/>
  <c r="W88" i="42"/>
  <c r="V88" i="42"/>
  <c r="U88" i="42"/>
  <c r="T88" i="42"/>
  <c r="S88" i="42"/>
  <c r="R88" i="42"/>
  <c r="Q88" i="42"/>
  <c r="P88" i="42"/>
  <c r="O88" i="42"/>
  <c r="N88" i="42"/>
  <c r="M88" i="42"/>
  <c r="G88" i="42"/>
  <c r="AF51" i="42"/>
  <c r="AE51" i="42"/>
  <c r="AD51" i="42"/>
  <c r="AC51" i="42"/>
  <c r="AB51" i="42"/>
  <c r="AA51" i="42"/>
  <c r="Z51" i="42"/>
  <c r="Y51" i="42"/>
  <c r="X51" i="42"/>
  <c r="W51" i="42"/>
  <c r="V51" i="42"/>
  <c r="U51" i="42"/>
  <c r="T51" i="42"/>
  <c r="S51" i="42"/>
  <c r="R51" i="42"/>
  <c r="Q51" i="42"/>
  <c r="P51" i="42"/>
  <c r="O51" i="42"/>
  <c r="N51" i="42"/>
  <c r="M51" i="42"/>
  <c r="G51" i="42"/>
  <c r="AF52" i="42"/>
  <c r="AE52" i="42"/>
  <c r="AD52" i="42"/>
  <c r="AC52" i="42"/>
  <c r="AB52" i="42"/>
  <c r="AA52" i="42"/>
  <c r="Z52" i="42"/>
  <c r="Y52" i="42"/>
  <c r="X52" i="42"/>
  <c r="W52" i="42"/>
  <c r="V52" i="42"/>
  <c r="U52" i="42"/>
  <c r="T52" i="42"/>
  <c r="S52" i="42"/>
  <c r="R52" i="42"/>
  <c r="Q52" i="42"/>
  <c r="P52" i="42"/>
  <c r="O52" i="42"/>
  <c r="N52" i="42"/>
  <c r="M52" i="42"/>
  <c r="G52" i="42"/>
  <c r="AF63" i="42"/>
  <c r="AE63" i="42"/>
  <c r="AD63" i="42"/>
  <c r="AC63" i="42"/>
  <c r="AB63" i="42"/>
  <c r="AA63" i="42"/>
  <c r="Z63" i="42"/>
  <c r="Y63" i="42"/>
  <c r="X63" i="42"/>
  <c r="W63" i="42"/>
  <c r="V63" i="42"/>
  <c r="U63" i="42"/>
  <c r="T63" i="42"/>
  <c r="S63" i="42"/>
  <c r="R63" i="42"/>
  <c r="Q63" i="42"/>
  <c r="P63" i="42"/>
  <c r="O63" i="42"/>
  <c r="N63" i="42"/>
  <c r="M63" i="42"/>
  <c r="G63" i="42"/>
  <c r="AF64" i="42"/>
  <c r="AE64" i="42"/>
  <c r="AD64" i="42"/>
  <c r="AC64" i="42"/>
  <c r="AB64" i="42"/>
  <c r="AA64" i="42"/>
  <c r="Z64" i="42"/>
  <c r="Y64" i="42"/>
  <c r="X64" i="42"/>
  <c r="W64" i="42"/>
  <c r="V64" i="42"/>
  <c r="U64" i="42"/>
  <c r="T64" i="42"/>
  <c r="S64" i="42"/>
  <c r="R64" i="42"/>
  <c r="Q64" i="42"/>
  <c r="P64" i="42"/>
  <c r="O64" i="42"/>
  <c r="N64" i="42"/>
  <c r="M64" i="42"/>
  <c r="G64" i="42"/>
  <c r="AF85" i="42"/>
  <c r="AE85" i="42"/>
  <c r="AD85" i="42"/>
  <c r="AC85" i="42"/>
  <c r="AB85" i="42"/>
  <c r="AA85" i="42"/>
  <c r="Z85" i="42"/>
  <c r="Y85" i="42"/>
  <c r="X85" i="42"/>
  <c r="W85" i="42"/>
  <c r="V85" i="42"/>
  <c r="U85" i="42"/>
  <c r="T85" i="42"/>
  <c r="S85" i="42"/>
  <c r="R85" i="42"/>
  <c r="Q85" i="42"/>
  <c r="P85" i="42"/>
  <c r="O85" i="42"/>
  <c r="N85" i="42"/>
  <c r="M85" i="42"/>
  <c r="G85" i="42"/>
  <c r="AF86" i="42"/>
  <c r="AE86" i="42"/>
  <c r="AD86" i="42"/>
  <c r="AC86" i="42"/>
  <c r="AB86" i="42"/>
  <c r="AA86" i="42"/>
  <c r="Z86" i="42"/>
  <c r="Y86" i="42"/>
  <c r="X86" i="42"/>
  <c r="W86" i="42"/>
  <c r="V86" i="42"/>
  <c r="U86" i="42"/>
  <c r="T86" i="42"/>
  <c r="S86" i="42"/>
  <c r="R86" i="42"/>
  <c r="Q86" i="42"/>
  <c r="P86" i="42"/>
  <c r="O86" i="42"/>
  <c r="N86" i="42"/>
  <c r="M86" i="42"/>
  <c r="G86" i="42"/>
  <c r="AF97" i="42"/>
  <c r="AE97" i="42"/>
  <c r="AD97" i="42"/>
  <c r="AC97" i="42"/>
  <c r="AB97" i="42"/>
  <c r="AA97" i="42"/>
  <c r="Z97" i="42"/>
  <c r="Y97" i="42"/>
  <c r="X97" i="42"/>
  <c r="W97" i="42"/>
  <c r="V97" i="42"/>
  <c r="U97" i="42"/>
  <c r="T97" i="42"/>
  <c r="S97" i="42"/>
  <c r="R97" i="42"/>
  <c r="Q97" i="42"/>
  <c r="P97" i="42"/>
  <c r="O97" i="42"/>
  <c r="N97" i="42"/>
  <c r="M97" i="42"/>
  <c r="G97" i="42"/>
  <c r="AF98" i="42"/>
  <c r="AE98" i="42"/>
  <c r="AD98" i="42"/>
  <c r="AC98" i="42"/>
  <c r="AB98" i="42"/>
  <c r="AA98" i="42"/>
  <c r="Z98" i="42"/>
  <c r="Y98" i="42"/>
  <c r="X98" i="42"/>
  <c r="W98" i="42"/>
  <c r="V98" i="42"/>
  <c r="U98" i="42"/>
  <c r="T98" i="42"/>
  <c r="S98" i="42"/>
  <c r="R98" i="42"/>
  <c r="Q98" i="42"/>
  <c r="P98" i="42"/>
  <c r="O98" i="42"/>
  <c r="N98" i="42"/>
  <c r="M98" i="42"/>
  <c r="G98" i="42"/>
  <c r="AF61" i="42"/>
  <c r="AE61" i="42"/>
  <c r="AD61" i="42"/>
  <c r="AC61" i="42"/>
  <c r="AB61" i="42"/>
  <c r="AA61" i="42"/>
  <c r="Z61" i="42"/>
  <c r="Y61" i="42"/>
  <c r="X61" i="42"/>
  <c r="W61" i="42"/>
  <c r="V61" i="42"/>
  <c r="U61" i="42"/>
  <c r="T61" i="42"/>
  <c r="S61" i="42"/>
  <c r="R61" i="42"/>
  <c r="Q61" i="42"/>
  <c r="P61" i="42"/>
  <c r="O61" i="42"/>
  <c r="N61" i="42"/>
  <c r="M61" i="42"/>
  <c r="G61" i="42"/>
  <c r="AF62" i="42"/>
  <c r="AE62" i="42"/>
  <c r="AD62" i="42"/>
  <c r="AC62" i="42"/>
  <c r="AB62" i="42"/>
  <c r="AA62" i="42"/>
  <c r="Z62" i="42"/>
  <c r="Y62" i="42"/>
  <c r="X62" i="42"/>
  <c r="W62" i="42"/>
  <c r="V62" i="42"/>
  <c r="U62" i="42"/>
  <c r="T62" i="42"/>
  <c r="S62" i="42"/>
  <c r="R62" i="42"/>
  <c r="Q62" i="42"/>
  <c r="P62" i="42"/>
  <c r="O62" i="42"/>
  <c r="N62" i="42"/>
  <c r="M62" i="42"/>
  <c r="G62" i="42"/>
  <c r="AF73" i="42"/>
  <c r="AE73" i="42"/>
  <c r="AD73" i="42"/>
  <c r="AC73" i="42"/>
  <c r="AB73" i="42"/>
  <c r="AA73" i="42"/>
  <c r="Z73" i="42"/>
  <c r="Y73" i="42"/>
  <c r="X73" i="42"/>
  <c r="W73" i="42"/>
  <c r="V73" i="42"/>
  <c r="U73" i="42"/>
  <c r="T73" i="42"/>
  <c r="S73" i="42"/>
  <c r="R73" i="42"/>
  <c r="Q73" i="42"/>
  <c r="P73" i="42"/>
  <c r="O73" i="42"/>
  <c r="N73" i="42"/>
  <c r="M73" i="42"/>
  <c r="G73" i="42"/>
  <c r="AF74" i="42"/>
  <c r="AE74" i="42"/>
  <c r="AD74" i="42"/>
  <c r="AC74" i="42"/>
  <c r="AB74" i="42"/>
  <c r="AA74" i="42"/>
  <c r="Z74" i="42"/>
  <c r="Y74" i="42"/>
  <c r="X74" i="42"/>
  <c r="W74" i="42"/>
  <c r="V74" i="42"/>
  <c r="U74" i="42"/>
  <c r="T74" i="42"/>
  <c r="S74" i="42"/>
  <c r="R74" i="42"/>
  <c r="Q74" i="42"/>
  <c r="P74" i="42"/>
  <c r="O74" i="42"/>
  <c r="N74" i="42"/>
  <c r="M74" i="42"/>
  <c r="G74" i="42"/>
  <c r="AF83" i="42"/>
  <c r="AE83" i="42"/>
  <c r="AD83" i="42"/>
  <c r="AC83" i="42"/>
  <c r="AB83" i="42"/>
  <c r="AA83" i="42"/>
  <c r="Z83" i="42"/>
  <c r="Y83" i="42"/>
  <c r="X83" i="42"/>
  <c r="W83" i="42"/>
  <c r="V83" i="42"/>
  <c r="U83" i="42"/>
  <c r="T83" i="42"/>
  <c r="S83" i="42"/>
  <c r="R83" i="42"/>
  <c r="Q83" i="42"/>
  <c r="P83" i="42"/>
  <c r="O83" i="42"/>
  <c r="N83" i="42"/>
  <c r="M83" i="42"/>
  <c r="G83" i="42"/>
  <c r="AF84" i="42"/>
  <c r="AE84" i="42"/>
  <c r="AD84" i="42"/>
  <c r="AC84" i="42"/>
  <c r="AB84" i="42"/>
  <c r="AA84" i="42"/>
  <c r="Z84" i="42"/>
  <c r="Y84" i="42"/>
  <c r="X84" i="42"/>
  <c r="W84" i="42"/>
  <c r="V84" i="42"/>
  <c r="U84" i="42"/>
  <c r="T84" i="42"/>
  <c r="S84" i="42"/>
  <c r="R84" i="42"/>
  <c r="Q84" i="42"/>
  <c r="P84" i="42"/>
  <c r="O84" i="42"/>
  <c r="N84" i="42"/>
  <c r="M84" i="42"/>
  <c r="G84" i="42"/>
  <c r="AF95" i="42"/>
  <c r="AE95" i="42"/>
  <c r="AD95" i="42"/>
  <c r="AC95" i="42"/>
  <c r="AB95" i="42"/>
  <c r="AA95" i="42"/>
  <c r="Z95" i="42"/>
  <c r="Y95" i="42"/>
  <c r="X95" i="42"/>
  <c r="W95" i="42"/>
  <c r="V95" i="42"/>
  <c r="U95" i="42"/>
  <c r="T95" i="42"/>
  <c r="S95" i="42"/>
  <c r="R95" i="42"/>
  <c r="Q95" i="42"/>
  <c r="P95" i="42"/>
  <c r="O95" i="42"/>
  <c r="N95" i="42"/>
  <c r="M95" i="42"/>
  <c r="G95" i="42"/>
  <c r="AF96" i="42"/>
  <c r="AE96" i="42"/>
  <c r="AD96" i="42"/>
  <c r="AC96" i="42"/>
  <c r="AB96" i="42"/>
  <c r="AA96" i="42"/>
  <c r="Z96" i="42"/>
  <c r="Y96" i="42"/>
  <c r="X96" i="42"/>
  <c r="W96" i="42"/>
  <c r="V96" i="42"/>
  <c r="U96" i="42"/>
  <c r="T96" i="42"/>
  <c r="S96" i="42"/>
  <c r="R96" i="42"/>
  <c r="Q96" i="42"/>
  <c r="P96" i="42"/>
  <c r="O96" i="42"/>
  <c r="N96" i="42"/>
  <c r="M96" i="42"/>
  <c r="G96" i="42"/>
  <c r="AF59" i="42"/>
  <c r="AE59" i="42"/>
  <c r="AD59" i="42"/>
  <c r="AC59" i="42"/>
  <c r="AB59" i="42"/>
  <c r="AA59" i="42"/>
  <c r="Z59" i="42"/>
  <c r="Y59" i="42"/>
  <c r="X59" i="42"/>
  <c r="W59" i="42"/>
  <c r="V59" i="42"/>
  <c r="U59" i="42"/>
  <c r="T59" i="42"/>
  <c r="S59" i="42"/>
  <c r="R59" i="42"/>
  <c r="Q59" i="42"/>
  <c r="P59" i="42"/>
  <c r="O59" i="42"/>
  <c r="N59" i="42"/>
  <c r="M59" i="42"/>
  <c r="G59" i="42"/>
  <c r="AF60" i="42"/>
  <c r="AE60" i="42"/>
  <c r="AD60" i="42"/>
  <c r="AC60" i="42"/>
  <c r="AB60" i="42"/>
  <c r="AA60" i="42"/>
  <c r="Z60" i="42"/>
  <c r="Y60" i="42"/>
  <c r="X60" i="42"/>
  <c r="W60" i="42"/>
  <c r="V60" i="42"/>
  <c r="U60" i="42"/>
  <c r="T60" i="42"/>
  <c r="S60" i="42"/>
  <c r="R60" i="42"/>
  <c r="Q60" i="42"/>
  <c r="P60" i="42"/>
  <c r="O60" i="42"/>
  <c r="N60" i="42"/>
  <c r="M60" i="42"/>
  <c r="G60" i="42"/>
  <c r="AF71" i="42"/>
  <c r="AE71" i="42"/>
  <c r="AD71" i="42"/>
  <c r="AC71" i="42"/>
  <c r="AB71" i="42"/>
  <c r="AA71" i="42"/>
  <c r="Z71" i="42"/>
  <c r="Y71" i="42"/>
  <c r="X71" i="42"/>
  <c r="W71" i="42"/>
  <c r="V71" i="42"/>
  <c r="U71" i="42"/>
  <c r="T71" i="42"/>
  <c r="S71" i="42"/>
  <c r="R71" i="42"/>
  <c r="Q71" i="42"/>
  <c r="P71" i="42"/>
  <c r="O71" i="42"/>
  <c r="N71" i="42"/>
  <c r="M71" i="42"/>
  <c r="G71" i="42"/>
  <c r="AF72" i="42"/>
  <c r="AE72" i="42"/>
  <c r="AD72" i="42"/>
  <c r="AC72" i="42"/>
  <c r="AB72" i="42"/>
  <c r="AA72" i="42"/>
  <c r="Z72" i="42"/>
  <c r="Y72" i="42"/>
  <c r="X72" i="42"/>
  <c r="W72" i="42"/>
  <c r="V72" i="42"/>
  <c r="U72" i="42"/>
  <c r="T72" i="42"/>
  <c r="S72" i="42"/>
  <c r="R72" i="42"/>
  <c r="Q72" i="42"/>
  <c r="P72" i="42"/>
  <c r="O72" i="42"/>
  <c r="N72" i="42"/>
  <c r="M72" i="42"/>
  <c r="G72" i="42"/>
  <c r="AF33" i="42"/>
  <c r="AE33" i="42"/>
  <c r="AD33" i="42"/>
  <c r="AC33" i="42"/>
  <c r="AB33" i="42"/>
  <c r="AA33" i="42"/>
  <c r="Z33" i="42"/>
  <c r="Y33" i="42"/>
  <c r="X33" i="42"/>
  <c r="W33" i="42"/>
  <c r="V33" i="42"/>
  <c r="U33" i="42"/>
  <c r="T33" i="42"/>
  <c r="S33" i="42"/>
  <c r="R33" i="42"/>
  <c r="Q33" i="42"/>
  <c r="P33" i="42"/>
  <c r="O33" i="42"/>
  <c r="N33" i="42"/>
  <c r="M33" i="42"/>
  <c r="G33" i="42"/>
  <c r="AF34" i="42"/>
  <c r="AE34" i="42"/>
  <c r="AD34" i="42"/>
  <c r="AC34" i="42"/>
  <c r="AB34" i="42"/>
  <c r="AA34" i="42"/>
  <c r="Z34" i="42"/>
  <c r="Y34" i="42"/>
  <c r="X34" i="42"/>
  <c r="W34" i="42"/>
  <c r="V34" i="42"/>
  <c r="U34" i="42"/>
  <c r="T34" i="42"/>
  <c r="S34" i="42"/>
  <c r="R34" i="42"/>
  <c r="Q34" i="42"/>
  <c r="P34" i="42"/>
  <c r="O34" i="42"/>
  <c r="N34" i="42"/>
  <c r="M34" i="42"/>
  <c r="G34" i="42"/>
  <c r="AF45" i="42"/>
  <c r="AE45" i="42"/>
  <c r="AD45" i="42"/>
  <c r="AC45" i="42"/>
  <c r="AB45" i="42"/>
  <c r="AA45" i="42"/>
  <c r="Z45" i="42"/>
  <c r="Y45" i="42"/>
  <c r="X45" i="42"/>
  <c r="W45" i="42"/>
  <c r="V45" i="42"/>
  <c r="U45" i="42"/>
  <c r="T45" i="42"/>
  <c r="S45" i="42"/>
  <c r="R45" i="42"/>
  <c r="Q45" i="42"/>
  <c r="P45" i="42"/>
  <c r="O45" i="42"/>
  <c r="N45" i="42"/>
  <c r="M45" i="42"/>
  <c r="G45" i="42"/>
  <c r="AF46" i="42"/>
  <c r="AE46" i="42"/>
  <c r="AD46" i="42"/>
  <c r="AC46" i="42"/>
  <c r="AB46" i="42"/>
  <c r="AA46" i="42"/>
  <c r="Z46" i="42"/>
  <c r="Y46" i="42"/>
  <c r="X46" i="42"/>
  <c r="W46" i="42"/>
  <c r="V46" i="42"/>
  <c r="U46" i="42"/>
  <c r="T46" i="42"/>
  <c r="S46" i="42"/>
  <c r="R46" i="42"/>
  <c r="Q46" i="42"/>
  <c r="P46" i="42"/>
  <c r="O46" i="42"/>
  <c r="N46" i="42"/>
  <c r="M46" i="42"/>
  <c r="G46" i="42"/>
  <c r="AF9" i="42"/>
  <c r="AE9" i="42"/>
  <c r="AD9" i="42"/>
  <c r="AC9" i="42"/>
  <c r="AB9" i="42"/>
  <c r="AA9" i="42"/>
  <c r="Z9" i="42"/>
  <c r="Y9" i="42"/>
  <c r="X9" i="42"/>
  <c r="W9" i="42"/>
  <c r="V9" i="42"/>
  <c r="U9" i="42"/>
  <c r="T9" i="42"/>
  <c r="S9" i="42"/>
  <c r="R9" i="42"/>
  <c r="Q9" i="42"/>
  <c r="P9" i="42"/>
  <c r="O9" i="42"/>
  <c r="N9" i="42"/>
  <c r="M9" i="42"/>
  <c r="G9" i="42"/>
  <c r="AF10" i="42"/>
  <c r="AE10" i="42"/>
  <c r="AD10" i="42"/>
  <c r="AC10" i="42"/>
  <c r="AB10" i="42"/>
  <c r="AA10" i="42"/>
  <c r="Z10" i="42"/>
  <c r="Y10" i="42"/>
  <c r="X10" i="42"/>
  <c r="W10" i="42"/>
  <c r="V10" i="42"/>
  <c r="U10" i="42"/>
  <c r="T10" i="42"/>
  <c r="S10" i="42"/>
  <c r="R10" i="42"/>
  <c r="Q10" i="42"/>
  <c r="P10" i="42"/>
  <c r="O10" i="42"/>
  <c r="N10" i="42"/>
  <c r="M10" i="42"/>
  <c r="G10" i="42"/>
  <c r="AF21" i="42"/>
  <c r="AE21" i="42"/>
  <c r="AD21" i="42"/>
  <c r="AC21" i="42"/>
  <c r="AB21" i="42"/>
  <c r="AA21" i="42"/>
  <c r="Z21" i="42"/>
  <c r="Y21" i="42"/>
  <c r="X21" i="42"/>
  <c r="W21" i="42"/>
  <c r="V21" i="42"/>
  <c r="U21" i="42"/>
  <c r="T21" i="42"/>
  <c r="S21" i="42"/>
  <c r="R21" i="42"/>
  <c r="Q21" i="42"/>
  <c r="P21" i="42"/>
  <c r="O21" i="42"/>
  <c r="N21" i="42"/>
  <c r="M21" i="42"/>
  <c r="G21" i="42"/>
  <c r="AF22" i="42"/>
  <c r="AE22" i="42"/>
  <c r="AD22" i="42"/>
  <c r="AC22" i="42"/>
  <c r="AB22" i="42"/>
  <c r="AA22" i="42"/>
  <c r="Z22" i="42"/>
  <c r="Y22" i="42"/>
  <c r="X22" i="42"/>
  <c r="W22" i="42"/>
  <c r="V22" i="42"/>
  <c r="U22" i="42"/>
  <c r="T22" i="42"/>
  <c r="S22" i="42"/>
  <c r="R22" i="42"/>
  <c r="Q22" i="42"/>
  <c r="P22" i="42"/>
  <c r="O22" i="42"/>
  <c r="N22" i="42"/>
  <c r="M22" i="42"/>
  <c r="G22" i="42"/>
  <c r="AF31" i="42"/>
  <c r="AE31" i="42"/>
  <c r="AD31" i="42"/>
  <c r="AC31" i="42"/>
  <c r="AB31" i="42"/>
  <c r="AA31" i="42"/>
  <c r="Z31" i="42"/>
  <c r="Y31" i="42"/>
  <c r="X31" i="42"/>
  <c r="W31" i="42"/>
  <c r="V31" i="42"/>
  <c r="U31" i="42"/>
  <c r="T31" i="42"/>
  <c r="S31" i="42"/>
  <c r="R31" i="42"/>
  <c r="Q31" i="42"/>
  <c r="P31" i="42"/>
  <c r="O31" i="42"/>
  <c r="N31" i="42"/>
  <c r="M31" i="42"/>
  <c r="G31" i="42"/>
  <c r="AF32" i="42"/>
  <c r="AE32" i="42"/>
  <c r="AD32" i="42"/>
  <c r="AC32" i="42"/>
  <c r="AB32" i="42"/>
  <c r="AA32" i="42"/>
  <c r="Z32" i="42"/>
  <c r="Y32" i="42"/>
  <c r="X32" i="42"/>
  <c r="W32" i="42"/>
  <c r="V32" i="42"/>
  <c r="U32" i="42"/>
  <c r="T32" i="42"/>
  <c r="S32" i="42"/>
  <c r="R32" i="42"/>
  <c r="Q32" i="42"/>
  <c r="P32" i="42"/>
  <c r="O32" i="42"/>
  <c r="N32" i="42"/>
  <c r="M32" i="42"/>
  <c r="G32" i="42"/>
  <c r="AF43" i="42"/>
  <c r="AE43" i="42"/>
  <c r="AD43" i="42"/>
  <c r="AC43" i="42"/>
  <c r="AB43" i="42"/>
  <c r="AA43" i="42"/>
  <c r="Z43" i="42"/>
  <c r="Y43" i="42"/>
  <c r="X43" i="42"/>
  <c r="W43" i="42"/>
  <c r="V43" i="42"/>
  <c r="U43" i="42"/>
  <c r="T43" i="42"/>
  <c r="S43" i="42"/>
  <c r="R43" i="42"/>
  <c r="Q43" i="42"/>
  <c r="P43" i="42"/>
  <c r="O43" i="42"/>
  <c r="N43" i="42"/>
  <c r="M43" i="42"/>
  <c r="G43" i="42"/>
  <c r="AF44" i="42"/>
  <c r="AE44" i="42"/>
  <c r="AD44" i="42"/>
  <c r="AC44" i="42"/>
  <c r="AB44" i="42"/>
  <c r="AA44" i="42"/>
  <c r="Z44" i="42"/>
  <c r="Y44" i="42"/>
  <c r="X44" i="42"/>
  <c r="W44" i="42"/>
  <c r="V44" i="42"/>
  <c r="U44" i="42"/>
  <c r="T44" i="42"/>
  <c r="S44" i="42"/>
  <c r="R44" i="42"/>
  <c r="Q44" i="42"/>
  <c r="P44" i="42"/>
  <c r="O44" i="42"/>
  <c r="N44" i="42"/>
  <c r="M44" i="42"/>
  <c r="G44" i="42"/>
  <c r="AF7" i="42"/>
  <c r="AE7" i="42"/>
  <c r="AD7" i="42"/>
  <c r="AC7" i="42"/>
  <c r="AB7" i="42"/>
  <c r="AA7" i="42"/>
  <c r="Z7" i="42"/>
  <c r="Y7" i="42"/>
  <c r="X7" i="42"/>
  <c r="W7" i="42"/>
  <c r="V7" i="42"/>
  <c r="U7" i="42"/>
  <c r="T7" i="42"/>
  <c r="S7" i="42"/>
  <c r="R7" i="42"/>
  <c r="Q7" i="42"/>
  <c r="P7" i="42"/>
  <c r="O7" i="42"/>
  <c r="N7" i="42"/>
  <c r="M7" i="42"/>
  <c r="G7" i="42"/>
  <c r="AF8" i="42"/>
  <c r="AE8" i="42"/>
  <c r="AD8" i="42"/>
  <c r="AC8" i="42"/>
  <c r="AB8" i="42"/>
  <c r="AA8" i="42"/>
  <c r="Z8" i="42"/>
  <c r="Y8" i="42"/>
  <c r="X8" i="42"/>
  <c r="W8" i="42"/>
  <c r="V8" i="42"/>
  <c r="U8" i="42"/>
  <c r="T8" i="42"/>
  <c r="S8" i="42"/>
  <c r="R8" i="42"/>
  <c r="Q8" i="42"/>
  <c r="P8" i="42"/>
  <c r="O8" i="42"/>
  <c r="N8" i="42"/>
  <c r="M8" i="42"/>
  <c r="G8" i="42"/>
  <c r="AF19" i="42"/>
  <c r="AE19" i="42"/>
  <c r="AD19" i="42"/>
  <c r="AC19" i="42"/>
  <c r="AB19" i="42"/>
  <c r="AA19" i="42"/>
  <c r="Z19" i="42"/>
  <c r="Y19" i="42"/>
  <c r="X19" i="42"/>
  <c r="W19" i="42"/>
  <c r="V19" i="42"/>
  <c r="U19" i="42"/>
  <c r="T19" i="42"/>
  <c r="S19" i="42"/>
  <c r="R19" i="42"/>
  <c r="Q19" i="42"/>
  <c r="P19" i="42"/>
  <c r="O19" i="42"/>
  <c r="N19" i="42"/>
  <c r="M19" i="42"/>
  <c r="G19" i="42"/>
  <c r="AF20" i="42"/>
  <c r="AE20" i="42"/>
  <c r="AD20" i="42"/>
  <c r="AC20" i="42"/>
  <c r="AB20" i="42"/>
  <c r="AA20" i="42"/>
  <c r="Z20" i="42"/>
  <c r="Y20" i="42"/>
  <c r="X20" i="42"/>
  <c r="W20" i="42"/>
  <c r="V20" i="42"/>
  <c r="U20" i="42"/>
  <c r="T20" i="42"/>
  <c r="S20" i="42"/>
  <c r="R20" i="42"/>
  <c r="Q20" i="42"/>
  <c r="P20" i="42"/>
  <c r="O20" i="42"/>
  <c r="N20" i="42"/>
  <c r="M20" i="42"/>
  <c r="G20" i="42"/>
  <c r="AF29" i="42"/>
  <c r="AE29" i="42"/>
  <c r="AD29" i="42"/>
  <c r="AC29" i="42"/>
  <c r="AB29" i="42"/>
  <c r="AA29" i="42"/>
  <c r="Z29" i="42"/>
  <c r="Y29" i="42"/>
  <c r="X29" i="42"/>
  <c r="W29" i="42"/>
  <c r="V29" i="42"/>
  <c r="U29" i="42"/>
  <c r="T29" i="42"/>
  <c r="S29" i="42"/>
  <c r="R29" i="42"/>
  <c r="Q29" i="42"/>
  <c r="P29" i="42"/>
  <c r="O29" i="42"/>
  <c r="N29" i="42"/>
  <c r="M29" i="42"/>
  <c r="G29" i="42"/>
  <c r="AF30" i="42"/>
  <c r="AE30" i="42"/>
  <c r="AD30" i="42"/>
  <c r="AC30" i="42"/>
  <c r="AB30" i="42"/>
  <c r="AA30" i="42"/>
  <c r="Z30" i="42"/>
  <c r="Y30" i="42"/>
  <c r="X30" i="42"/>
  <c r="W30" i="42"/>
  <c r="V30" i="42"/>
  <c r="U30" i="42"/>
  <c r="T30" i="42"/>
  <c r="S30" i="42"/>
  <c r="R30" i="42"/>
  <c r="Q30" i="42"/>
  <c r="P30" i="42"/>
  <c r="O30" i="42"/>
  <c r="N30" i="42"/>
  <c r="M30" i="42"/>
  <c r="G30" i="42"/>
  <c r="AF41" i="42"/>
  <c r="AE41" i="42"/>
  <c r="AD41" i="42"/>
  <c r="AC41" i="42"/>
  <c r="AB41" i="42"/>
  <c r="AA41" i="42"/>
  <c r="Z41" i="42"/>
  <c r="Y41" i="42"/>
  <c r="X41" i="42"/>
  <c r="W41" i="42"/>
  <c r="V41" i="42"/>
  <c r="U41" i="42"/>
  <c r="T41" i="42"/>
  <c r="S41" i="42"/>
  <c r="R41" i="42"/>
  <c r="Q41" i="42"/>
  <c r="P41" i="42"/>
  <c r="O41" i="42"/>
  <c r="N41" i="42"/>
  <c r="M41" i="42"/>
  <c r="G41" i="42"/>
  <c r="AF42" i="42"/>
  <c r="AE42" i="42"/>
  <c r="AD42" i="42"/>
  <c r="AC42" i="42"/>
  <c r="AB42" i="42"/>
  <c r="AA42" i="42"/>
  <c r="Z42" i="42"/>
  <c r="Y42" i="42"/>
  <c r="X42" i="42"/>
  <c r="W42" i="42"/>
  <c r="V42" i="42"/>
  <c r="U42" i="42"/>
  <c r="T42" i="42"/>
  <c r="S42" i="42"/>
  <c r="R42" i="42"/>
  <c r="Q42" i="42"/>
  <c r="P42" i="42"/>
  <c r="O42" i="42"/>
  <c r="N42" i="42"/>
  <c r="M42" i="42"/>
  <c r="G42" i="42"/>
  <c r="AF5" i="42"/>
  <c r="AE5" i="42"/>
  <c r="AD5" i="42"/>
  <c r="AC5" i="42"/>
  <c r="AB5" i="42"/>
  <c r="AA5" i="42"/>
  <c r="Z5" i="42"/>
  <c r="Y5" i="42"/>
  <c r="X5" i="42"/>
  <c r="W5" i="42"/>
  <c r="V5" i="42"/>
  <c r="U5" i="42"/>
  <c r="T5" i="42"/>
  <c r="S5" i="42"/>
  <c r="R5" i="42"/>
  <c r="Q5" i="42"/>
  <c r="P5" i="42"/>
  <c r="O5" i="42"/>
  <c r="N5" i="42"/>
  <c r="M5" i="42"/>
  <c r="G5" i="42"/>
  <c r="AF6" i="42"/>
  <c r="AE6" i="42"/>
  <c r="AD6" i="42"/>
  <c r="AC6" i="42"/>
  <c r="AB6" i="42"/>
  <c r="AA6" i="42"/>
  <c r="Z6" i="42"/>
  <c r="Y6" i="42"/>
  <c r="X6" i="42"/>
  <c r="W6" i="42"/>
  <c r="V6" i="42"/>
  <c r="U6" i="42"/>
  <c r="T6" i="42"/>
  <c r="S6" i="42"/>
  <c r="R6" i="42"/>
  <c r="Q6" i="42"/>
  <c r="P6" i="42"/>
  <c r="O6" i="42"/>
  <c r="N6" i="42"/>
  <c r="M6" i="42"/>
  <c r="G6" i="42"/>
  <c r="AF17" i="42"/>
  <c r="AE17" i="42"/>
  <c r="AD17" i="42"/>
  <c r="AC17" i="42"/>
  <c r="AB17" i="42"/>
  <c r="AA17" i="42"/>
  <c r="Z17" i="42"/>
  <c r="Y17" i="42"/>
  <c r="X17" i="42"/>
  <c r="W17" i="42"/>
  <c r="V17" i="42"/>
  <c r="U17" i="42"/>
  <c r="T17" i="42"/>
  <c r="S17" i="42"/>
  <c r="R17" i="42"/>
  <c r="Q17" i="42"/>
  <c r="P17" i="42"/>
  <c r="O17" i="42"/>
  <c r="N17" i="42"/>
  <c r="M17" i="42"/>
  <c r="G17" i="42"/>
  <c r="AF18" i="42"/>
  <c r="AE18" i="42"/>
  <c r="AD18" i="42"/>
  <c r="AC18" i="42"/>
  <c r="AB18" i="42"/>
  <c r="AA18" i="42"/>
  <c r="Z18" i="42"/>
  <c r="Y18" i="42"/>
  <c r="X18" i="42"/>
  <c r="W18" i="42"/>
  <c r="V18" i="42"/>
  <c r="U18" i="42"/>
  <c r="T18" i="42"/>
  <c r="S18" i="42"/>
  <c r="R18" i="42"/>
  <c r="Q18" i="42"/>
  <c r="P18" i="42"/>
  <c r="O18" i="42"/>
  <c r="N18" i="42"/>
  <c r="M18" i="42"/>
  <c r="G18" i="42"/>
  <c r="AF27" i="42"/>
  <c r="AE27" i="42"/>
  <c r="AD27" i="42"/>
  <c r="AC27" i="42"/>
  <c r="AB27" i="42"/>
  <c r="AA27" i="42"/>
  <c r="Z27" i="42"/>
  <c r="Y27" i="42"/>
  <c r="X27" i="42"/>
  <c r="W27" i="42"/>
  <c r="V27" i="42"/>
  <c r="U27" i="42"/>
  <c r="T27" i="42"/>
  <c r="S27" i="42"/>
  <c r="R27" i="42"/>
  <c r="Q27" i="42"/>
  <c r="P27" i="42"/>
  <c r="O27" i="42"/>
  <c r="N27" i="42"/>
  <c r="M27" i="42"/>
  <c r="G27" i="42"/>
  <c r="AF28" i="42"/>
  <c r="AE28" i="42"/>
  <c r="AD28" i="42"/>
  <c r="AC28" i="42"/>
  <c r="AB28" i="42"/>
  <c r="AA28" i="42"/>
  <c r="Z28" i="42"/>
  <c r="Y28" i="42"/>
  <c r="X28" i="42"/>
  <c r="W28" i="42"/>
  <c r="V28" i="42"/>
  <c r="U28" i="42"/>
  <c r="T28" i="42"/>
  <c r="S28" i="42"/>
  <c r="R28" i="42"/>
  <c r="Q28" i="42"/>
  <c r="P28" i="42"/>
  <c r="O28" i="42"/>
  <c r="N28" i="42"/>
  <c r="M28" i="42"/>
  <c r="G28" i="42"/>
  <c r="AF39" i="42"/>
  <c r="AE39" i="42"/>
  <c r="AD39" i="42"/>
  <c r="AC39" i="42"/>
  <c r="AB39" i="42"/>
  <c r="AA39" i="42"/>
  <c r="Z39" i="42"/>
  <c r="Y39" i="42"/>
  <c r="X39" i="42"/>
  <c r="W39" i="42"/>
  <c r="V39" i="42"/>
  <c r="U39" i="42"/>
  <c r="T39" i="42"/>
  <c r="S39" i="42"/>
  <c r="R39" i="42"/>
  <c r="Q39" i="42"/>
  <c r="P39" i="42"/>
  <c r="O39" i="42"/>
  <c r="N39" i="42"/>
  <c r="M39" i="42"/>
  <c r="G39" i="42"/>
  <c r="AF40" i="42"/>
  <c r="AE40" i="42"/>
  <c r="AD40" i="42"/>
  <c r="AC40" i="42"/>
  <c r="AB40" i="42"/>
  <c r="AA40" i="42"/>
  <c r="Z40" i="42"/>
  <c r="Y40" i="42"/>
  <c r="X40" i="42"/>
  <c r="W40" i="42"/>
  <c r="V40" i="42"/>
  <c r="U40" i="42"/>
  <c r="T40" i="42"/>
  <c r="S40" i="42"/>
  <c r="R40" i="42"/>
  <c r="Q40" i="42"/>
  <c r="P40" i="42"/>
  <c r="O40" i="42"/>
  <c r="N40" i="42"/>
  <c r="M40" i="42"/>
  <c r="G40" i="42"/>
  <c r="AF3" i="42"/>
  <c r="AE3" i="42"/>
  <c r="AD3" i="42"/>
  <c r="AC3" i="42"/>
  <c r="AB3" i="42"/>
  <c r="AA3" i="42"/>
  <c r="Z3" i="42"/>
  <c r="Y3" i="42"/>
  <c r="X3" i="42"/>
  <c r="W3" i="42"/>
  <c r="V3" i="42"/>
  <c r="U3" i="42"/>
  <c r="T3" i="42"/>
  <c r="S3" i="42"/>
  <c r="R3" i="42"/>
  <c r="Q3" i="42"/>
  <c r="P3" i="42"/>
  <c r="O3" i="42"/>
  <c r="N3" i="42"/>
  <c r="M3" i="42"/>
  <c r="G3" i="42"/>
  <c r="AF4" i="42"/>
  <c r="AE4" i="42"/>
  <c r="AD4" i="42"/>
  <c r="AC4" i="42"/>
  <c r="AB4" i="42"/>
  <c r="AA4" i="42"/>
  <c r="Z4" i="42"/>
  <c r="Y4" i="42"/>
  <c r="X4" i="42"/>
  <c r="W4" i="42"/>
  <c r="V4" i="42"/>
  <c r="U4" i="42"/>
  <c r="T4" i="42"/>
  <c r="S4" i="42"/>
  <c r="R4" i="42"/>
  <c r="Q4" i="42"/>
  <c r="P4" i="42"/>
  <c r="O4" i="42"/>
  <c r="N4" i="42"/>
  <c r="M4" i="42"/>
  <c r="G4" i="42"/>
  <c r="AF15" i="42"/>
  <c r="AE15" i="42"/>
  <c r="AD15" i="42"/>
  <c r="AC15" i="42"/>
  <c r="AB15" i="42"/>
  <c r="AA15" i="42"/>
  <c r="Z15" i="42"/>
  <c r="Y15" i="42"/>
  <c r="X15" i="42"/>
  <c r="W15" i="42"/>
  <c r="V15" i="42"/>
  <c r="U15" i="42"/>
  <c r="T15" i="42"/>
  <c r="S15" i="42"/>
  <c r="R15" i="42"/>
  <c r="Q15" i="42"/>
  <c r="P15" i="42"/>
  <c r="O15" i="42"/>
  <c r="N15" i="42"/>
  <c r="M15" i="42"/>
  <c r="G15" i="42"/>
  <c r="AF16" i="42"/>
  <c r="AE16" i="42"/>
  <c r="AD16" i="42"/>
  <c r="AC16" i="42"/>
  <c r="AB16" i="42"/>
  <c r="AA16" i="42"/>
  <c r="Z16" i="42"/>
  <c r="Y16" i="42"/>
  <c r="X16" i="42"/>
  <c r="W16" i="42"/>
  <c r="V16" i="42"/>
  <c r="U16" i="42"/>
  <c r="T16" i="42"/>
  <c r="S16" i="42"/>
  <c r="R16" i="42"/>
  <c r="Q16" i="42"/>
  <c r="P16" i="42"/>
  <c r="O16" i="42"/>
  <c r="N16" i="42"/>
  <c r="M16" i="42"/>
  <c r="G16" i="42"/>
  <c r="AF37" i="42"/>
  <c r="AE37" i="42"/>
  <c r="AD37" i="42"/>
  <c r="AC37" i="42"/>
  <c r="AB37" i="42"/>
  <c r="AA37" i="42"/>
  <c r="Z37" i="42"/>
  <c r="Y37" i="42"/>
  <c r="X37" i="42"/>
  <c r="W37" i="42"/>
  <c r="V37" i="42"/>
  <c r="U37" i="42"/>
  <c r="T37" i="42"/>
  <c r="S37" i="42"/>
  <c r="R37" i="42"/>
  <c r="Q37" i="42"/>
  <c r="P37" i="42"/>
  <c r="O37" i="42"/>
  <c r="N37" i="42"/>
  <c r="M37" i="42"/>
  <c r="G37" i="42"/>
  <c r="AF38" i="42"/>
  <c r="AE38" i="42"/>
  <c r="AD38" i="42"/>
  <c r="AC38" i="42"/>
  <c r="AB38" i="42"/>
  <c r="AA38" i="42"/>
  <c r="Z38" i="42"/>
  <c r="Y38" i="42"/>
  <c r="X38" i="42"/>
  <c r="W38" i="42"/>
  <c r="V38" i="42"/>
  <c r="U38" i="42"/>
  <c r="T38" i="42"/>
  <c r="S38" i="42"/>
  <c r="R38" i="42"/>
  <c r="Q38" i="42"/>
  <c r="P38" i="42"/>
  <c r="O38" i="42"/>
  <c r="N38" i="42"/>
  <c r="M38" i="42"/>
  <c r="G38" i="42"/>
  <c r="AF49" i="42"/>
  <c r="AE49" i="42"/>
  <c r="AD49" i="42"/>
  <c r="AC49" i="42"/>
  <c r="AB49" i="42"/>
  <c r="AA49" i="42"/>
  <c r="Z49" i="42"/>
  <c r="Y49" i="42"/>
  <c r="X49" i="42"/>
  <c r="W49" i="42"/>
  <c r="V49" i="42"/>
  <c r="U49" i="42"/>
  <c r="T49" i="42"/>
  <c r="S49" i="42"/>
  <c r="R49" i="42"/>
  <c r="Q49" i="42"/>
  <c r="P49" i="42"/>
  <c r="O49" i="42"/>
  <c r="N49" i="42"/>
  <c r="M49" i="42"/>
  <c r="G49" i="42"/>
  <c r="AF50" i="42"/>
  <c r="AE50" i="42"/>
  <c r="AD50" i="42"/>
  <c r="AC50" i="42"/>
  <c r="AB50" i="42"/>
  <c r="AA50" i="42"/>
  <c r="Z50" i="42"/>
  <c r="Y50" i="42"/>
  <c r="X50" i="42"/>
  <c r="W50" i="42"/>
  <c r="V50" i="42"/>
  <c r="U50" i="42"/>
  <c r="T50" i="42"/>
  <c r="S50" i="42"/>
  <c r="R50" i="42"/>
  <c r="Q50" i="42"/>
  <c r="P50" i="42"/>
  <c r="O50" i="42"/>
  <c r="N50" i="42"/>
  <c r="M50" i="42"/>
  <c r="G50" i="42"/>
  <c r="AF13" i="42"/>
  <c r="AE13" i="42"/>
  <c r="AD13" i="42"/>
  <c r="AC13" i="42"/>
  <c r="AB13" i="42"/>
  <c r="AA13" i="42"/>
  <c r="Z13" i="42"/>
  <c r="Y13" i="42"/>
  <c r="X13" i="42"/>
  <c r="W13" i="42"/>
  <c r="V13" i="42"/>
  <c r="U13" i="42"/>
  <c r="T13" i="42"/>
  <c r="S13" i="42"/>
  <c r="R13" i="42"/>
  <c r="Q13" i="42"/>
  <c r="P13" i="42"/>
  <c r="O13" i="42"/>
  <c r="N13" i="42"/>
  <c r="M13" i="42"/>
  <c r="G13" i="42"/>
  <c r="AF14" i="42"/>
  <c r="AE14" i="42"/>
  <c r="AD14" i="42"/>
  <c r="AC14" i="42"/>
  <c r="AB14" i="42"/>
  <c r="AA14" i="42"/>
  <c r="Z14" i="42"/>
  <c r="Y14" i="42"/>
  <c r="X14" i="42"/>
  <c r="W14" i="42"/>
  <c r="V14" i="42"/>
  <c r="U14" i="42"/>
  <c r="T14" i="42"/>
  <c r="S14" i="42"/>
  <c r="R14" i="42"/>
  <c r="Q14" i="42"/>
  <c r="P14" i="42"/>
  <c r="O14" i="42"/>
  <c r="N14" i="42"/>
  <c r="M14" i="42"/>
  <c r="G14" i="42"/>
  <c r="AF25" i="42"/>
  <c r="AE25" i="42"/>
  <c r="AD25" i="42"/>
  <c r="AC25" i="42"/>
  <c r="AB25" i="42"/>
  <c r="AA25" i="42"/>
  <c r="Z25" i="42"/>
  <c r="Y25" i="42"/>
  <c r="X25" i="42"/>
  <c r="W25" i="42"/>
  <c r="V25" i="42"/>
  <c r="U25" i="42"/>
  <c r="T25" i="42"/>
  <c r="S25" i="42"/>
  <c r="R25" i="42"/>
  <c r="Q25" i="42"/>
  <c r="P25" i="42"/>
  <c r="O25" i="42"/>
  <c r="N25" i="42"/>
  <c r="M25" i="42"/>
  <c r="G25" i="42"/>
  <c r="AF26" i="42"/>
  <c r="AE26" i="42"/>
  <c r="AD26" i="42"/>
  <c r="AC26" i="42"/>
  <c r="AB26" i="42"/>
  <c r="AA26" i="42"/>
  <c r="Z26" i="42"/>
  <c r="Y26" i="42"/>
  <c r="X26" i="42"/>
  <c r="W26" i="42"/>
  <c r="V26" i="42"/>
  <c r="U26" i="42"/>
  <c r="T26" i="42"/>
  <c r="S26" i="42"/>
  <c r="R26" i="42"/>
  <c r="Q26" i="42"/>
  <c r="P26" i="42"/>
  <c r="O26" i="42"/>
  <c r="N26" i="42"/>
  <c r="M26" i="42"/>
  <c r="G26" i="42"/>
  <c r="AF35" i="42"/>
  <c r="AE35" i="42"/>
  <c r="AD35" i="42"/>
  <c r="AC35" i="42"/>
  <c r="AB35" i="42"/>
  <c r="AA35" i="42"/>
  <c r="Z35" i="42"/>
  <c r="Y35" i="42"/>
  <c r="X35" i="42"/>
  <c r="W35" i="42"/>
  <c r="V35" i="42"/>
  <c r="U35" i="42"/>
  <c r="T35" i="42"/>
  <c r="S35" i="42"/>
  <c r="R35" i="42"/>
  <c r="Q35" i="42"/>
  <c r="P35" i="42"/>
  <c r="O35" i="42"/>
  <c r="N35" i="42"/>
  <c r="M35" i="42"/>
  <c r="G35" i="42"/>
  <c r="AF36" i="42"/>
  <c r="AE36" i="42"/>
  <c r="AD36" i="42"/>
  <c r="AC36" i="42"/>
  <c r="AB36" i="42"/>
  <c r="AA36" i="42"/>
  <c r="Z36" i="42"/>
  <c r="Y36" i="42"/>
  <c r="X36" i="42"/>
  <c r="W36" i="42"/>
  <c r="V36" i="42"/>
  <c r="U36" i="42"/>
  <c r="T36" i="42"/>
  <c r="S36" i="42"/>
  <c r="R36" i="42"/>
  <c r="Q36" i="42"/>
  <c r="P36" i="42"/>
  <c r="O36" i="42"/>
  <c r="N36" i="42"/>
  <c r="M36" i="42"/>
  <c r="G36" i="42"/>
  <c r="AF47" i="42"/>
  <c r="AE47" i="42"/>
  <c r="AD47" i="42"/>
  <c r="AC47" i="42"/>
  <c r="AB47" i="42"/>
  <c r="AA47" i="42"/>
  <c r="Z47" i="42"/>
  <c r="Y47" i="42"/>
  <c r="X47" i="42"/>
  <c r="W47" i="42"/>
  <c r="V47" i="42"/>
  <c r="U47" i="42"/>
  <c r="T47" i="42"/>
  <c r="S47" i="42"/>
  <c r="R47" i="42"/>
  <c r="Q47" i="42"/>
  <c r="P47" i="42"/>
  <c r="O47" i="42"/>
  <c r="N47" i="42"/>
  <c r="M47" i="42"/>
  <c r="G47" i="42"/>
  <c r="AF48" i="42"/>
  <c r="AE48" i="42"/>
  <c r="AD48" i="42"/>
  <c r="AC48" i="42"/>
  <c r="AB48" i="42"/>
  <c r="AA48" i="42"/>
  <c r="Z48" i="42"/>
  <c r="Y48" i="42"/>
  <c r="X48" i="42"/>
  <c r="W48" i="42"/>
  <c r="V48" i="42"/>
  <c r="U48" i="42"/>
  <c r="T48" i="42"/>
  <c r="S48" i="42"/>
  <c r="R48" i="42"/>
  <c r="Q48" i="42"/>
  <c r="P48" i="42"/>
  <c r="O48" i="42"/>
  <c r="N48" i="42"/>
  <c r="M48" i="42"/>
  <c r="G48" i="42"/>
  <c r="AF11" i="42"/>
  <c r="AE11" i="42"/>
  <c r="AD11" i="42"/>
  <c r="AC11" i="42"/>
  <c r="AB11" i="42"/>
  <c r="AA11" i="42"/>
  <c r="Z11" i="42"/>
  <c r="Y11" i="42"/>
  <c r="X11" i="42"/>
  <c r="W11" i="42"/>
  <c r="V11" i="42"/>
  <c r="U11" i="42"/>
  <c r="T11" i="42"/>
  <c r="S11" i="42"/>
  <c r="R11" i="42"/>
  <c r="Q11" i="42"/>
  <c r="P11" i="42"/>
  <c r="O11" i="42"/>
  <c r="N11" i="42"/>
  <c r="M11" i="42"/>
  <c r="G11" i="42"/>
  <c r="AF12" i="42"/>
  <c r="AE12" i="42"/>
  <c r="AD12" i="42"/>
  <c r="AC12" i="42"/>
  <c r="AB12" i="42"/>
  <c r="AA12" i="42"/>
  <c r="Z12" i="42"/>
  <c r="Y12" i="42"/>
  <c r="X12" i="42"/>
  <c r="W12" i="42"/>
  <c r="V12" i="42"/>
  <c r="U12" i="42"/>
  <c r="T12" i="42"/>
  <c r="S12" i="42"/>
  <c r="R12" i="42"/>
  <c r="Q12" i="42"/>
  <c r="P12" i="42"/>
  <c r="O12" i="42"/>
  <c r="N12" i="42"/>
  <c r="M12" i="42"/>
  <c r="G12" i="42"/>
  <c r="AF23" i="42"/>
  <c r="AE23" i="42"/>
  <c r="AD23" i="42"/>
  <c r="AC23" i="42"/>
  <c r="AB23" i="42"/>
  <c r="AA23" i="42"/>
  <c r="Z23" i="42"/>
  <c r="Y23" i="42"/>
  <c r="X23" i="42"/>
  <c r="W23" i="42"/>
  <c r="V23" i="42"/>
  <c r="U23" i="42"/>
  <c r="T23" i="42"/>
  <c r="S23" i="42"/>
  <c r="R23" i="42"/>
  <c r="Q23" i="42"/>
  <c r="P23" i="42"/>
  <c r="O23" i="42"/>
  <c r="N23" i="42"/>
  <c r="M23" i="42"/>
  <c r="G23" i="42"/>
  <c r="AF24" i="42"/>
  <c r="AE24" i="42"/>
  <c r="AD24" i="42"/>
  <c r="AC24" i="42"/>
  <c r="AB24" i="42"/>
  <c r="AA24" i="42"/>
  <c r="Z24" i="42"/>
  <c r="Y24" i="42"/>
  <c r="X24" i="42"/>
  <c r="W24" i="42"/>
  <c r="V24" i="42"/>
  <c r="U24" i="42"/>
  <c r="T24" i="42"/>
  <c r="S24" i="42"/>
  <c r="R24" i="42"/>
  <c r="Q24" i="42"/>
  <c r="P24" i="42"/>
  <c r="O24" i="42"/>
  <c r="N24" i="42"/>
  <c r="M24" i="42"/>
  <c r="G24" i="42"/>
  <c r="D11" i="38"/>
  <c r="C11" i="38"/>
  <c r="D10" i="38"/>
  <c r="C10" i="38"/>
  <c r="D9" i="38"/>
  <c r="C9" i="38"/>
  <c r="H51" i="16"/>
  <c r="H52" i="16"/>
  <c r="H53" i="16"/>
  <c r="H54" i="16"/>
  <c r="H55" i="16"/>
  <c r="H56" i="16"/>
  <c r="H57" i="16"/>
  <c r="H58" i="16"/>
  <c r="H59" i="16"/>
  <c r="H60" i="16"/>
  <c r="H61" i="16"/>
  <c r="H62" i="16"/>
  <c r="H63" i="16"/>
  <c r="H64" i="16"/>
  <c r="H65" i="16"/>
  <c r="H66" i="16"/>
  <c r="H67" i="16"/>
  <c r="H68" i="16"/>
  <c r="H69" i="16"/>
  <c r="H70" i="16"/>
  <c r="H71" i="16"/>
  <c r="H72" i="16"/>
  <c r="H73" i="16"/>
  <c r="H74" i="16"/>
  <c r="H75" i="16"/>
  <c r="H76" i="16"/>
  <c r="H77" i="16"/>
  <c r="H78" i="16"/>
  <c r="H79" i="16"/>
  <c r="H80" i="16"/>
  <c r="H81" i="16"/>
  <c r="H82" i="16"/>
  <c r="H83" i="16"/>
  <c r="H84" i="16"/>
  <c r="H85" i="16"/>
  <c r="H86" i="16"/>
  <c r="H87" i="16"/>
  <c r="H88" i="16"/>
  <c r="H89" i="16"/>
  <c r="H90" i="16"/>
  <c r="H91" i="16"/>
  <c r="H92" i="16"/>
  <c r="H93" i="16"/>
  <c r="H94" i="16"/>
  <c r="H95" i="16"/>
  <c r="H96" i="16"/>
  <c r="H97" i="16"/>
  <c r="H98" i="16"/>
  <c r="D4" i="38"/>
  <c r="D8" i="38"/>
  <c r="H3" i="16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49" i="16"/>
  <c r="H50" i="16"/>
  <c r="C4" i="38"/>
  <c r="C8" i="38"/>
  <c r="D7" i="38"/>
  <c r="C7" i="38"/>
  <c r="D6" i="38"/>
  <c r="C6" i="38"/>
  <c r="D5" i="38"/>
  <c r="C5" i="38"/>
  <c r="G23" i="40"/>
  <c r="F23" i="40"/>
  <c r="G22" i="40"/>
  <c r="F22" i="40"/>
  <c r="G21" i="40"/>
  <c r="F21" i="40"/>
  <c r="G20" i="40"/>
  <c r="F20" i="40"/>
  <c r="G19" i="40"/>
  <c r="F19" i="40"/>
  <c r="G18" i="40"/>
  <c r="F18" i="40"/>
  <c r="G17" i="40"/>
  <c r="F17" i="40"/>
  <c r="G16" i="40"/>
  <c r="F16" i="40"/>
  <c r="D11" i="40"/>
  <c r="G11" i="40"/>
  <c r="C11" i="40"/>
  <c r="F11" i="40"/>
  <c r="E11" i="40"/>
  <c r="D10" i="40"/>
  <c r="G10" i="40"/>
  <c r="C10" i="40"/>
  <c r="F10" i="40"/>
  <c r="E10" i="40"/>
  <c r="D9" i="40"/>
  <c r="G9" i="40"/>
  <c r="C9" i="40"/>
  <c r="F9" i="40"/>
  <c r="E9" i="40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D4" i="40"/>
  <c r="D8" i="40"/>
  <c r="G8" i="40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C4" i="40"/>
  <c r="C8" i="40"/>
  <c r="F8" i="40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80" i="18"/>
  <c r="H81" i="18"/>
  <c r="H82" i="18"/>
  <c r="H83" i="18"/>
  <c r="H84" i="18"/>
  <c r="H85" i="18"/>
  <c r="H86" i="18"/>
  <c r="H87" i="18"/>
  <c r="H88" i="18"/>
  <c r="H89" i="18"/>
  <c r="H90" i="18"/>
  <c r="H91" i="18"/>
  <c r="H92" i="18"/>
  <c r="H93" i="18"/>
  <c r="H94" i="18"/>
  <c r="H95" i="18"/>
  <c r="H96" i="18"/>
  <c r="H97" i="18"/>
  <c r="H98" i="18"/>
  <c r="E4" i="40"/>
  <c r="E8" i="40"/>
  <c r="D7" i="40"/>
  <c r="G7" i="40"/>
  <c r="C7" i="40"/>
  <c r="F7" i="40"/>
  <c r="E7" i="40"/>
  <c r="D6" i="40"/>
  <c r="G6" i="40"/>
  <c r="C6" i="40"/>
  <c r="F6" i="40"/>
  <c r="E6" i="40"/>
  <c r="D5" i="40"/>
  <c r="G5" i="40"/>
  <c r="C5" i="40"/>
  <c r="F5" i="40"/>
  <c r="E5" i="40"/>
  <c r="G4" i="40"/>
  <c r="F4" i="40"/>
  <c r="F23" i="39"/>
  <c r="E23" i="39"/>
  <c r="F22" i="39"/>
  <c r="E22" i="39"/>
  <c r="F21" i="39"/>
  <c r="E21" i="39"/>
  <c r="F20" i="39"/>
  <c r="E20" i="39"/>
  <c r="F19" i="39"/>
  <c r="E19" i="39"/>
  <c r="F18" i="39"/>
  <c r="E18" i="39"/>
  <c r="F17" i="39"/>
  <c r="E17" i="39"/>
  <c r="F16" i="39"/>
  <c r="E16" i="39"/>
  <c r="F11" i="39"/>
  <c r="E11" i="39"/>
  <c r="F10" i="39"/>
  <c r="E10" i="39"/>
  <c r="F9" i="39"/>
  <c r="E9" i="39"/>
  <c r="F8" i="39"/>
  <c r="E8" i="39"/>
  <c r="F7" i="39"/>
  <c r="E7" i="39"/>
  <c r="F6" i="39"/>
  <c r="E6" i="39"/>
  <c r="F5" i="39"/>
  <c r="E5" i="39"/>
  <c r="F4" i="39"/>
  <c r="E4" i="39"/>
  <c r="F23" i="38"/>
  <c r="E23" i="38"/>
  <c r="F22" i="38"/>
  <c r="E22" i="38"/>
  <c r="F21" i="38"/>
  <c r="E21" i="38"/>
  <c r="F20" i="38"/>
  <c r="E20" i="38"/>
  <c r="F19" i="38"/>
  <c r="E19" i="38"/>
  <c r="F18" i="38"/>
  <c r="E18" i="38"/>
  <c r="F17" i="38"/>
  <c r="E17" i="38"/>
  <c r="F16" i="38"/>
  <c r="E16" i="38"/>
  <c r="F11" i="38"/>
  <c r="E11" i="38"/>
  <c r="F10" i="38"/>
  <c r="E10" i="38"/>
  <c r="F9" i="38"/>
  <c r="E9" i="38"/>
  <c r="F8" i="38"/>
  <c r="E8" i="38"/>
  <c r="F7" i="38"/>
  <c r="E7" i="38"/>
  <c r="F6" i="38"/>
  <c r="E6" i="38"/>
  <c r="F5" i="38"/>
  <c r="E5" i="38"/>
  <c r="F4" i="38"/>
  <c r="E4" i="38"/>
  <c r="F23" i="37"/>
  <c r="E23" i="37"/>
  <c r="F22" i="37"/>
  <c r="E22" i="37"/>
  <c r="F21" i="37"/>
  <c r="E21" i="37"/>
  <c r="F20" i="37"/>
  <c r="E20" i="37"/>
  <c r="F19" i="37"/>
  <c r="E19" i="37"/>
  <c r="F18" i="37"/>
  <c r="E18" i="37"/>
  <c r="F17" i="37"/>
  <c r="E17" i="37"/>
  <c r="F16" i="37"/>
  <c r="E16" i="37"/>
  <c r="F11" i="37"/>
  <c r="E11" i="37"/>
  <c r="F10" i="37"/>
  <c r="E10" i="37"/>
  <c r="F9" i="37"/>
  <c r="E9" i="37"/>
  <c r="F8" i="37"/>
  <c r="E8" i="37"/>
  <c r="F7" i="37"/>
  <c r="E7" i="37"/>
  <c r="F6" i="37"/>
  <c r="E6" i="37"/>
  <c r="F5" i="37"/>
  <c r="E5" i="37"/>
  <c r="F4" i="37"/>
  <c r="E4" i="37"/>
  <c r="F23" i="36"/>
  <c r="E23" i="36"/>
  <c r="F22" i="36"/>
  <c r="E22" i="36"/>
  <c r="F21" i="36"/>
  <c r="E21" i="36"/>
  <c r="F20" i="36"/>
  <c r="E20" i="36"/>
  <c r="F19" i="36"/>
  <c r="E19" i="36"/>
  <c r="F18" i="36"/>
  <c r="E18" i="36"/>
  <c r="F17" i="36"/>
  <c r="E17" i="36"/>
  <c r="F16" i="36"/>
  <c r="E16" i="36"/>
  <c r="F11" i="36"/>
  <c r="E11" i="36"/>
  <c r="F10" i="36"/>
  <c r="E10" i="36"/>
  <c r="F9" i="36"/>
  <c r="E9" i="36"/>
  <c r="F8" i="36"/>
  <c r="E8" i="36"/>
  <c r="F7" i="36"/>
  <c r="E7" i="36"/>
  <c r="F6" i="36"/>
  <c r="E6" i="36"/>
  <c r="F5" i="36"/>
  <c r="E5" i="36"/>
  <c r="F4" i="36"/>
  <c r="E4" i="36"/>
  <c r="F23" i="35"/>
  <c r="E23" i="35"/>
  <c r="F22" i="35"/>
  <c r="E22" i="35"/>
  <c r="F21" i="35"/>
  <c r="E21" i="35"/>
  <c r="F20" i="35"/>
  <c r="E20" i="35"/>
  <c r="F19" i="35"/>
  <c r="E19" i="35"/>
  <c r="F18" i="35"/>
  <c r="E18" i="35"/>
  <c r="F17" i="35"/>
  <c r="E17" i="35"/>
  <c r="F16" i="35"/>
  <c r="E16" i="35"/>
  <c r="D11" i="35"/>
  <c r="F11" i="35"/>
  <c r="C11" i="35"/>
  <c r="E11" i="35"/>
  <c r="D10" i="35"/>
  <c r="F10" i="35"/>
  <c r="C10" i="35"/>
  <c r="E10" i="35"/>
  <c r="D9" i="35"/>
  <c r="F9" i="35"/>
  <c r="C9" i="35"/>
  <c r="E9" i="35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D4" i="35"/>
  <c r="D8" i="35"/>
  <c r="F8" i="35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C4" i="35"/>
  <c r="C8" i="35"/>
  <c r="E8" i="35"/>
  <c r="D7" i="35"/>
  <c r="F7" i="35"/>
  <c r="C7" i="35"/>
  <c r="E7" i="35"/>
  <c r="D6" i="35"/>
  <c r="F6" i="35"/>
  <c r="C6" i="35"/>
  <c r="E6" i="35"/>
  <c r="D5" i="35"/>
  <c r="F5" i="35"/>
  <c r="C5" i="35"/>
  <c r="E5" i="35"/>
  <c r="F4" i="35"/>
  <c r="E4" i="35"/>
  <c r="N8" i="34"/>
  <c r="N12" i="34"/>
  <c r="O8" i="34"/>
  <c r="O12" i="34"/>
  <c r="N7" i="34"/>
  <c r="N11" i="34"/>
  <c r="O7" i="34"/>
  <c r="O11" i="34"/>
  <c r="N6" i="34"/>
  <c r="N10" i="34"/>
  <c r="O6" i="34"/>
  <c r="O10" i="34"/>
  <c r="M8" i="34"/>
  <c r="M12" i="34"/>
  <c r="M7" i="34"/>
  <c r="M11" i="34"/>
  <c r="M6" i="34"/>
  <c r="M10" i="34"/>
  <c r="K8" i="34"/>
  <c r="K12" i="34"/>
  <c r="L8" i="34"/>
  <c r="L12" i="34"/>
  <c r="K7" i="34"/>
  <c r="K11" i="34"/>
  <c r="L7" i="34"/>
  <c r="L11" i="34"/>
  <c r="K6" i="34"/>
  <c r="K10" i="34"/>
  <c r="L6" i="34"/>
  <c r="L10" i="34"/>
  <c r="I8" i="34"/>
  <c r="I12" i="34"/>
  <c r="J8" i="34"/>
  <c r="J12" i="34"/>
  <c r="I7" i="34"/>
  <c r="I11" i="34"/>
  <c r="J7" i="34"/>
  <c r="J11" i="34"/>
  <c r="I6" i="34"/>
  <c r="I10" i="34"/>
  <c r="J6" i="34"/>
  <c r="J10" i="34"/>
  <c r="G8" i="34"/>
  <c r="G12" i="34"/>
  <c r="H8" i="34"/>
  <c r="H12" i="34"/>
  <c r="G7" i="34"/>
  <c r="G11" i="34"/>
  <c r="H7" i="34"/>
  <c r="H11" i="34"/>
  <c r="G6" i="34"/>
  <c r="G10" i="34"/>
  <c r="H6" i="34"/>
  <c r="H10" i="34"/>
  <c r="E8" i="34"/>
  <c r="E12" i="34"/>
  <c r="F8" i="34"/>
  <c r="F12" i="34"/>
  <c r="E7" i="34"/>
  <c r="E11" i="34"/>
  <c r="F7" i="34"/>
  <c r="F11" i="34"/>
  <c r="E6" i="34"/>
  <c r="E10" i="34"/>
  <c r="F6" i="34"/>
  <c r="F10" i="34"/>
  <c r="C8" i="34"/>
  <c r="C12" i="34"/>
  <c r="D8" i="34"/>
  <c r="D12" i="34"/>
  <c r="C7" i="34"/>
  <c r="C11" i="34"/>
  <c r="D7" i="34"/>
  <c r="D11" i="34"/>
  <c r="C6" i="34"/>
  <c r="C10" i="34"/>
  <c r="D6" i="34"/>
  <c r="D10" i="34"/>
  <c r="N5" i="34"/>
  <c r="O5" i="34"/>
  <c r="M5" i="34"/>
  <c r="H3" i="17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K5" i="34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H94" i="17"/>
  <c r="H95" i="17"/>
  <c r="H96" i="17"/>
  <c r="H97" i="17"/>
  <c r="H98" i="17"/>
  <c r="L5" i="34"/>
  <c r="I5" i="34"/>
  <c r="J5" i="34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G5" i="34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5" i="34"/>
  <c r="H3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E5" i="3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F5" i="34"/>
  <c r="C5" i="34"/>
  <c r="D5" i="34"/>
  <c r="C5" i="33"/>
  <c r="F5" i="33"/>
  <c r="D5" i="33"/>
  <c r="G5" i="33"/>
  <c r="C6" i="33"/>
  <c r="F6" i="33"/>
  <c r="D6" i="33"/>
  <c r="G6" i="33"/>
  <c r="C7" i="33"/>
  <c r="F7" i="33"/>
  <c r="D7" i="33"/>
  <c r="G7" i="33"/>
  <c r="C4" i="33"/>
  <c r="C8" i="33"/>
  <c r="F8" i="33"/>
  <c r="D4" i="33"/>
  <c r="D8" i="33"/>
  <c r="G8" i="33"/>
  <c r="C9" i="33"/>
  <c r="F9" i="33"/>
  <c r="D9" i="33"/>
  <c r="G9" i="33"/>
  <c r="C10" i="33"/>
  <c r="F10" i="33"/>
  <c r="D10" i="33"/>
  <c r="G10" i="33"/>
  <c r="C11" i="33"/>
  <c r="F11" i="33"/>
  <c r="D11" i="33"/>
  <c r="G11" i="33"/>
  <c r="G4" i="33"/>
  <c r="F4" i="33"/>
  <c r="F17" i="33"/>
  <c r="G17" i="33"/>
  <c r="F18" i="33"/>
  <c r="G18" i="33"/>
  <c r="F19" i="33"/>
  <c r="G19" i="33"/>
  <c r="F20" i="33"/>
  <c r="G20" i="33"/>
  <c r="F21" i="33"/>
  <c r="G21" i="33"/>
  <c r="F22" i="33"/>
  <c r="G22" i="33"/>
  <c r="F23" i="33"/>
  <c r="G23" i="33"/>
  <c r="G16" i="33"/>
  <c r="F16" i="33"/>
  <c r="E11" i="33"/>
  <c r="E10" i="33"/>
  <c r="E9" i="33"/>
  <c r="E4" i="33"/>
  <c r="E8" i="33"/>
  <c r="E7" i="33"/>
  <c r="E6" i="33"/>
  <c r="E5" i="33"/>
  <c r="C5" i="32"/>
  <c r="E5" i="32"/>
  <c r="D5" i="32"/>
  <c r="F5" i="32"/>
  <c r="C6" i="32"/>
  <c r="E6" i="32"/>
  <c r="D6" i="32"/>
  <c r="F6" i="32"/>
  <c r="C7" i="32"/>
  <c r="E7" i="32"/>
  <c r="D7" i="32"/>
  <c r="F7" i="32"/>
  <c r="C4" i="32"/>
  <c r="C8" i="32"/>
  <c r="E8" i="32"/>
  <c r="D4" i="32"/>
  <c r="D8" i="32"/>
  <c r="F8" i="32"/>
  <c r="C9" i="32"/>
  <c r="E9" i="32"/>
  <c r="D9" i="32"/>
  <c r="F9" i="32"/>
  <c r="C10" i="32"/>
  <c r="E10" i="32"/>
  <c r="D10" i="32"/>
  <c r="F10" i="32"/>
  <c r="C11" i="32"/>
  <c r="E11" i="32"/>
  <c r="D11" i="32"/>
  <c r="F11" i="32"/>
  <c r="F4" i="32"/>
  <c r="E4" i="32"/>
  <c r="E17" i="32"/>
  <c r="F17" i="32"/>
  <c r="E18" i="32"/>
  <c r="F18" i="32"/>
  <c r="E19" i="32"/>
  <c r="F19" i="32"/>
  <c r="E20" i="32"/>
  <c r="F20" i="32"/>
  <c r="E21" i="32"/>
  <c r="F21" i="32"/>
  <c r="E22" i="32"/>
  <c r="F22" i="32"/>
  <c r="E23" i="32"/>
  <c r="F23" i="32"/>
  <c r="F16" i="32"/>
  <c r="E16" i="32"/>
  <c r="C5" i="31"/>
  <c r="E5" i="31"/>
  <c r="D5" i="31"/>
  <c r="F5" i="31"/>
  <c r="C6" i="31"/>
  <c r="E6" i="31"/>
  <c r="D6" i="31"/>
  <c r="F6" i="31"/>
  <c r="C7" i="31"/>
  <c r="E7" i="31"/>
  <c r="D7" i="31"/>
  <c r="F7" i="31"/>
  <c r="C4" i="31"/>
  <c r="C8" i="31"/>
  <c r="E8" i="31"/>
  <c r="D4" i="31"/>
  <c r="D8" i="31"/>
  <c r="F8" i="31"/>
  <c r="C9" i="31"/>
  <c r="E9" i="31"/>
  <c r="D9" i="31"/>
  <c r="F9" i="31"/>
  <c r="C10" i="31"/>
  <c r="E10" i="31"/>
  <c r="D10" i="31"/>
  <c r="F10" i="31"/>
  <c r="C11" i="31"/>
  <c r="E11" i="31"/>
  <c r="D11" i="31"/>
  <c r="F11" i="31"/>
  <c r="F4" i="31"/>
  <c r="E4" i="31"/>
  <c r="E17" i="31"/>
  <c r="F17" i="31"/>
  <c r="E18" i="31"/>
  <c r="F18" i="31"/>
  <c r="E19" i="31"/>
  <c r="F19" i="31"/>
  <c r="E20" i="31"/>
  <c r="F20" i="31"/>
  <c r="E21" i="31"/>
  <c r="F21" i="31"/>
  <c r="E22" i="31"/>
  <c r="F22" i="31"/>
  <c r="E23" i="31"/>
  <c r="F23" i="31"/>
  <c r="F16" i="31"/>
  <c r="E16" i="31"/>
  <c r="G5" i="30"/>
  <c r="E5" i="30"/>
  <c r="H5" i="30"/>
  <c r="F5" i="30"/>
  <c r="G6" i="30"/>
  <c r="E6" i="30"/>
  <c r="H6" i="30"/>
  <c r="F6" i="30"/>
  <c r="G7" i="30"/>
  <c r="E7" i="30"/>
  <c r="H7" i="30"/>
  <c r="F7" i="30"/>
  <c r="G4" i="30"/>
  <c r="G8" i="30"/>
  <c r="E8" i="30"/>
  <c r="H4" i="30"/>
  <c r="H8" i="30"/>
  <c r="F8" i="30"/>
  <c r="G9" i="30"/>
  <c r="E9" i="30"/>
  <c r="H9" i="30"/>
  <c r="F9" i="30"/>
  <c r="G10" i="30"/>
  <c r="E10" i="30"/>
  <c r="H10" i="30"/>
  <c r="F10" i="30"/>
  <c r="G11" i="30"/>
  <c r="E11" i="30"/>
  <c r="H11" i="30"/>
  <c r="F11" i="30"/>
  <c r="F4" i="30"/>
  <c r="E4" i="30"/>
  <c r="E17" i="30"/>
  <c r="F17" i="30"/>
  <c r="E18" i="30"/>
  <c r="F18" i="30"/>
  <c r="E19" i="30"/>
  <c r="F19" i="30"/>
  <c r="E20" i="30"/>
  <c r="F20" i="30"/>
  <c r="E21" i="30"/>
  <c r="F21" i="30"/>
  <c r="E22" i="30"/>
  <c r="F22" i="30"/>
  <c r="E23" i="30"/>
  <c r="F23" i="30"/>
  <c r="F16" i="30"/>
  <c r="E16" i="30"/>
  <c r="C5" i="27"/>
  <c r="E5" i="27"/>
  <c r="D5" i="27"/>
  <c r="F5" i="27"/>
  <c r="C6" i="27"/>
  <c r="E6" i="27"/>
  <c r="D6" i="27"/>
  <c r="F6" i="27"/>
  <c r="C7" i="27"/>
  <c r="E7" i="27"/>
  <c r="D7" i="27"/>
  <c r="F7" i="27"/>
  <c r="C4" i="27"/>
  <c r="C8" i="27"/>
  <c r="E8" i="27"/>
  <c r="D4" i="27"/>
  <c r="D8" i="27"/>
  <c r="F8" i="27"/>
  <c r="C9" i="27"/>
  <c r="E9" i="27"/>
  <c r="D9" i="27"/>
  <c r="F9" i="27"/>
  <c r="C10" i="27"/>
  <c r="E10" i="27"/>
  <c r="D10" i="27"/>
  <c r="F10" i="27"/>
  <c r="C11" i="27"/>
  <c r="E11" i="27"/>
  <c r="D11" i="27"/>
  <c r="F11" i="27"/>
  <c r="F4" i="27"/>
  <c r="E4" i="27"/>
  <c r="E17" i="27"/>
  <c r="F17" i="27"/>
  <c r="E18" i="27"/>
  <c r="F18" i="27"/>
  <c r="E19" i="27"/>
  <c r="F19" i="27"/>
  <c r="E20" i="27"/>
  <c r="F20" i="27"/>
  <c r="E21" i="27"/>
  <c r="F21" i="27"/>
  <c r="E22" i="27"/>
  <c r="F22" i="27"/>
  <c r="E23" i="27"/>
  <c r="F23" i="27"/>
  <c r="F16" i="27"/>
  <c r="E16" i="27"/>
  <c r="O11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O10" i="29"/>
  <c r="N10" i="29"/>
  <c r="M10" i="29"/>
  <c r="L10" i="29"/>
  <c r="K10" i="29"/>
  <c r="J10" i="29"/>
  <c r="I10" i="29"/>
  <c r="H10" i="29"/>
  <c r="G10" i="29"/>
  <c r="F10" i="29"/>
  <c r="E10" i="29"/>
  <c r="D10" i="29"/>
  <c r="C10" i="29"/>
  <c r="O9" i="29"/>
  <c r="N9" i="29"/>
  <c r="M9" i="29"/>
  <c r="L9" i="29"/>
  <c r="K9" i="29"/>
  <c r="J9" i="29"/>
  <c r="I9" i="29"/>
  <c r="H9" i="29"/>
  <c r="G9" i="29"/>
  <c r="F9" i="29"/>
  <c r="E9" i="29"/>
  <c r="D9" i="29"/>
  <c r="C9" i="29"/>
  <c r="O4" i="29"/>
  <c r="O8" i="29"/>
  <c r="N4" i="29"/>
  <c r="N8" i="29"/>
  <c r="M4" i="29"/>
  <c r="M8" i="29"/>
  <c r="L4" i="29"/>
  <c r="L8" i="29"/>
  <c r="K4" i="29"/>
  <c r="K8" i="29"/>
  <c r="J4" i="29"/>
  <c r="J8" i="29"/>
  <c r="I4" i="29"/>
  <c r="I8" i="29"/>
  <c r="H4" i="29"/>
  <c r="H8" i="29"/>
  <c r="G4" i="29"/>
  <c r="G8" i="29"/>
  <c r="F4" i="29"/>
  <c r="F8" i="29"/>
  <c r="E4" i="29"/>
  <c r="E8" i="29"/>
  <c r="D4" i="29"/>
  <c r="D8" i="29"/>
  <c r="C4" i="29"/>
  <c r="C8" i="29"/>
  <c r="O7" i="29"/>
  <c r="N7" i="29"/>
  <c r="M7" i="29"/>
  <c r="L7" i="29"/>
  <c r="K7" i="29"/>
  <c r="J7" i="29"/>
  <c r="I7" i="29"/>
  <c r="H7" i="29"/>
  <c r="G7" i="29"/>
  <c r="F7" i="29"/>
  <c r="E7" i="29"/>
  <c r="D7" i="29"/>
  <c r="C7" i="29"/>
  <c r="O6" i="29"/>
  <c r="N6" i="29"/>
  <c r="M6" i="29"/>
  <c r="L6" i="29"/>
  <c r="K6" i="29"/>
  <c r="J6" i="29"/>
  <c r="I6" i="29"/>
  <c r="H6" i="29"/>
  <c r="G6" i="29"/>
  <c r="F6" i="29"/>
  <c r="E6" i="29"/>
  <c r="D6" i="29"/>
  <c r="C6" i="29"/>
  <c r="O5" i="29"/>
  <c r="N5" i="29"/>
  <c r="M5" i="29"/>
  <c r="L5" i="29"/>
  <c r="K5" i="29"/>
  <c r="J5" i="29"/>
  <c r="I5" i="29"/>
  <c r="H5" i="29"/>
  <c r="G5" i="29"/>
  <c r="F5" i="29"/>
  <c r="E5" i="29"/>
  <c r="D5" i="29"/>
  <c r="C5" i="29"/>
  <c r="F54" i="26"/>
  <c r="D54" i="26"/>
  <c r="B54" i="26"/>
  <c r="F51" i="26"/>
  <c r="D51" i="26"/>
  <c r="B51" i="26"/>
  <c r="F48" i="26"/>
  <c r="D48" i="26"/>
  <c r="B48" i="26"/>
  <c r="F45" i="26"/>
  <c r="D45" i="26"/>
  <c r="B45" i="26"/>
  <c r="F42" i="26"/>
  <c r="D42" i="26"/>
  <c r="B42" i="26"/>
  <c r="F39" i="26"/>
  <c r="D39" i="26"/>
  <c r="B39" i="26"/>
  <c r="F36" i="26"/>
  <c r="D36" i="26"/>
  <c r="B36" i="26"/>
  <c r="F33" i="26"/>
  <c r="D33" i="26"/>
  <c r="B33" i="26"/>
  <c r="R26" i="26"/>
  <c r="P26" i="26"/>
  <c r="N26" i="26"/>
  <c r="C19" i="26"/>
  <c r="B25" i="26"/>
  <c r="L25" i="26"/>
  <c r="C22" i="26"/>
  <c r="C25" i="26"/>
  <c r="M25" i="26"/>
  <c r="L26" i="26"/>
  <c r="H26" i="26"/>
  <c r="F26" i="26"/>
  <c r="D26" i="26"/>
  <c r="B26" i="26"/>
  <c r="R23" i="26"/>
  <c r="P23" i="26"/>
  <c r="N23" i="26"/>
  <c r="B19" i="26"/>
  <c r="B22" i="26"/>
  <c r="L22" i="26"/>
  <c r="M22" i="26"/>
  <c r="L23" i="26"/>
  <c r="H23" i="26"/>
  <c r="F23" i="26"/>
  <c r="D23" i="26"/>
  <c r="B23" i="26"/>
  <c r="R20" i="26"/>
  <c r="P20" i="26"/>
  <c r="N20" i="26"/>
  <c r="L19" i="26"/>
  <c r="M19" i="26"/>
  <c r="L20" i="26"/>
  <c r="H20" i="26"/>
  <c r="F20" i="26"/>
  <c r="D20" i="26"/>
  <c r="B20" i="26"/>
  <c r="R17" i="26"/>
  <c r="P17" i="26"/>
  <c r="N17" i="26"/>
  <c r="B16" i="26"/>
  <c r="L16" i="26"/>
  <c r="C16" i="26"/>
  <c r="M16" i="26"/>
  <c r="L17" i="26"/>
  <c r="H17" i="26"/>
  <c r="F17" i="26"/>
  <c r="D17" i="26"/>
  <c r="B17" i="26"/>
  <c r="R14" i="26"/>
  <c r="P14" i="26"/>
  <c r="N14" i="26"/>
  <c r="B13" i="26"/>
  <c r="L13" i="26"/>
  <c r="C13" i="26"/>
  <c r="M13" i="26"/>
  <c r="L14" i="26"/>
  <c r="H14" i="26"/>
  <c r="F14" i="26"/>
  <c r="D14" i="26"/>
  <c r="B14" i="26"/>
  <c r="R11" i="26"/>
  <c r="P11" i="26"/>
  <c r="N11" i="26"/>
  <c r="B10" i="26"/>
  <c r="L10" i="26"/>
  <c r="C10" i="26"/>
  <c r="M10" i="26"/>
  <c r="L11" i="26"/>
  <c r="H11" i="26"/>
  <c r="F11" i="26"/>
  <c r="D11" i="26"/>
  <c r="B11" i="26"/>
  <c r="R8" i="26"/>
  <c r="P8" i="26"/>
  <c r="N8" i="26"/>
  <c r="B7" i="26"/>
  <c r="L7" i="26"/>
  <c r="C7" i="26"/>
  <c r="M7" i="26"/>
  <c r="L8" i="26"/>
  <c r="H8" i="26"/>
  <c r="F8" i="26"/>
  <c r="D8" i="26"/>
  <c r="B8" i="26"/>
  <c r="R5" i="26"/>
  <c r="P5" i="26"/>
  <c r="N5" i="26"/>
  <c r="B4" i="26"/>
  <c r="L4" i="26"/>
  <c r="C4" i="26"/>
  <c r="M4" i="26"/>
  <c r="L5" i="26"/>
  <c r="H5" i="26"/>
  <c r="F5" i="26"/>
  <c r="D5" i="26"/>
  <c r="B5" i="26"/>
  <c r="AE51" i="14"/>
  <c r="AE52" i="14"/>
  <c r="AE53" i="14"/>
  <c r="AE54" i="14"/>
  <c r="AE55" i="14"/>
  <c r="AE56" i="14"/>
  <c r="AE57" i="14"/>
  <c r="AE58" i="14"/>
  <c r="AE59" i="14"/>
  <c r="AE60" i="14"/>
  <c r="AE61" i="14"/>
  <c r="AE62" i="14"/>
  <c r="AE63" i="14"/>
  <c r="AE64" i="14"/>
  <c r="AE65" i="14"/>
  <c r="AE66" i="14"/>
  <c r="AE67" i="14"/>
  <c r="AE68" i="14"/>
  <c r="AE69" i="14"/>
  <c r="AE70" i="14"/>
  <c r="AE71" i="14"/>
  <c r="AE72" i="14"/>
  <c r="AE73" i="14"/>
  <c r="AE74" i="14"/>
  <c r="AE75" i="14"/>
  <c r="AE76" i="14"/>
  <c r="AE77" i="14"/>
  <c r="AE78" i="14"/>
  <c r="AE79" i="14"/>
  <c r="AE80" i="14"/>
  <c r="AE81" i="14"/>
  <c r="AE82" i="14"/>
  <c r="AE83" i="14"/>
  <c r="AE84" i="14"/>
  <c r="AE85" i="14"/>
  <c r="AE86" i="14"/>
  <c r="AE87" i="14"/>
  <c r="AE88" i="14"/>
  <c r="AE89" i="14"/>
  <c r="AE90" i="14"/>
  <c r="AE91" i="14"/>
  <c r="AE92" i="14"/>
  <c r="AE93" i="14"/>
  <c r="AE94" i="14"/>
  <c r="AE95" i="14"/>
  <c r="AE96" i="14"/>
  <c r="AE97" i="14"/>
  <c r="AE98" i="14"/>
  <c r="E7" i="24"/>
  <c r="AE35" i="18"/>
  <c r="AE36" i="18"/>
  <c r="AE37" i="18"/>
  <c r="AE38" i="18"/>
  <c r="AE39" i="18"/>
  <c r="AE40" i="18"/>
  <c r="AE41" i="18"/>
  <c r="AE42" i="18"/>
  <c r="AE43" i="18"/>
  <c r="AE44" i="18"/>
  <c r="AE45" i="18"/>
  <c r="AE46" i="18"/>
  <c r="AE47" i="18"/>
  <c r="AE48" i="18"/>
  <c r="AE49" i="18"/>
  <c r="AE50" i="18"/>
  <c r="AE51" i="18"/>
  <c r="AE52" i="18"/>
  <c r="AE53" i="18"/>
  <c r="AE54" i="18"/>
  <c r="AE55" i="18"/>
  <c r="AE56" i="18"/>
  <c r="AE57" i="18"/>
  <c r="AE58" i="18"/>
  <c r="AE59" i="18"/>
  <c r="AE60" i="18"/>
  <c r="AE61" i="18"/>
  <c r="AE62" i="18"/>
  <c r="AE63" i="18"/>
  <c r="AE64" i="18"/>
  <c r="AE65" i="18"/>
  <c r="AE66" i="18"/>
  <c r="I19" i="25"/>
  <c r="H25" i="25"/>
  <c r="AE67" i="18"/>
  <c r="AE68" i="18"/>
  <c r="AE69" i="18"/>
  <c r="AE70" i="18"/>
  <c r="AE71" i="18"/>
  <c r="AE72" i="18"/>
  <c r="AE73" i="18"/>
  <c r="AE74" i="18"/>
  <c r="AE75" i="18"/>
  <c r="AE76" i="18"/>
  <c r="AE77" i="18"/>
  <c r="AE78" i="18"/>
  <c r="AE79" i="18"/>
  <c r="AE80" i="18"/>
  <c r="AE81" i="18"/>
  <c r="AE82" i="18"/>
  <c r="AE83" i="18"/>
  <c r="AE84" i="18"/>
  <c r="AE85" i="18"/>
  <c r="AE86" i="18"/>
  <c r="AE87" i="18"/>
  <c r="AE88" i="18"/>
  <c r="AE89" i="18"/>
  <c r="AE90" i="18"/>
  <c r="AE91" i="18"/>
  <c r="AE92" i="18"/>
  <c r="AE93" i="18"/>
  <c r="AE94" i="18"/>
  <c r="AE95" i="18"/>
  <c r="AE96" i="18"/>
  <c r="AE97" i="18"/>
  <c r="AE98" i="18"/>
  <c r="I22" i="25"/>
  <c r="I25" i="25"/>
  <c r="H26" i="25"/>
  <c r="AD35" i="18"/>
  <c r="AD36" i="18"/>
  <c r="AD37" i="18"/>
  <c r="AD38" i="18"/>
  <c r="AD39" i="18"/>
  <c r="AD40" i="18"/>
  <c r="AD41" i="18"/>
  <c r="AD42" i="18"/>
  <c r="AD43" i="18"/>
  <c r="AD44" i="18"/>
  <c r="AD45" i="18"/>
  <c r="AD46" i="18"/>
  <c r="AD47" i="18"/>
  <c r="AD48" i="18"/>
  <c r="AD49" i="18"/>
  <c r="AD50" i="18"/>
  <c r="AD51" i="18"/>
  <c r="AD52" i="18"/>
  <c r="AD53" i="18"/>
  <c r="AD54" i="18"/>
  <c r="AD55" i="18"/>
  <c r="AD56" i="18"/>
  <c r="AD57" i="18"/>
  <c r="AD58" i="18"/>
  <c r="AD59" i="18"/>
  <c r="AD60" i="18"/>
  <c r="AD61" i="18"/>
  <c r="AD62" i="18"/>
  <c r="AD63" i="18"/>
  <c r="AD64" i="18"/>
  <c r="AD65" i="18"/>
  <c r="AD66" i="18"/>
  <c r="G19" i="25"/>
  <c r="F25" i="25"/>
  <c r="AD67" i="18"/>
  <c r="AD68" i="18"/>
  <c r="AD69" i="18"/>
  <c r="AD70" i="18"/>
  <c r="AD71" i="18"/>
  <c r="AD72" i="18"/>
  <c r="AD73" i="18"/>
  <c r="AD74" i="18"/>
  <c r="AD75" i="18"/>
  <c r="AD76" i="18"/>
  <c r="AD77" i="18"/>
  <c r="AD78" i="18"/>
  <c r="AD79" i="18"/>
  <c r="AD80" i="18"/>
  <c r="AD81" i="18"/>
  <c r="AD82" i="18"/>
  <c r="AD83" i="18"/>
  <c r="AD84" i="18"/>
  <c r="AD85" i="18"/>
  <c r="AD86" i="18"/>
  <c r="AD87" i="18"/>
  <c r="AD88" i="18"/>
  <c r="AD89" i="18"/>
  <c r="AD90" i="18"/>
  <c r="AD91" i="18"/>
  <c r="AD92" i="18"/>
  <c r="AD93" i="18"/>
  <c r="AD94" i="18"/>
  <c r="AD95" i="18"/>
  <c r="AD96" i="18"/>
  <c r="AD97" i="18"/>
  <c r="AD98" i="18"/>
  <c r="G22" i="25"/>
  <c r="G25" i="25"/>
  <c r="F26" i="25"/>
  <c r="AC35" i="18"/>
  <c r="AC36" i="18"/>
  <c r="AC37" i="18"/>
  <c r="AC38" i="18"/>
  <c r="AC39" i="18"/>
  <c r="AC40" i="18"/>
  <c r="AC41" i="18"/>
  <c r="AC42" i="18"/>
  <c r="AC43" i="18"/>
  <c r="AC44" i="18"/>
  <c r="AC45" i="18"/>
  <c r="AC46" i="18"/>
  <c r="AC47" i="18"/>
  <c r="AC48" i="18"/>
  <c r="AC49" i="18"/>
  <c r="AC50" i="18"/>
  <c r="AC51" i="18"/>
  <c r="AC52" i="18"/>
  <c r="AC53" i="18"/>
  <c r="AC54" i="18"/>
  <c r="AC55" i="18"/>
  <c r="AC56" i="18"/>
  <c r="AC57" i="18"/>
  <c r="AC58" i="18"/>
  <c r="AC59" i="18"/>
  <c r="AC60" i="18"/>
  <c r="AC61" i="18"/>
  <c r="AC62" i="18"/>
  <c r="AC63" i="18"/>
  <c r="AC64" i="18"/>
  <c r="AC65" i="18"/>
  <c r="AC66" i="18"/>
  <c r="E19" i="25"/>
  <c r="D25" i="25"/>
  <c r="AC67" i="18"/>
  <c r="AC68" i="18"/>
  <c r="AC69" i="18"/>
  <c r="AC70" i="18"/>
  <c r="AC71" i="18"/>
  <c r="AC72" i="18"/>
  <c r="AC73" i="18"/>
  <c r="AC74" i="18"/>
  <c r="AC75" i="18"/>
  <c r="AC76" i="18"/>
  <c r="AC77" i="18"/>
  <c r="AC78" i="18"/>
  <c r="AC79" i="18"/>
  <c r="AC80" i="18"/>
  <c r="AC81" i="18"/>
  <c r="AC82" i="18"/>
  <c r="AC83" i="18"/>
  <c r="AC84" i="18"/>
  <c r="AC85" i="18"/>
  <c r="AC86" i="18"/>
  <c r="AC87" i="18"/>
  <c r="AC88" i="18"/>
  <c r="AC89" i="18"/>
  <c r="AC90" i="18"/>
  <c r="AC91" i="18"/>
  <c r="AC92" i="18"/>
  <c r="AC93" i="18"/>
  <c r="AC94" i="18"/>
  <c r="AC95" i="18"/>
  <c r="AC96" i="18"/>
  <c r="AC97" i="18"/>
  <c r="AC98" i="18"/>
  <c r="E22" i="25"/>
  <c r="E25" i="25"/>
  <c r="D26" i="25"/>
  <c r="AE3" i="18"/>
  <c r="AE4" i="18"/>
  <c r="AE5" i="18"/>
  <c r="AE6" i="18"/>
  <c r="AE7" i="18"/>
  <c r="AE8" i="18"/>
  <c r="AE9" i="18"/>
  <c r="AE10" i="18"/>
  <c r="AE11" i="18"/>
  <c r="AE12" i="18"/>
  <c r="AE13" i="18"/>
  <c r="AE14" i="18"/>
  <c r="AE15" i="18"/>
  <c r="AE16" i="18"/>
  <c r="AE17" i="18"/>
  <c r="AE18" i="18"/>
  <c r="AE19" i="18"/>
  <c r="AE20" i="18"/>
  <c r="AE21" i="18"/>
  <c r="AE22" i="18"/>
  <c r="AE23" i="18"/>
  <c r="AE24" i="18"/>
  <c r="AE25" i="18"/>
  <c r="AE26" i="18"/>
  <c r="AE27" i="18"/>
  <c r="AE28" i="18"/>
  <c r="AE29" i="18"/>
  <c r="AE30" i="18"/>
  <c r="AE31" i="18"/>
  <c r="AE32" i="18"/>
  <c r="AE33" i="18"/>
  <c r="AE34" i="18"/>
  <c r="H19" i="25"/>
  <c r="H22" i="25"/>
  <c r="H23" i="25"/>
  <c r="AD3" i="18"/>
  <c r="AD4" i="18"/>
  <c r="AD5" i="18"/>
  <c r="AD6" i="18"/>
  <c r="AD7" i="18"/>
  <c r="AD8" i="18"/>
  <c r="AD9" i="18"/>
  <c r="AD10" i="18"/>
  <c r="AD11" i="18"/>
  <c r="AD12" i="18"/>
  <c r="AD13" i="18"/>
  <c r="AD14" i="18"/>
  <c r="AD15" i="18"/>
  <c r="AD16" i="18"/>
  <c r="AD17" i="18"/>
  <c r="AD18" i="18"/>
  <c r="AD19" i="18"/>
  <c r="AD20" i="18"/>
  <c r="AD21" i="18"/>
  <c r="AD22" i="18"/>
  <c r="AD23" i="18"/>
  <c r="AD24" i="18"/>
  <c r="AD25" i="18"/>
  <c r="AD26" i="18"/>
  <c r="AD27" i="18"/>
  <c r="AD28" i="18"/>
  <c r="AD29" i="18"/>
  <c r="AD30" i="18"/>
  <c r="AD31" i="18"/>
  <c r="AD32" i="18"/>
  <c r="AD33" i="18"/>
  <c r="AD34" i="18"/>
  <c r="F19" i="25"/>
  <c r="F22" i="25"/>
  <c r="F23" i="25"/>
  <c r="AC3" i="18"/>
  <c r="AC4" i="18"/>
  <c r="AC5" i="18"/>
  <c r="AC6" i="18"/>
  <c r="AC7" i="18"/>
  <c r="AC8" i="18"/>
  <c r="AC9" i="18"/>
  <c r="AC10" i="18"/>
  <c r="AC11" i="18"/>
  <c r="AC12" i="18"/>
  <c r="AC13" i="18"/>
  <c r="AC14" i="18"/>
  <c r="AC15" i="18"/>
  <c r="AC16" i="18"/>
  <c r="AC17" i="18"/>
  <c r="AC18" i="18"/>
  <c r="AC19" i="18"/>
  <c r="AC20" i="18"/>
  <c r="AC21" i="18"/>
  <c r="AC22" i="18"/>
  <c r="AC23" i="18"/>
  <c r="AC24" i="18"/>
  <c r="AC25" i="18"/>
  <c r="AC26" i="18"/>
  <c r="AC27" i="18"/>
  <c r="AC28" i="18"/>
  <c r="AC29" i="18"/>
  <c r="AC30" i="18"/>
  <c r="AC31" i="18"/>
  <c r="AC32" i="18"/>
  <c r="AC33" i="18"/>
  <c r="AC34" i="18"/>
  <c r="D19" i="25"/>
  <c r="D22" i="25"/>
  <c r="D23" i="25"/>
  <c r="H20" i="25"/>
  <c r="F20" i="25"/>
  <c r="D20" i="25"/>
  <c r="AE3" i="17"/>
  <c r="AE4" i="17"/>
  <c r="AE5" i="17"/>
  <c r="AE6" i="17"/>
  <c r="AE7" i="17"/>
  <c r="AE8" i="17"/>
  <c r="AE9" i="17"/>
  <c r="AE10" i="17"/>
  <c r="AE11" i="17"/>
  <c r="AE12" i="17"/>
  <c r="AE13" i="17"/>
  <c r="AE14" i="17"/>
  <c r="AE15" i="17"/>
  <c r="AE16" i="17"/>
  <c r="AE17" i="17"/>
  <c r="AE18" i="17"/>
  <c r="AE19" i="17"/>
  <c r="AE20" i="17"/>
  <c r="AE21" i="17"/>
  <c r="AE22" i="17"/>
  <c r="AE23" i="17"/>
  <c r="AE24" i="17"/>
  <c r="AE25" i="17"/>
  <c r="AE26" i="17"/>
  <c r="AE27" i="17"/>
  <c r="AE28" i="17"/>
  <c r="AE29" i="17"/>
  <c r="AE30" i="17"/>
  <c r="AE31" i="17"/>
  <c r="AE32" i="17"/>
  <c r="AE33" i="17"/>
  <c r="AE34" i="17"/>
  <c r="AE35" i="17"/>
  <c r="AE36" i="17"/>
  <c r="AE37" i="17"/>
  <c r="AE38" i="17"/>
  <c r="AE39" i="17"/>
  <c r="AE40" i="17"/>
  <c r="AE41" i="17"/>
  <c r="AE42" i="17"/>
  <c r="AE43" i="17"/>
  <c r="AE44" i="17"/>
  <c r="AE45" i="17"/>
  <c r="AE46" i="17"/>
  <c r="AE47" i="17"/>
  <c r="AE48" i="17"/>
  <c r="AE49" i="17"/>
  <c r="AE50" i="17"/>
  <c r="H16" i="25"/>
  <c r="AE51" i="17"/>
  <c r="AE52" i="17"/>
  <c r="AE53" i="17"/>
  <c r="AE54" i="17"/>
  <c r="AE55" i="17"/>
  <c r="AE56" i="17"/>
  <c r="AE57" i="17"/>
  <c r="AE58" i="17"/>
  <c r="AE59" i="17"/>
  <c r="AE60" i="17"/>
  <c r="AE61" i="17"/>
  <c r="AE62" i="17"/>
  <c r="AE63" i="17"/>
  <c r="AE64" i="17"/>
  <c r="AE65" i="17"/>
  <c r="AE66" i="17"/>
  <c r="AE67" i="17"/>
  <c r="AE68" i="17"/>
  <c r="AE69" i="17"/>
  <c r="AE70" i="17"/>
  <c r="AE71" i="17"/>
  <c r="AE72" i="17"/>
  <c r="AE73" i="17"/>
  <c r="AE74" i="17"/>
  <c r="AE75" i="17"/>
  <c r="AE76" i="17"/>
  <c r="AE77" i="17"/>
  <c r="AE78" i="17"/>
  <c r="AE79" i="17"/>
  <c r="AE80" i="17"/>
  <c r="AE81" i="17"/>
  <c r="AE82" i="17"/>
  <c r="AE83" i="17"/>
  <c r="AE84" i="17"/>
  <c r="AE85" i="17"/>
  <c r="AE86" i="17"/>
  <c r="AE87" i="17"/>
  <c r="AE88" i="17"/>
  <c r="AE89" i="17"/>
  <c r="AE90" i="17"/>
  <c r="AE91" i="17"/>
  <c r="AE92" i="17"/>
  <c r="AE93" i="17"/>
  <c r="AE94" i="17"/>
  <c r="AE95" i="17"/>
  <c r="AE96" i="17"/>
  <c r="AE97" i="17"/>
  <c r="AE98" i="17"/>
  <c r="I16" i="25"/>
  <c r="H17" i="25"/>
  <c r="AD3" i="17"/>
  <c r="AD4" i="17"/>
  <c r="AD5" i="17"/>
  <c r="AD6" i="17"/>
  <c r="AD7" i="17"/>
  <c r="AD8" i="17"/>
  <c r="AD9" i="17"/>
  <c r="AD10" i="17"/>
  <c r="AD11" i="17"/>
  <c r="AD12" i="17"/>
  <c r="AD13" i="17"/>
  <c r="AD14" i="17"/>
  <c r="AD15" i="17"/>
  <c r="AD16" i="17"/>
  <c r="AD17" i="17"/>
  <c r="AD18" i="17"/>
  <c r="AD19" i="17"/>
  <c r="AD20" i="17"/>
  <c r="AD21" i="17"/>
  <c r="AD22" i="17"/>
  <c r="AD23" i="17"/>
  <c r="AD24" i="17"/>
  <c r="AD25" i="17"/>
  <c r="AD26" i="17"/>
  <c r="AD27" i="17"/>
  <c r="AD28" i="17"/>
  <c r="AD29" i="17"/>
  <c r="AD30" i="17"/>
  <c r="AD31" i="17"/>
  <c r="AD32" i="17"/>
  <c r="AD33" i="17"/>
  <c r="AD34" i="17"/>
  <c r="AD35" i="17"/>
  <c r="AD36" i="17"/>
  <c r="AD37" i="17"/>
  <c r="AD38" i="17"/>
  <c r="AD39" i="17"/>
  <c r="AD40" i="17"/>
  <c r="AD41" i="17"/>
  <c r="AD42" i="17"/>
  <c r="AD43" i="17"/>
  <c r="AD44" i="17"/>
  <c r="AD45" i="17"/>
  <c r="AD46" i="17"/>
  <c r="AD47" i="17"/>
  <c r="AD48" i="17"/>
  <c r="AD49" i="17"/>
  <c r="AD50" i="17"/>
  <c r="F16" i="25"/>
  <c r="AD51" i="17"/>
  <c r="AD52" i="17"/>
  <c r="AD53" i="17"/>
  <c r="AD54" i="17"/>
  <c r="AD55" i="17"/>
  <c r="AD56" i="17"/>
  <c r="AD57" i="17"/>
  <c r="AD58" i="17"/>
  <c r="AD59" i="17"/>
  <c r="AD60" i="17"/>
  <c r="AD61" i="17"/>
  <c r="AD62" i="17"/>
  <c r="AD63" i="17"/>
  <c r="AD64" i="17"/>
  <c r="AD65" i="17"/>
  <c r="AD66" i="17"/>
  <c r="AD67" i="17"/>
  <c r="AD68" i="17"/>
  <c r="AD69" i="17"/>
  <c r="AD70" i="17"/>
  <c r="AD71" i="17"/>
  <c r="AD72" i="17"/>
  <c r="AD73" i="17"/>
  <c r="AD74" i="17"/>
  <c r="AD75" i="17"/>
  <c r="AD76" i="17"/>
  <c r="AD77" i="17"/>
  <c r="AD78" i="17"/>
  <c r="AD79" i="17"/>
  <c r="AD80" i="17"/>
  <c r="AD81" i="17"/>
  <c r="AD82" i="17"/>
  <c r="AD83" i="17"/>
  <c r="AD84" i="17"/>
  <c r="AD85" i="17"/>
  <c r="AD86" i="17"/>
  <c r="AD87" i="17"/>
  <c r="AD88" i="17"/>
  <c r="AD89" i="17"/>
  <c r="AD90" i="17"/>
  <c r="AD91" i="17"/>
  <c r="AD92" i="17"/>
  <c r="AD93" i="17"/>
  <c r="AD94" i="17"/>
  <c r="AD95" i="17"/>
  <c r="AD96" i="17"/>
  <c r="AD97" i="17"/>
  <c r="AD98" i="17"/>
  <c r="G16" i="25"/>
  <c r="F17" i="25"/>
  <c r="AC3" i="17"/>
  <c r="AC4" i="17"/>
  <c r="AC5" i="17"/>
  <c r="AC6" i="17"/>
  <c r="AC7" i="17"/>
  <c r="AC8" i="17"/>
  <c r="AC9" i="17"/>
  <c r="AC10" i="17"/>
  <c r="AC11" i="17"/>
  <c r="AC12" i="17"/>
  <c r="AC13" i="17"/>
  <c r="AC14" i="17"/>
  <c r="AC15" i="17"/>
  <c r="AC16" i="17"/>
  <c r="AC17" i="17"/>
  <c r="AC18" i="17"/>
  <c r="AC19" i="17"/>
  <c r="AC20" i="17"/>
  <c r="AC21" i="17"/>
  <c r="AC22" i="17"/>
  <c r="AC23" i="17"/>
  <c r="AC24" i="17"/>
  <c r="AC25" i="17"/>
  <c r="AC26" i="17"/>
  <c r="AC27" i="17"/>
  <c r="AC28" i="17"/>
  <c r="AC29" i="17"/>
  <c r="AC30" i="17"/>
  <c r="AC31" i="17"/>
  <c r="AC32" i="17"/>
  <c r="AC33" i="17"/>
  <c r="AC34" i="17"/>
  <c r="AC35" i="17"/>
  <c r="AC36" i="17"/>
  <c r="AC37" i="17"/>
  <c r="AC38" i="17"/>
  <c r="AC39" i="17"/>
  <c r="AC40" i="17"/>
  <c r="AC41" i="17"/>
  <c r="AC42" i="17"/>
  <c r="AC43" i="17"/>
  <c r="AC44" i="17"/>
  <c r="AC45" i="17"/>
  <c r="AC46" i="17"/>
  <c r="AC47" i="17"/>
  <c r="AC48" i="17"/>
  <c r="AC49" i="17"/>
  <c r="AC50" i="17"/>
  <c r="D16" i="25"/>
  <c r="AC51" i="17"/>
  <c r="AC52" i="17"/>
  <c r="AC53" i="17"/>
  <c r="AC54" i="17"/>
  <c r="AC55" i="17"/>
  <c r="AC56" i="17"/>
  <c r="AC57" i="17"/>
  <c r="AC58" i="17"/>
  <c r="AC59" i="17"/>
  <c r="AC60" i="17"/>
  <c r="AC61" i="17"/>
  <c r="AC62" i="17"/>
  <c r="AC63" i="17"/>
  <c r="AC64" i="17"/>
  <c r="AC65" i="17"/>
  <c r="AC66" i="17"/>
  <c r="AC67" i="17"/>
  <c r="AC68" i="17"/>
  <c r="AC69" i="17"/>
  <c r="AC70" i="17"/>
  <c r="AC71" i="17"/>
  <c r="AC72" i="17"/>
  <c r="AC73" i="17"/>
  <c r="AC74" i="17"/>
  <c r="AC75" i="17"/>
  <c r="AC76" i="17"/>
  <c r="AC77" i="17"/>
  <c r="AC78" i="17"/>
  <c r="AC79" i="17"/>
  <c r="AC80" i="17"/>
  <c r="AC81" i="17"/>
  <c r="AC82" i="17"/>
  <c r="AC83" i="17"/>
  <c r="AC84" i="17"/>
  <c r="AC85" i="17"/>
  <c r="AC86" i="17"/>
  <c r="AC87" i="17"/>
  <c r="AC88" i="17"/>
  <c r="AC89" i="17"/>
  <c r="AC90" i="17"/>
  <c r="AC91" i="17"/>
  <c r="AC92" i="17"/>
  <c r="AC93" i="17"/>
  <c r="AC94" i="17"/>
  <c r="AC95" i="17"/>
  <c r="AC96" i="17"/>
  <c r="AC97" i="17"/>
  <c r="AC98" i="17"/>
  <c r="E16" i="25"/>
  <c r="D17" i="25"/>
  <c r="AE3" i="16"/>
  <c r="AE4" i="16"/>
  <c r="AE5" i="16"/>
  <c r="AE6" i="16"/>
  <c r="AE7" i="16"/>
  <c r="AE8" i="16"/>
  <c r="AE9" i="16"/>
  <c r="AE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H13" i="25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68" i="16"/>
  <c r="AE69" i="16"/>
  <c r="AE70" i="16"/>
  <c r="AE71" i="16"/>
  <c r="AE72" i="16"/>
  <c r="AE73" i="16"/>
  <c r="AE74" i="16"/>
  <c r="AE75" i="16"/>
  <c r="AE76" i="16"/>
  <c r="AE77" i="16"/>
  <c r="AE78" i="16"/>
  <c r="AE79" i="16"/>
  <c r="AE80" i="16"/>
  <c r="AE81" i="16"/>
  <c r="AE82" i="16"/>
  <c r="AE83" i="16"/>
  <c r="AE84" i="16"/>
  <c r="AE85" i="16"/>
  <c r="AE86" i="16"/>
  <c r="AE87" i="16"/>
  <c r="AE88" i="16"/>
  <c r="AE89" i="16"/>
  <c r="AE90" i="16"/>
  <c r="AE91" i="16"/>
  <c r="AE92" i="16"/>
  <c r="AE93" i="16"/>
  <c r="AE94" i="16"/>
  <c r="AE95" i="16"/>
  <c r="AE96" i="16"/>
  <c r="AE97" i="16"/>
  <c r="AE98" i="16"/>
  <c r="I13" i="25"/>
  <c r="H14" i="25"/>
  <c r="AD3" i="16"/>
  <c r="AD4" i="16"/>
  <c r="AD5" i="16"/>
  <c r="AD6" i="16"/>
  <c r="AD7" i="16"/>
  <c r="AD8" i="16"/>
  <c r="AD9" i="16"/>
  <c r="AD10" i="16"/>
  <c r="AD11" i="16"/>
  <c r="AD12" i="16"/>
  <c r="AD13" i="16"/>
  <c r="AD14" i="16"/>
  <c r="AD15" i="16"/>
  <c r="AD16" i="16"/>
  <c r="AD17" i="16"/>
  <c r="AD18" i="16"/>
  <c r="AD19" i="16"/>
  <c r="AD20" i="16"/>
  <c r="AD21" i="16"/>
  <c r="AD22" i="16"/>
  <c r="AD23" i="16"/>
  <c r="AD24" i="16"/>
  <c r="AD25" i="16"/>
  <c r="AD26" i="16"/>
  <c r="AD27" i="16"/>
  <c r="AD28" i="16"/>
  <c r="AD29" i="16"/>
  <c r="AD30" i="16"/>
  <c r="AD31" i="16"/>
  <c r="AD32" i="16"/>
  <c r="AD33" i="16"/>
  <c r="AD34" i="16"/>
  <c r="AD35" i="16"/>
  <c r="AD36" i="16"/>
  <c r="AD37" i="16"/>
  <c r="AD38" i="16"/>
  <c r="AD39" i="16"/>
  <c r="AD40" i="16"/>
  <c r="AD41" i="16"/>
  <c r="AD42" i="16"/>
  <c r="AD43" i="16"/>
  <c r="AD44" i="16"/>
  <c r="AD45" i="16"/>
  <c r="AD46" i="16"/>
  <c r="AD47" i="16"/>
  <c r="AD48" i="16"/>
  <c r="AD49" i="16"/>
  <c r="AD50" i="16"/>
  <c r="F13" i="25"/>
  <c r="AD51" i="16"/>
  <c r="AD52" i="16"/>
  <c r="AD53" i="16"/>
  <c r="AD54" i="16"/>
  <c r="AD55" i="16"/>
  <c r="AD56" i="16"/>
  <c r="AD57" i="16"/>
  <c r="AD58" i="16"/>
  <c r="AD59" i="16"/>
  <c r="AD60" i="16"/>
  <c r="AD61" i="16"/>
  <c r="AD62" i="16"/>
  <c r="AD63" i="16"/>
  <c r="AD64" i="16"/>
  <c r="AD65" i="16"/>
  <c r="AD66" i="16"/>
  <c r="AD67" i="16"/>
  <c r="AD68" i="16"/>
  <c r="AD69" i="16"/>
  <c r="AD70" i="16"/>
  <c r="AD71" i="16"/>
  <c r="AD72" i="16"/>
  <c r="AD73" i="16"/>
  <c r="AD74" i="16"/>
  <c r="AD75" i="16"/>
  <c r="AD76" i="16"/>
  <c r="AD77" i="16"/>
  <c r="AD78" i="16"/>
  <c r="AD79" i="16"/>
  <c r="AD80" i="16"/>
  <c r="AD81" i="16"/>
  <c r="AD82" i="16"/>
  <c r="AD83" i="16"/>
  <c r="AD84" i="16"/>
  <c r="AD85" i="16"/>
  <c r="AD86" i="16"/>
  <c r="AD87" i="16"/>
  <c r="AD88" i="16"/>
  <c r="AD89" i="16"/>
  <c r="AD90" i="16"/>
  <c r="AD91" i="16"/>
  <c r="AD92" i="16"/>
  <c r="AD93" i="16"/>
  <c r="AD94" i="16"/>
  <c r="AD95" i="16"/>
  <c r="AD96" i="16"/>
  <c r="AD97" i="16"/>
  <c r="AD98" i="16"/>
  <c r="G13" i="25"/>
  <c r="F14" i="25"/>
  <c r="AC3" i="16"/>
  <c r="AC4" i="16"/>
  <c r="AC5" i="16"/>
  <c r="AC6" i="16"/>
  <c r="AC7" i="16"/>
  <c r="AC8" i="16"/>
  <c r="AC9" i="16"/>
  <c r="AC10" i="16"/>
  <c r="AC11" i="16"/>
  <c r="AC12" i="16"/>
  <c r="AC13" i="16"/>
  <c r="AC14" i="16"/>
  <c r="AC15" i="16"/>
  <c r="AC16" i="16"/>
  <c r="AC17" i="16"/>
  <c r="AC18" i="16"/>
  <c r="AC19" i="16"/>
  <c r="AC20" i="16"/>
  <c r="AC21" i="16"/>
  <c r="AC22" i="16"/>
  <c r="AC23" i="16"/>
  <c r="AC24" i="16"/>
  <c r="AC25" i="16"/>
  <c r="AC26" i="16"/>
  <c r="AC27" i="16"/>
  <c r="AC28" i="16"/>
  <c r="AC29" i="16"/>
  <c r="AC30" i="16"/>
  <c r="AC31" i="16"/>
  <c r="AC32" i="16"/>
  <c r="AC33" i="16"/>
  <c r="AC34" i="16"/>
  <c r="AC35" i="16"/>
  <c r="AC36" i="16"/>
  <c r="AC37" i="16"/>
  <c r="AC38" i="16"/>
  <c r="AC39" i="16"/>
  <c r="AC40" i="16"/>
  <c r="AC41" i="16"/>
  <c r="AC42" i="16"/>
  <c r="AC43" i="16"/>
  <c r="AC44" i="16"/>
  <c r="AC45" i="16"/>
  <c r="AC46" i="16"/>
  <c r="AC47" i="16"/>
  <c r="AC48" i="16"/>
  <c r="AC49" i="16"/>
  <c r="AC50" i="16"/>
  <c r="D13" i="25"/>
  <c r="AC51" i="16"/>
  <c r="AC52" i="16"/>
  <c r="AC53" i="16"/>
  <c r="AC54" i="16"/>
  <c r="AC55" i="16"/>
  <c r="AC56" i="16"/>
  <c r="AC57" i="16"/>
  <c r="AC58" i="16"/>
  <c r="AC59" i="16"/>
  <c r="AC60" i="16"/>
  <c r="AC61" i="16"/>
  <c r="AC62" i="16"/>
  <c r="AC63" i="16"/>
  <c r="AC64" i="16"/>
  <c r="AC65" i="16"/>
  <c r="AC66" i="16"/>
  <c r="AC67" i="16"/>
  <c r="AC68" i="16"/>
  <c r="AC69" i="16"/>
  <c r="AC70" i="16"/>
  <c r="AC71" i="16"/>
  <c r="AC72" i="16"/>
  <c r="AC73" i="16"/>
  <c r="AC74" i="16"/>
  <c r="AC75" i="16"/>
  <c r="AC76" i="16"/>
  <c r="AC77" i="16"/>
  <c r="AC78" i="16"/>
  <c r="AC79" i="16"/>
  <c r="AC80" i="16"/>
  <c r="AC81" i="16"/>
  <c r="AC82" i="16"/>
  <c r="AC83" i="16"/>
  <c r="AC84" i="16"/>
  <c r="AC85" i="16"/>
  <c r="AC86" i="16"/>
  <c r="AC87" i="16"/>
  <c r="AC88" i="16"/>
  <c r="AC89" i="16"/>
  <c r="AC90" i="16"/>
  <c r="AC91" i="16"/>
  <c r="AC92" i="16"/>
  <c r="AC93" i="16"/>
  <c r="AC94" i="16"/>
  <c r="AC95" i="16"/>
  <c r="AC96" i="16"/>
  <c r="AC97" i="16"/>
  <c r="AC98" i="16"/>
  <c r="E13" i="25"/>
  <c r="D14" i="25"/>
  <c r="AE3" i="14"/>
  <c r="AE4" i="14"/>
  <c r="AE5" i="14"/>
  <c r="AE6" i="14"/>
  <c r="AE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E40" i="14"/>
  <c r="AE41" i="14"/>
  <c r="AE42" i="14"/>
  <c r="AE43" i="14"/>
  <c r="AE44" i="14"/>
  <c r="AE45" i="14"/>
  <c r="AE46" i="14"/>
  <c r="AE47" i="14"/>
  <c r="AE48" i="14"/>
  <c r="AE49" i="14"/>
  <c r="AE50" i="14"/>
  <c r="H7" i="25"/>
  <c r="AD3" i="14"/>
  <c r="AD4" i="14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F7" i="25"/>
  <c r="AE3" i="15"/>
  <c r="AE4" i="15"/>
  <c r="AE5" i="15"/>
  <c r="AE6" i="15"/>
  <c r="AE7" i="15"/>
  <c r="AE8" i="15"/>
  <c r="AE9" i="15"/>
  <c r="AE10" i="15"/>
  <c r="AE11" i="15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H10" i="2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4" i="15"/>
  <c r="AE65" i="15"/>
  <c r="AE66" i="15"/>
  <c r="AE67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81" i="15"/>
  <c r="AE82" i="15"/>
  <c r="AE83" i="15"/>
  <c r="AE84" i="15"/>
  <c r="AE85" i="15"/>
  <c r="AE86" i="15"/>
  <c r="AE87" i="15"/>
  <c r="AE88" i="15"/>
  <c r="AE89" i="15"/>
  <c r="AE90" i="15"/>
  <c r="AE91" i="15"/>
  <c r="AE92" i="15"/>
  <c r="AE93" i="15"/>
  <c r="AE94" i="15"/>
  <c r="AE95" i="15"/>
  <c r="AE96" i="15"/>
  <c r="AE97" i="15"/>
  <c r="AE98" i="15"/>
  <c r="I10" i="25"/>
  <c r="H11" i="25"/>
  <c r="AD3" i="15"/>
  <c r="AD4" i="15"/>
  <c r="AD5" i="15"/>
  <c r="AD6" i="15"/>
  <c r="AD7" i="15"/>
  <c r="AD8" i="15"/>
  <c r="AD9" i="15"/>
  <c r="AD10" i="15"/>
  <c r="AD11" i="15"/>
  <c r="AD12" i="15"/>
  <c r="AD13" i="15"/>
  <c r="AD14" i="15"/>
  <c r="AD15" i="15"/>
  <c r="AD16" i="15"/>
  <c r="AD17" i="15"/>
  <c r="AD18" i="15"/>
  <c r="AD19" i="15"/>
  <c r="AD20" i="15"/>
  <c r="AD21" i="15"/>
  <c r="AD22" i="15"/>
  <c r="AD23" i="15"/>
  <c r="AD24" i="15"/>
  <c r="AD25" i="15"/>
  <c r="AD26" i="15"/>
  <c r="AD27" i="15"/>
  <c r="AD28" i="15"/>
  <c r="AD29" i="15"/>
  <c r="AD30" i="15"/>
  <c r="AD31" i="15"/>
  <c r="AD32" i="15"/>
  <c r="AD33" i="15"/>
  <c r="AD34" i="15"/>
  <c r="AD35" i="15"/>
  <c r="AD36" i="15"/>
  <c r="AD37" i="15"/>
  <c r="AD38" i="15"/>
  <c r="AD39" i="15"/>
  <c r="AD40" i="15"/>
  <c r="AD41" i="15"/>
  <c r="AD42" i="15"/>
  <c r="AD43" i="15"/>
  <c r="AD44" i="15"/>
  <c r="AD45" i="15"/>
  <c r="AD46" i="15"/>
  <c r="AD47" i="15"/>
  <c r="AD48" i="15"/>
  <c r="AD49" i="15"/>
  <c r="AD50" i="15"/>
  <c r="F10" i="25"/>
  <c r="AD51" i="15"/>
  <c r="AD52" i="15"/>
  <c r="AD53" i="15"/>
  <c r="AD54" i="15"/>
  <c r="AD55" i="15"/>
  <c r="AD56" i="15"/>
  <c r="AD57" i="15"/>
  <c r="AD58" i="15"/>
  <c r="AD59" i="15"/>
  <c r="AD60" i="15"/>
  <c r="AD61" i="15"/>
  <c r="AD62" i="15"/>
  <c r="AD63" i="15"/>
  <c r="AD64" i="15"/>
  <c r="AD65" i="15"/>
  <c r="AD66" i="15"/>
  <c r="AD67" i="15"/>
  <c r="AD68" i="15"/>
  <c r="AD69" i="15"/>
  <c r="AD70" i="15"/>
  <c r="AD71" i="15"/>
  <c r="AD72" i="15"/>
  <c r="AD73" i="15"/>
  <c r="AD74" i="15"/>
  <c r="AD75" i="15"/>
  <c r="AD76" i="15"/>
  <c r="AD77" i="15"/>
  <c r="AD78" i="15"/>
  <c r="AD79" i="15"/>
  <c r="AD80" i="15"/>
  <c r="AD81" i="15"/>
  <c r="AD82" i="15"/>
  <c r="AD83" i="15"/>
  <c r="AD84" i="15"/>
  <c r="AD85" i="15"/>
  <c r="AD86" i="15"/>
  <c r="AD87" i="15"/>
  <c r="AD88" i="15"/>
  <c r="AD89" i="15"/>
  <c r="AD90" i="15"/>
  <c r="AD91" i="15"/>
  <c r="AD92" i="15"/>
  <c r="AD93" i="15"/>
  <c r="AD94" i="15"/>
  <c r="AD95" i="15"/>
  <c r="AD96" i="15"/>
  <c r="AD97" i="15"/>
  <c r="AD98" i="15"/>
  <c r="G10" i="25"/>
  <c r="F11" i="25"/>
  <c r="AC3" i="15"/>
  <c r="AC4" i="15"/>
  <c r="AC5" i="15"/>
  <c r="AC6" i="15"/>
  <c r="AC7" i="15"/>
  <c r="AC8" i="15"/>
  <c r="AC9" i="15"/>
  <c r="AC10" i="15"/>
  <c r="AC11" i="15"/>
  <c r="AC12" i="15"/>
  <c r="AC13" i="15"/>
  <c r="AC14" i="15"/>
  <c r="AC15" i="15"/>
  <c r="AC16" i="15"/>
  <c r="AC17" i="15"/>
  <c r="AC18" i="15"/>
  <c r="AC19" i="15"/>
  <c r="AC20" i="15"/>
  <c r="AC21" i="15"/>
  <c r="AC22" i="15"/>
  <c r="AC23" i="15"/>
  <c r="AC24" i="15"/>
  <c r="AC25" i="15"/>
  <c r="AC26" i="15"/>
  <c r="AC27" i="15"/>
  <c r="AC28" i="15"/>
  <c r="AC29" i="15"/>
  <c r="AC30" i="15"/>
  <c r="AC31" i="15"/>
  <c r="AC32" i="15"/>
  <c r="AC33" i="15"/>
  <c r="AC34" i="15"/>
  <c r="AC35" i="15"/>
  <c r="AC36" i="15"/>
  <c r="AC37" i="15"/>
  <c r="AC38" i="15"/>
  <c r="AC39" i="15"/>
  <c r="AC40" i="15"/>
  <c r="AC41" i="15"/>
  <c r="AC42" i="15"/>
  <c r="AC43" i="15"/>
  <c r="AC44" i="15"/>
  <c r="AC45" i="15"/>
  <c r="AC46" i="15"/>
  <c r="AC47" i="15"/>
  <c r="AC48" i="15"/>
  <c r="AC49" i="15"/>
  <c r="AC50" i="15"/>
  <c r="D10" i="25"/>
  <c r="AC51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65" i="15"/>
  <c r="AC66" i="15"/>
  <c r="AC67" i="15"/>
  <c r="AC68" i="15"/>
  <c r="AC69" i="15"/>
  <c r="AC70" i="15"/>
  <c r="AC71" i="15"/>
  <c r="AC72" i="15"/>
  <c r="AC73" i="15"/>
  <c r="AC74" i="15"/>
  <c r="AC75" i="15"/>
  <c r="AC76" i="15"/>
  <c r="AC77" i="15"/>
  <c r="AC78" i="15"/>
  <c r="AC79" i="15"/>
  <c r="AC80" i="15"/>
  <c r="AC81" i="15"/>
  <c r="AC82" i="15"/>
  <c r="AC83" i="15"/>
  <c r="AC84" i="15"/>
  <c r="AC85" i="15"/>
  <c r="AC86" i="15"/>
  <c r="AC87" i="15"/>
  <c r="AC88" i="15"/>
  <c r="AC89" i="15"/>
  <c r="AC90" i="15"/>
  <c r="AC91" i="15"/>
  <c r="AC92" i="15"/>
  <c r="AC93" i="15"/>
  <c r="AC94" i="15"/>
  <c r="AC95" i="15"/>
  <c r="AC96" i="15"/>
  <c r="AC97" i="15"/>
  <c r="AC98" i="15"/>
  <c r="E10" i="25"/>
  <c r="D11" i="25"/>
  <c r="AC51" i="14"/>
  <c r="AC52" i="14"/>
  <c r="AC53" i="14"/>
  <c r="AC54" i="14"/>
  <c r="AC55" i="14"/>
  <c r="AC56" i="14"/>
  <c r="AC57" i="14"/>
  <c r="AC58" i="14"/>
  <c r="AC59" i="14"/>
  <c r="AC60" i="14"/>
  <c r="AC61" i="14"/>
  <c r="AC62" i="14"/>
  <c r="AC63" i="14"/>
  <c r="AC64" i="14"/>
  <c r="AC65" i="14"/>
  <c r="AC66" i="14"/>
  <c r="AC67" i="14"/>
  <c r="AC68" i="14"/>
  <c r="AC69" i="14"/>
  <c r="AC70" i="14"/>
  <c r="AC71" i="14"/>
  <c r="AC72" i="14"/>
  <c r="AC73" i="14"/>
  <c r="AC74" i="14"/>
  <c r="AC75" i="14"/>
  <c r="AC76" i="14"/>
  <c r="AC77" i="14"/>
  <c r="AC78" i="14"/>
  <c r="AC79" i="14"/>
  <c r="AC80" i="14"/>
  <c r="AC81" i="14"/>
  <c r="AC82" i="14"/>
  <c r="AC83" i="14"/>
  <c r="AC84" i="14"/>
  <c r="AC85" i="14"/>
  <c r="AC86" i="14"/>
  <c r="AC87" i="14"/>
  <c r="AC88" i="14"/>
  <c r="AC89" i="14"/>
  <c r="AC90" i="14"/>
  <c r="AC91" i="14"/>
  <c r="AC92" i="14"/>
  <c r="AC93" i="14"/>
  <c r="AC94" i="14"/>
  <c r="AC95" i="14"/>
  <c r="AC96" i="14"/>
  <c r="AC97" i="14"/>
  <c r="AC98" i="14"/>
  <c r="E7" i="25"/>
  <c r="AC3" i="14"/>
  <c r="AC4" i="14"/>
  <c r="AC5" i="14"/>
  <c r="AC6" i="14"/>
  <c r="AC7" i="14"/>
  <c r="AC8" i="14"/>
  <c r="AC9" i="14"/>
  <c r="AC10" i="14"/>
  <c r="AC11" i="14"/>
  <c r="AC12" i="14"/>
  <c r="AC13" i="14"/>
  <c r="AC14" i="14"/>
  <c r="AC15" i="14"/>
  <c r="AC16" i="14"/>
  <c r="AC17" i="14"/>
  <c r="AC18" i="14"/>
  <c r="AC19" i="14"/>
  <c r="AC20" i="14"/>
  <c r="AC21" i="14"/>
  <c r="AC22" i="14"/>
  <c r="AC23" i="14"/>
  <c r="AC24" i="14"/>
  <c r="AC25" i="14"/>
  <c r="AC26" i="14"/>
  <c r="AC27" i="14"/>
  <c r="AC28" i="14"/>
  <c r="AC29" i="14"/>
  <c r="AC30" i="14"/>
  <c r="AC31" i="14"/>
  <c r="AC32" i="14"/>
  <c r="AC33" i="14"/>
  <c r="AC34" i="14"/>
  <c r="AC35" i="14"/>
  <c r="AC36" i="14"/>
  <c r="AC37" i="14"/>
  <c r="AC38" i="14"/>
  <c r="AC39" i="14"/>
  <c r="AC40" i="14"/>
  <c r="AC41" i="14"/>
  <c r="AC42" i="14"/>
  <c r="AC43" i="14"/>
  <c r="AC44" i="14"/>
  <c r="AC45" i="14"/>
  <c r="AC46" i="14"/>
  <c r="AC47" i="14"/>
  <c r="AC48" i="14"/>
  <c r="AC49" i="14"/>
  <c r="AC50" i="14"/>
  <c r="D7" i="25"/>
  <c r="I7" i="25"/>
  <c r="H8" i="25"/>
  <c r="AD51" i="14"/>
  <c r="AD52" i="14"/>
  <c r="AD53" i="14"/>
  <c r="AD54" i="14"/>
  <c r="AD55" i="14"/>
  <c r="AD56" i="14"/>
  <c r="AD57" i="14"/>
  <c r="AD58" i="14"/>
  <c r="AD59" i="14"/>
  <c r="AD60" i="14"/>
  <c r="AD61" i="14"/>
  <c r="AD62" i="14"/>
  <c r="AD63" i="14"/>
  <c r="AD64" i="14"/>
  <c r="AD65" i="14"/>
  <c r="AD66" i="14"/>
  <c r="AD67" i="14"/>
  <c r="AD68" i="14"/>
  <c r="AD69" i="14"/>
  <c r="AD70" i="14"/>
  <c r="AD71" i="14"/>
  <c r="AD72" i="14"/>
  <c r="AD73" i="14"/>
  <c r="AD74" i="14"/>
  <c r="AD75" i="14"/>
  <c r="AD76" i="14"/>
  <c r="AD77" i="14"/>
  <c r="AD78" i="14"/>
  <c r="AD79" i="14"/>
  <c r="AD80" i="14"/>
  <c r="AD81" i="14"/>
  <c r="AD82" i="14"/>
  <c r="AD83" i="14"/>
  <c r="AD84" i="14"/>
  <c r="AD85" i="14"/>
  <c r="AD86" i="14"/>
  <c r="AD87" i="14"/>
  <c r="AD88" i="14"/>
  <c r="AD89" i="14"/>
  <c r="AD90" i="14"/>
  <c r="AD91" i="14"/>
  <c r="AD92" i="14"/>
  <c r="AD93" i="14"/>
  <c r="AD94" i="14"/>
  <c r="AD95" i="14"/>
  <c r="AD96" i="14"/>
  <c r="AD97" i="14"/>
  <c r="AD98" i="14"/>
  <c r="G7" i="25"/>
  <c r="F8" i="25"/>
  <c r="D8" i="25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H4" i="25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I4" i="25"/>
  <c r="H5" i="25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F4" i="25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G4" i="25"/>
  <c r="F5" i="25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D4" i="25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E4" i="25"/>
  <c r="D5" i="25"/>
  <c r="D4" i="21"/>
  <c r="D11" i="21"/>
  <c r="D10" i="21"/>
  <c r="D9" i="21"/>
  <c r="D7" i="21"/>
  <c r="D6" i="21"/>
  <c r="D5" i="21"/>
  <c r="C7" i="24"/>
  <c r="C6" i="24"/>
  <c r="C5" i="24"/>
  <c r="O7" i="24"/>
  <c r="O6" i="24"/>
  <c r="O5" i="24"/>
  <c r="M7" i="24"/>
  <c r="L7" i="24"/>
  <c r="M6" i="24"/>
  <c r="L6" i="24"/>
  <c r="M5" i="24"/>
  <c r="L5" i="24"/>
  <c r="K7" i="24"/>
  <c r="J7" i="24"/>
  <c r="K6" i="24"/>
  <c r="J6" i="24"/>
  <c r="K5" i="24"/>
  <c r="J5" i="24"/>
  <c r="I7" i="24"/>
  <c r="H7" i="24"/>
  <c r="I6" i="24"/>
  <c r="H6" i="24"/>
  <c r="I5" i="24"/>
  <c r="H5" i="24"/>
  <c r="G7" i="24"/>
  <c r="F7" i="24"/>
  <c r="G6" i="24"/>
  <c r="F6" i="24"/>
  <c r="G5" i="24"/>
  <c r="F5" i="24"/>
  <c r="D7" i="24"/>
  <c r="E6" i="24"/>
  <c r="D6" i="24"/>
  <c r="E5" i="24"/>
  <c r="D5" i="24"/>
  <c r="B5" i="24"/>
  <c r="B6" i="24"/>
  <c r="B7" i="24"/>
  <c r="O4" i="21"/>
  <c r="N4" i="21"/>
  <c r="O8" i="21"/>
  <c r="M4" i="21"/>
  <c r="N8" i="21"/>
  <c r="M8" i="21"/>
  <c r="L4" i="21"/>
  <c r="L8" i="21"/>
  <c r="K4" i="21"/>
  <c r="K8" i="21"/>
  <c r="J4" i="21"/>
  <c r="J8" i="21"/>
  <c r="I4" i="21"/>
  <c r="I8" i="21"/>
  <c r="H4" i="21"/>
  <c r="H8" i="21"/>
  <c r="G4" i="21"/>
  <c r="G8" i="21"/>
  <c r="F4" i="21"/>
  <c r="F8" i="21"/>
  <c r="E4" i="21"/>
  <c r="E8" i="21"/>
  <c r="D8" i="21"/>
  <c r="C4" i="21"/>
  <c r="C8" i="21"/>
  <c r="B4" i="10"/>
  <c r="C11" i="21"/>
  <c r="C10" i="21"/>
  <c r="C9" i="21"/>
  <c r="C5" i="21"/>
  <c r="C6" i="21"/>
  <c r="C7" i="21"/>
  <c r="P7" i="24"/>
  <c r="Q7" i="24"/>
  <c r="P6" i="24"/>
  <c r="Q6" i="24"/>
  <c r="P5" i="24"/>
  <c r="Q5" i="24"/>
  <c r="N7" i="24"/>
  <c r="N6" i="24"/>
  <c r="N5" i="24"/>
  <c r="L3" i="18"/>
  <c r="P3" i="18"/>
  <c r="Q3" i="18"/>
  <c r="R3" i="18"/>
  <c r="S3" i="18"/>
  <c r="T3" i="18"/>
  <c r="U3" i="18"/>
  <c r="V3" i="18"/>
  <c r="W3" i="18"/>
  <c r="X3" i="18"/>
  <c r="Y3" i="18"/>
  <c r="Z3" i="18"/>
  <c r="AA3" i="18"/>
  <c r="AB3" i="18"/>
  <c r="L4" i="18"/>
  <c r="P4" i="18"/>
  <c r="Q4" i="18"/>
  <c r="R4" i="18"/>
  <c r="S4" i="18"/>
  <c r="T4" i="18"/>
  <c r="U4" i="18"/>
  <c r="V4" i="18"/>
  <c r="W4" i="18"/>
  <c r="X4" i="18"/>
  <c r="Y4" i="18"/>
  <c r="Z4" i="18"/>
  <c r="AA4" i="18"/>
  <c r="AB4" i="18"/>
  <c r="L5" i="18"/>
  <c r="P5" i="18"/>
  <c r="Q5" i="18"/>
  <c r="R5" i="18"/>
  <c r="S5" i="18"/>
  <c r="T5" i="18"/>
  <c r="U5" i="18"/>
  <c r="V5" i="18"/>
  <c r="W5" i="18"/>
  <c r="X5" i="18"/>
  <c r="Y5" i="18"/>
  <c r="Z5" i="18"/>
  <c r="AA5" i="18"/>
  <c r="AB5" i="18"/>
  <c r="L6" i="18"/>
  <c r="P6" i="18"/>
  <c r="Q6" i="18"/>
  <c r="R6" i="18"/>
  <c r="S6" i="18"/>
  <c r="T6" i="18"/>
  <c r="U6" i="18"/>
  <c r="V6" i="18"/>
  <c r="W6" i="18"/>
  <c r="X6" i="18"/>
  <c r="Y6" i="18"/>
  <c r="Z6" i="18"/>
  <c r="AA6" i="18"/>
  <c r="AB6" i="18"/>
  <c r="L7" i="18"/>
  <c r="P7" i="18"/>
  <c r="Q7" i="18"/>
  <c r="R7" i="18"/>
  <c r="S7" i="18"/>
  <c r="T7" i="18"/>
  <c r="U7" i="18"/>
  <c r="V7" i="18"/>
  <c r="W7" i="18"/>
  <c r="X7" i="18"/>
  <c r="Y7" i="18"/>
  <c r="Z7" i="18"/>
  <c r="AA7" i="18"/>
  <c r="AB7" i="18"/>
  <c r="L8" i="18"/>
  <c r="P8" i="18"/>
  <c r="Q8" i="18"/>
  <c r="R8" i="18"/>
  <c r="S8" i="18"/>
  <c r="T8" i="18"/>
  <c r="U8" i="18"/>
  <c r="V8" i="18"/>
  <c r="W8" i="18"/>
  <c r="X8" i="18"/>
  <c r="Y8" i="18"/>
  <c r="Z8" i="18"/>
  <c r="AA8" i="18"/>
  <c r="AB8" i="18"/>
  <c r="L9" i="18"/>
  <c r="P9" i="18"/>
  <c r="Q9" i="18"/>
  <c r="R9" i="18"/>
  <c r="S9" i="18"/>
  <c r="T9" i="18"/>
  <c r="U9" i="18"/>
  <c r="V9" i="18"/>
  <c r="W9" i="18"/>
  <c r="X9" i="18"/>
  <c r="Y9" i="18"/>
  <c r="Z9" i="18"/>
  <c r="AA9" i="18"/>
  <c r="AB9" i="18"/>
  <c r="L10" i="18"/>
  <c r="P10" i="18"/>
  <c r="Q10" i="18"/>
  <c r="R10" i="18"/>
  <c r="S10" i="18"/>
  <c r="T10" i="18"/>
  <c r="U10" i="18"/>
  <c r="V10" i="18"/>
  <c r="W10" i="18"/>
  <c r="X10" i="18"/>
  <c r="Y10" i="18"/>
  <c r="Z10" i="18"/>
  <c r="AA10" i="18"/>
  <c r="AB10" i="18"/>
  <c r="L11" i="18"/>
  <c r="P11" i="18"/>
  <c r="Q11" i="18"/>
  <c r="R11" i="18"/>
  <c r="S11" i="18"/>
  <c r="T11" i="18"/>
  <c r="U11" i="18"/>
  <c r="V11" i="18"/>
  <c r="W11" i="18"/>
  <c r="X11" i="18"/>
  <c r="Y11" i="18"/>
  <c r="Z11" i="18"/>
  <c r="AA11" i="18"/>
  <c r="AB11" i="18"/>
  <c r="L12" i="18"/>
  <c r="P12" i="18"/>
  <c r="Q12" i="18"/>
  <c r="R12" i="18"/>
  <c r="S12" i="18"/>
  <c r="T12" i="18"/>
  <c r="U12" i="18"/>
  <c r="V12" i="18"/>
  <c r="W12" i="18"/>
  <c r="X12" i="18"/>
  <c r="Y12" i="18"/>
  <c r="Z12" i="18"/>
  <c r="AA12" i="18"/>
  <c r="AB12" i="18"/>
  <c r="L13" i="18"/>
  <c r="P13" i="18"/>
  <c r="Q13" i="18"/>
  <c r="R13" i="18"/>
  <c r="S13" i="18"/>
  <c r="T13" i="18"/>
  <c r="U13" i="18"/>
  <c r="V13" i="18"/>
  <c r="W13" i="18"/>
  <c r="X13" i="18"/>
  <c r="Y13" i="18"/>
  <c r="Z13" i="18"/>
  <c r="AA13" i="18"/>
  <c r="AB13" i="18"/>
  <c r="L14" i="18"/>
  <c r="P14" i="18"/>
  <c r="Q14" i="18"/>
  <c r="R14" i="18"/>
  <c r="S14" i="18"/>
  <c r="T14" i="18"/>
  <c r="U14" i="18"/>
  <c r="V14" i="18"/>
  <c r="W14" i="18"/>
  <c r="X14" i="18"/>
  <c r="Y14" i="18"/>
  <c r="Z14" i="18"/>
  <c r="AA14" i="18"/>
  <c r="AB14" i="18"/>
  <c r="L15" i="18"/>
  <c r="P15" i="18"/>
  <c r="Q15" i="18"/>
  <c r="R15" i="18"/>
  <c r="S15" i="18"/>
  <c r="T15" i="18"/>
  <c r="U15" i="18"/>
  <c r="V15" i="18"/>
  <c r="W15" i="18"/>
  <c r="X15" i="18"/>
  <c r="Y15" i="18"/>
  <c r="Z15" i="18"/>
  <c r="AA15" i="18"/>
  <c r="AB15" i="18"/>
  <c r="L16" i="18"/>
  <c r="P16" i="18"/>
  <c r="Q16" i="18"/>
  <c r="R16" i="18"/>
  <c r="S16" i="18"/>
  <c r="T16" i="18"/>
  <c r="U16" i="18"/>
  <c r="V16" i="18"/>
  <c r="W16" i="18"/>
  <c r="X16" i="18"/>
  <c r="Y16" i="18"/>
  <c r="Z16" i="18"/>
  <c r="AA16" i="18"/>
  <c r="AB16" i="18"/>
  <c r="L17" i="18"/>
  <c r="P17" i="18"/>
  <c r="Q17" i="18"/>
  <c r="R17" i="18"/>
  <c r="S17" i="18"/>
  <c r="T17" i="18"/>
  <c r="U17" i="18"/>
  <c r="V17" i="18"/>
  <c r="W17" i="18"/>
  <c r="X17" i="18"/>
  <c r="Y17" i="18"/>
  <c r="Z17" i="18"/>
  <c r="AA17" i="18"/>
  <c r="AB17" i="18"/>
  <c r="L18" i="18"/>
  <c r="P18" i="18"/>
  <c r="Q18" i="18"/>
  <c r="R18" i="18"/>
  <c r="S18" i="18"/>
  <c r="T18" i="18"/>
  <c r="U18" i="18"/>
  <c r="V18" i="18"/>
  <c r="W18" i="18"/>
  <c r="X18" i="18"/>
  <c r="Y18" i="18"/>
  <c r="Z18" i="18"/>
  <c r="AA18" i="18"/>
  <c r="AB18" i="18"/>
  <c r="L19" i="18"/>
  <c r="P19" i="18"/>
  <c r="Q19" i="18"/>
  <c r="R19" i="18"/>
  <c r="S19" i="18"/>
  <c r="T19" i="18"/>
  <c r="U19" i="18"/>
  <c r="V19" i="18"/>
  <c r="W19" i="18"/>
  <c r="X19" i="18"/>
  <c r="Y19" i="18"/>
  <c r="Z19" i="18"/>
  <c r="AA19" i="18"/>
  <c r="AB19" i="18"/>
  <c r="L20" i="18"/>
  <c r="P20" i="18"/>
  <c r="Q20" i="18"/>
  <c r="R20" i="18"/>
  <c r="S20" i="18"/>
  <c r="T20" i="18"/>
  <c r="U20" i="18"/>
  <c r="V20" i="18"/>
  <c r="W20" i="18"/>
  <c r="X20" i="18"/>
  <c r="Y20" i="18"/>
  <c r="Z20" i="18"/>
  <c r="AA20" i="18"/>
  <c r="AB20" i="18"/>
  <c r="L21" i="18"/>
  <c r="P21" i="18"/>
  <c r="Q21" i="18"/>
  <c r="R21" i="18"/>
  <c r="S21" i="18"/>
  <c r="T21" i="18"/>
  <c r="U21" i="18"/>
  <c r="V21" i="18"/>
  <c r="W21" i="18"/>
  <c r="X21" i="18"/>
  <c r="Y21" i="18"/>
  <c r="Z21" i="18"/>
  <c r="AA21" i="18"/>
  <c r="AB21" i="18"/>
  <c r="L22" i="18"/>
  <c r="P22" i="18"/>
  <c r="Q22" i="18"/>
  <c r="R22" i="18"/>
  <c r="S22" i="18"/>
  <c r="T22" i="18"/>
  <c r="U22" i="18"/>
  <c r="V22" i="18"/>
  <c r="W22" i="18"/>
  <c r="X22" i="18"/>
  <c r="Y22" i="18"/>
  <c r="Z22" i="18"/>
  <c r="AA22" i="18"/>
  <c r="AB22" i="18"/>
  <c r="L23" i="18"/>
  <c r="P23" i="18"/>
  <c r="Q23" i="18"/>
  <c r="R23" i="18"/>
  <c r="S23" i="18"/>
  <c r="T23" i="18"/>
  <c r="U23" i="18"/>
  <c r="V23" i="18"/>
  <c r="W23" i="18"/>
  <c r="X23" i="18"/>
  <c r="Y23" i="18"/>
  <c r="Z23" i="18"/>
  <c r="AA23" i="18"/>
  <c r="AB23" i="18"/>
  <c r="L24" i="18"/>
  <c r="P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L25" i="18"/>
  <c r="P25" i="18"/>
  <c r="Q25" i="18"/>
  <c r="R25" i="18"/>
  <c r="S25" i="18"/>
  <c r="T25" i="18"/>
  <c r="U25" i="18"/>
  <c r="V25" i="18"/>
  <c r="W25" i="18"/>
  <c r="X25" i="18"/>
  <c r="Y25" i="18"/>
  <c r="Z25" i="18"/>
  <c r="AA25" i="18"/>
  <c r="AB25" i="18"/>
  <c r="L26" i="18"/>
  <c r="P26" i="18"/>
  <c r="Q26" i="18"/>
  <c r="R26" i="18"/>
  <c r="S26" i="18"/>
  <c r="T26" i="18"/>
  <c r="U26" i="18"/>
  <c r="V26" i="18"/>
  <c r="W26" i="18"/>
  <c r="X26" i="18"/>
  <c r="Y26" i="18"/>
  <c r="Z26" i="18"/>
  <c r="AA26" i="18"/>
  <c r="AB26" i="18"/>
  <c r="L27" i="18"/>
  <c r="P27" i="18"/>
  <c r="Q27" i="18"/>
  <c r="R27" i="18"/>
  <c r="S27" i="18"/>
  <c r="T27" i="18"/>
  <c r="U27" i="18"/>
  <c r="V27" i="18"/>
  <c r="W27" i="18"/>
  <c r="X27" i="18"/>
  <c r="Y27" i="18"/>
  <c r="Z27" i="18"/>
  <c r="AA27" i="18"/>
  <c r="AB27" i="18"/>
  <c r="L28" i="18"/>
  <c r="P28" i="18"/>
  <c r="Q28" i="18"/>
  <c r="R28" i="18"/>
  <c r="S28" i="18"/>
  <c r="T28" i="18"/>
  <c r="U28" i="18"/>
  <c r="V28" i="18"/>
  <c r="W28" i="18"/>
  <c r="X28" i="18"/>
  <c r="Y28" i="18"/>
  <c r="Z28" i="18"/>
  <c r="AA28" i="18"/>
  <c r="AB28" i="18"/>
  <c r="L29" i="18"/>
  <c r="P29" i="18"/>
  <c r="Q29" i="18"/>
  <c r="R29" i="18"/>
  <c r="S29" i="18"/>
  <c r="T29" i="18"/>
  <c r="U29" i="18"/>
  <c r="V29" i="18"/>
  <c r="W29" i="18"/>
  <c r="X29" i="18"/>
  <c r="Y29" i="18"/>
  <c r="Z29" i="18"/>
  <c r="AA29" i="18"/>
  <c r="AB29" i="18"/>
  <c r="L30" i="18"/>
  <c r="P30" i="18"/>
  <c r="Q30" i="18"/>
  <c r="R30" i="18"/>
  <c r="S30" i="18"/>
  <c r="T30" i="18"/>
  <c r="U30" i="18"/>
  <c r="V30" i="18"/>
  <c r="W30" i="18"/>
  <c r="X30" i="18"/>
  <c r="Y30" i="18"/>
  <c r="Z30" i="18"/>
  <c r="AA30" i="18"/>
  <c r="AB30" i="18"/>
  <c r="L31" i="18"/>
  <c r="P31" i="18"/>
  <c r="Q31" i="18"/>
  <c r="R31" i="18"/>
  <c r="S31" i="18"/>
  <c r="T31" i="18"/>
  <c r="U31" i="18"/>
  <c r="V31" i="18"/>
  <c r="W31" i="18"/>
  <c r="X31" i="18"/>
  <c r="Y31" i="18"/>
  <c r="Z31" i="18"/>
  <c r="AA31" i="18"/>
  <c r="AB31" i="18"/>
  <c r="L32" i="18"/>
  <c r="P32" i="18"/>
  <c r="Q32" i="18"/>
  <c r="R32" i="18"/>
  <c r="S32" i="18"/>
  <c r="T32" i="18"/>
  <c r="U32" i="18"/>
  <c r="V32" i="18"/>
  <c r="W32" i="18"/>
  <c r="X32" i="18"/>
  <c r="Y32" i="18"/>
  <c r="Z32" i="18"/>
  <c r="AA32" i="18"/>
  <c r="AB32" i="18"/>
  <c r="L33" i="18"/>
  <c r="P33" i="18"/>
  <c r="Q33" i="18"/>
  <c r="R33" i="18"/>
  <c r="S33" i="18"/>
  <c r="T33" i="18"/>
  <c r="U33" i="18"/>
  <c r="V33" i="18"/>
  <c r="W33" i="18"/>
  <c r="X33" i="18"/>
  <c r="Y33" i="18"/>
  <c r="Z33" i="18"/>
  <c r="AA33" i="18"/>
  <c r="AB33" i="18"/>
  <c r="L34" i="18"/>
  <c r="P34" i="18"/>
  <c r="Q34" i="18"/>
  <c r="R34" i="18"/>
  <c r="S34" i="18"/>
  <c r="T34" i="18"/>
  <c r="U34" i="18"/>
  <c r="V34" i="18"/>
  <c r="W34" i="18"/>
  <c r="X34" i="18"/>
  <c r="Y34" i="18"/>
  <c r="Z34" i="18"/>
  <c r="AA34" i="18"/>
  <c r="AB34" i="18"/>
  <c r="L35" i="18"/>
  <c r="P35" i="18"/>
  <c r="Q35" i="18"/>
  <c r="R35" i="18"/>
  <c r="S35" i="18"/>
  <c r="T35" i="18"/>
  <c r="U35" i="18"/>
  <c r="V35" i="18"/>
  <c r="W35" i="18"/>
  <c r="X35" i="18"/>
  <c r="Y35" i="18"/>
  <c r="Z35" i="18"/>
  <c r="AA35" i="18"/>
  <c r="AB35" i="18"/>
  <c r="L36" i="18"/>
  <c r="P36" i="18"/>
  <c r="Q36" i="18"/>
  <c r="R36" i="18"/>
  <c r="S36" i="18"/>
  <c r="T36" i="18"/>
  <c r="U36" i="18"/>
  <c r="V36" i="18"/>
  <c r="W36" i="18"/>
  <c r="X36" i="18"/>
  <c r="Y36" i="18"/>
  <c r="Z36" i="18"/>
  <c r="AA36" i="18"/>
  <c r="AB36" i="18"/>
  <c r="L37" i="18"/>
  <c r="P37" i="18"/>
  <c r="Q37" i="18"/>
  <c r="R37" i="18"/>
  <c r="S37" i="18"/>
  <c r="T37" i="18"/>
  <c r="U37" i="18"/>
  <c r="V37" i="18"/>
  <c r="W37" i="18"/>
  <c r="X37" i="18"/>
  <c r="Y37" i="18"/>
  <c r="Z37" i="18"/>
  <c r="AA37" i="18"/>
  <c r="AB37" i="18"/>
  <c r="L38" i="18"/>
  <c r="P38" i="18"/>
  <c r="Q38" i="18"/>
  <c r="R38" i="18"/>
  <c r="S38" i="18"/>
  <c r="T38" i="18"/>
  <c r="U38" i="18"/>
  <c r="V38" i="18"/>
  <c r="W38" i="18"/>
  <c r="X38" i="18"/>
  <c r="Y38" i="18"/>
  <c r="Z38" i="18"/>
  <c r="AA38" i="18"/>
  <c r="AB38" i="18"/>
  <c r="L39" i="18"/>
  <c r="P39" i="18"/>
  <c r="Q39" i="18"/>
  <c r="R39" i="18"/>
  <c r="S39" i="18"/>
  <c r="T39" i="18"/>
  <c r="U39" i="18"/>
  <c r="V39" i="18"/>
  <c r="W39" i="18"/>
  <c r="X39" i="18"/>
  <c r="Y39" i="18"/>
  <c r="Z39" i="18"/>
  <c r="AA39" i="18"/>
  <c r="AB39" i="18"/>
  <c r="L40" i="18"/>
  <c r="P40" i="18"/>
  <c r="Q40" i="18"/>
  <c r="R40" i="18"/>
  <c r="S40" i="18"/>
  <c r="T40" i="18"/>
  <c r="U40" i="18"/>
  <c r="V40" i="18"/>
  <c r="W40" i="18"/>
  <c r="X40" i="18"/>
  <c r="Y40" i="18"/>
  <c r="Z40" i="18"/>
  <c r="AA40" i="18"/>
  <c r="AB40" i="18"/>
  <c r="L41" i="18"/>
  <c r="P41" i="18"/>
  <c r="Q41" i="18"/>
  <c r="R41" i="18"/>
  <c r="S41" i="18"/>
  <c r="T41" i="18"/>
  <c r="U41" i="18"/>
  <c r="V41" i="18"/>
  <c r="W41" i="18"/>
  <c r="X41" i="18"/>
  <c r="Y41" i="18"/>
  <c r="Z41" i="18"/>
  <c r="AA41" i="18"/>
  <c r="AB41" i="18"/>
  <c r="L42" i="18"/>
  <c r="P42" i="18"/>
  <c r="Q42" i="18"/>
  <c r="R42" i="18"/>
  <c r="S42" i="18"/>
  <c r="T42" i="18"/>
  <c r="U42" i="18"/>
  <c r="V42" i="18"/>
  <c r="W42" i="18"/>
  <c r="X42" i="18"/>
  <c r="Y42" i="18"/>
  <c r="Z42" i="18"/>
  <c r="AA42" i="18"/>
  <c r="AB42" i="18"/>
  <c r="L43" i="18"/>
  <c r="P43" i="18"/>
  <c r="Q43" i="18"/>
  <c r="R43" i="18"/>
  <c r="S43" i="18"/>
  <c r="T43" i="18"/>
  <c r="U43" i="18"/>
  <c r="V43" i="18"/>
  <c r="W43" i="18"/>
  <c r="X43" i="18"/>
  <c r="Y43" i="18"/>
  <c r="Z43" i="18"/>
  <c r="AA43" i="18"/>
  <c r="AB43" i="18"/>
  <c r="L44" i="18"/>
  <c r="P44" i="18"/>
  <c r="Q44" i="18"/>
  <c r="R44" i="18"/>
  <c r="S44" i="18"/>
  <c r="T44" i="18"/>
  <c r="U44" i="18"/>
  <c r="V44" i="18"/>
  <c r="W44" i="18"/>
  <c r="X44" i="18"/>
  <c r="Y44" i="18"/>
  <c r="Z44" i="18"/>
  <c r="AA44" i="18"/>
  <c r="AB44" i="18"/>
  <c r="L45" i="18"/>
  <c r="P45" i="18"/>
  <c r="Q45" i="18"/>
  <c r="R45" i="18"/>
  <c r="S45" i="18"/>
  <c r="T45" i="18"/>
  <c r="U45" i="18"/>
  <c r="V45" i="18"/>
  <c r="W45" i="18"/>
  <c r="X45" i="18"/>
  <c r="Y45" i="18"/>
  <c r="Z45" i="18"/>
  <c r="AA45" i="18"/>
  <c r="AB45" i="18"/>
  <c r="L46" i="18"/>
  <c r="P46" i="18"/>
  <c r="Q46" i="18"/>
  <c r="R46" i="18"/>
  <c r="S46" i="18"/>
  <c r="T46" i="18"/>
  <c r="U46" i="18"/>
  <c r="V46" i="18"/>
  <c r="W46" i="18"/>
  <c r="X46" i="18"/>
  <c r="Y46" i="18"/>
  <c r="Z46" i="18"/>
  <c r="AA46" i="18"/>
  <c r="AB46" i="18"/>
  <c r="L47" i="18"/>
  <c r="P47" i="18"/>
  <c r="Q47" i="18"/>
  <c r="R47" i="18"/>
  <c r="S47" i="18"/>
  <c r="T47" i="18"/>
  <c r="U47" i="18"/>
  <c r="V47" i="18"/>
  <c r="W47" i="18"/>
  <c r="X47" i="18"/>
  <c r="Y47" i="18"/>
  <c r="Z47" i="18"/>
  <c r="AA47" i="18"/>
  <c r="AB47" i="18"/>
  <c r="L48" i="18"/>
  <c r="P48" i="18"/>
  <c r="Q48" i="18"/>
  <c r="R48" i="18"/>
  <c r="S48" i="18"/>
  <c r="T48" i="18"/>
  <c r="U48" i="18"/>
  <c r="V48" i="18"/>
  <c r="W48" i="18"/>
  <c r="X48" i="18"/>
  <c r="Y48" i="18"/>
  <c r="Z48" i="18"/>
  <c r="AA48" i="18"/>
  <c r="AB48" i="18"/>
  <c r="L49" i="18"/>
  <c r="P49" i="18"/>
  <c r="Q49" i="18"/>
  <c r="R49" i="18"/>
  <c r="S49" i="18"/>
  <c r="T49" i="18"/>
  <c r="U49" i="18"/>
  <c r="V49" i="18"/>
  <c r="W49" i="18"/>
  <c r="X49" i="18"/>
  <c r="Y49" i="18"/>
  <c r="Z49" i="18"/>
  <c r="AA49" i="18"/>
  <c r="AB49" i="18"/>
  <c r="L50" i="18"/>
  <c r="P50" i="18"/>
  <c r="Q50" i="18"/>
  <c r="R50" i="18"/>
  <c r="S50" i="18"/>
  <c r="T50" i="18"/>
  <c r="U50" i="18"/>
  <c r="V50" i="18"/>
  <c r="W50" i="18"/>
  <c r="X50" i="18"/>
  <c r="Y50" i="18"/>
  <c r="Z50" i="18"/>
  <c r="AA50" i="18"/>
  <c r="AB50" i="18"/>
  <c r="L51" i="18"/>
  <c r="P51" i="18"/>
  <c r="Q51" i="18"/>
  <c r="R51" i="18"/>
  <c r="S51" i="18"/>
  <c r="T51" i="18"/>
  <c r="U51" i="18"/>
  <c r="V51" i="18"/>
  <c r="W51" i="18"/>
  <c r="X51" i="18"/>
  <c r="Y51" i="18"/>
  <c r="Z51" i="18"/>
  <c r="AA51" i="18"/>
  <c r="AB51" i="18"/>
  <c r="L52" i="18"/>
  <c r="P52" i="18"/>
  <c r="Q52" i="18"/>
  <c r="R52" i="18"/>
  <c r="S52" i="18"/>
  <c r="T52" i="18"/>
  <c r="U52" i="18"/>
  <c r="V52" i="18"/>
  <c r="W52" i="18"/>
  <c r="X52" i="18"/>
  <c r="Y52" i="18"/>
  <c r="Z52" i="18"/>
  <c r="AA52" i="18"/>
  <c r="AB52" i="18"/>
  <c r="L53" i="18"/>
  <c r="P53" i="18"/>
  <c r="Q53" i="18"/>
  <c r="R53" i="18"/>
  <c r="S53" i="18"/>
  <c r="T53" i="18"/>
  <c r="U53" i="18"/>
  <c r="V53" i="18"/>
  <c r="W53" i="18"/>
  <c r="X53" i="18"/>
  <c r="Y53" i="18"/>
  <c r="Z53" i="18"/>
  <c r="AA53" i="18"/>
  <c r="AB53" i="18"/>
  <c r="L54" i="18"/>
  <c r="P54" i="18"/>
  <c r="Q54" i="18"/>
  <c r="R54" i="18"/>
  <c r="S54" i="18"/>
  <c r="T54" i="18"/>
  <c r="U54" i="18"/>
  <c r="V54" i="18"/>
  <c r="W54" i="18"/>
  <c r="X54" i="18"/>
  <c r="Y54" i="18"/>
  <c r="Z54" i="18"/>
  <c r="AA54" i="18"/>
  <c r="AB54" i="18"/>
  <c r="L55" i="18"/>
  <c r="P55" i="18"/>
  <c r="Q55" i="18"/>
  <c r="R55" i="18"/>
  <c r="S55" i="18"/>
  <c r="T55" i="18"/>
  <c r="U55" i="18"/>
  <c r="V55" i="18"/>
  <c r="W55" i="18"/>
  <c r="X55" i="18"/>
  <c r="Y55" i="18"/>
  <c r="Z55" i="18"/>
  <c r="AA55" i="18"/>
  <c r="AB55" i="18"/>
  <c r="L56" i="18"/>
  <c r="P56" i="18"/>
  <c r="Q56" i="18"/>
  <c r="R56" i="18"/>
  <c r="S56" i="18"/>
  <c r="T56" i="18"/>
  <c r="U56" i="18"/>
  <c r="V56" i="18"/>
  <c r="W56" i="18"/>
  <c r="X56" i="18"/>
  <c r="Y56" i="18"/>
  <c r="Z56" i="18"/>
  <c r="AA56" i="18"/>
  <c r="AB56" i="18"/>
  <c r="L57" i="18"/>
  <c r="P57" i="18"/>
  <c r="Q57" i="18"/>
  <c r="R57" i="18"/>
  <c r="S57" i="18"/>
  <c r="T57" i="18"/>
  <c r="U57" i="18"/>
  <c r="V57" i="18"/>
  <c r="W57" i="18"/>
  <c r="X57" i="18"/>
  <c r="Y57" i="18"/>
  <c r="Z57" i="18"/>
  <c r="AA57" i="18"/>
  <c r="AB57" i="18"/>
  <c r="L58" i="18"/>
  <c r="P58" i="18"/>
  <c r="Q58" i="18"/>
  <c r="R58" i="18"/>
  <c r="S58" i="18"/>
  <c r="T58" i="18"/>
  <c r="U58" i="18"/>
  <c r="V58" i="18"/>
  <c r="W58" i="18"/>
  <c r="X58" i="18"/>
  <c r="Y58" i="18"/>
  <c r="Z58" i="18"/>
  <c r="AA58" i="18"/>
  <c r="AB58" i="18"/>
  <c r="L59" i="18"/>
  <c r="P59" i="18"/>
  <c r="Q59" i="18"/>
  <c r="R59" i="18"/>
  <c r="S59" i="18"/>
  <c r="T59" i="18"/>
  <c r="U59" i="18"/>
  <c r="V59" i="18"/>
  <c r="W59" i="18"/>
  <c r="X59" i="18"/>
  <c r="Y59" i="18"/>
  <c r="Z59" i="18"/>
  <c r="AA59" i="18"/>
  <c r="AB59" i="18"/>
  <c r="L60" i="18"/>
  <c r="P60" i="18"/>
  <c r="Q60" i="18"/>
  <c r="R60" i="18"/>
  <c r="S60" i="18"/>
  <c r="T60" i="18"/>
  <c r="U60" i="18"/>
  <c r="V60" i="18"/>
  <c r="W60" i="18"/>
  <c r="X60" i="18"/>
  <c r="Y60" i="18"/>
  <c r="Z60" i="18"/>
  <c r="AA60" i="18"/>
  <c r="AB60" i="18"/>
  <c r="L61" i="18"/>
  <c r="P61" i="18"/>
  <c r="Q61" i="18"/>
  <c r="R61" i="18"/>
  <c r="S61" i="18"/>
  <c r="T61" i="18"/>
  <c r="U61" i="18"/>
  <c r="V61" i="18"/>
  <c r="W61" i="18"/>
  <c r="X61" i="18"/>
  <c r="Y61" i="18"/>
  <c r="Z61" i="18"/>
  <c r="AA61" i="18"/>
  <c r="AB61" i="18"/>
  <c r="L62" i="18"/>
  <c r="P62" i="18"/>
  <c r="Q62" i="18"/>
  <c r="R62" i="18"/>
  <c r="S62" i="18"/>
  <c r="T62" i="18"/>
  <c r="U62" i="18"/>
  <c r="V62" i="18"/>
  <c r="W62" i="18"/>
  <c r="X62" i="18"/>
  <c r="Y62" i="18"/>
  <c r="Z62" i="18"/>
  <c r="AA62" i="18"/>
  <c r="AB62" i="18"/>
  <c r="L63" i="18"/>
  <c r="P63" i="18"/>
  <c r="Q63" i="18"/>
  <c r="R63" i="18"/>
  <c r="S63" i="18"/>
  <c r="T63" i="18"/>
  <c r="U63" i="18"/>
  <c r="V63" i="18"/>
  <c r="W63" i="18"/>
  <c r="X63" i="18"/>
  <c r="Y63" i="18"/>
  <c r="Z63" i="18"/>
  <c r="AA63" i="18"/>
  <c r="AB63" i="18"/>
  <c r="L64" i="18"/>
  <c r="P64" i="18"/>
  <c r="Q64" i="18"/>
  <c r="R64" i="18"/>
  <c r="S64" i="18"/>
  <c r="T64" i="18"/>
  <c r="U64" i="18"/>
  <c r="V64" i="18"/>
  <c r="W64" i="18"/>
  <c r="X64" i="18"/>
  <c r="Y64" i="18"/>
  <c r="Z64" i="18"/>
  <c r="AA64" i="18"/>
  <c r="AB64" i="18"/>
  <c r="L65" i="18"/>
  <c r="P65" i="18"/>
  <c r="Q65" i="18"/>
  <c r="R65" i="18"/>
  <c r="S65" i="18"/>
  <c r="T65" i="18"/>
  <c r="U65" i="18"/>
  <c r="V65" i="18"/>
  <c r="W65" i="18"/>
  <c r="X65" i="18"/>
  <c r="Y65" i="18"/>
  <c r="Z65" i="18"/>
  <c r="AA65" i="18"/>
  <c r="AB65" i="18"/>
  <c r="L66" i="18"/>
  <c r="P66" i="18"/>
  <c r="Q66" i="18"/>
  <c r="R66" i="18"/>
  <c r="S66" i="18"/>
  <c r="T66" i="18"/>
  <c r="U66" i="18"/>
  <c r="V66" i="18"/>
  <c r="W66" i="18"/>
  <c r="X66" i="18"/>
  <c r="Y66" i="18"/>
  <c r="Z66" i="18"/>
  <c r="AA66" i="18"/>
  <c r="AB66" i="18"/>
  <c r="L67" i="18"/>
  <c r="P67" i="18"/>
  <c r="Q67" i="18"/>
  <c r="R67" i="18"/>
  <c r="S67" i="18"/>
  <c r="T67" i="18"/>
  <c r="U67" i="18"/>
  <c r="V67" i="18"/>
  <c r="W67" i="18"/>
  <c r="X67" i="18"/>
  <c r="Y67" i="18"/>
  <c r="Z67" i="18"/>
  <c r="AA67" i="18"/>
  <c r="AB67" i="18"/>
  <c r="L68" i="18"/>
  <c r="P68" i="18"/>
  <c r="Q68" i="18"/>
  <c r="R68" i="18"/>
  <c r="S68" i="18"/>
  <c r="T68" i="18"/>
  <c r="U68" i="18"/>
  <c r="V68" i="18"/>
  <c r="W68" i="18"/>
  <c r="X68" i="18"/>
  <c r="Y68" i="18"/>
  <c r="Z68" i="18"/>
  <c r="AA68" i="18"/>
  <c r="AB68" i="18"/>
  <c r="L69" i="18"/>
  <c r="P69" i="18"/>
  <c r="Q69" i="18"/>
  <c r="R69" i="18"/>
  <c r="S69" i="18"/>
  <c r="T69" i="18"/>
  <c r="U69" i="18"/>
  <c r="V69" i="18"/>
  <c r="W69" i="18"/>
  <c r="X69" i="18"/>
  <c r="Y69" i="18"/>
  <c r="Z69" i="18"/>
  <c r="AA69" i="18"/>
  <c r="AB69" i="18"/>
  <c r="L70" i="18"/>
  <c r="P70" i="18"/>
  <c r="Q70" i="18"/>
  <c r="R70" i="18"/>
  <c r="S70" i="18"/>
  <c r="T70" i="18"/>
  <c r="U70" i="18"/>
  <c r="V70" i="18"/>
  <c r="W70" i="18"/>
  <c r="X70" i="18"/>
  <c r="Y70" i="18"/>
  <c r="Z70" i="18"/>
  <c r="AA70" i="18"/>
  <c r="AB70" i="18"/>
  <c r="L71" i="18"/>
  <c r="P71" i="18"/>
  <c r="Q71" i="18"/>
  <c r="R71" i="18"/>
  <c r="S71" i="18"/>
  <c r="T71" i="18"/>
  <c r="U71" i="18"/>
  <c r="V71" i="18"/>
  <c r="W71" i="18"/>
  <c r="X71" i="18"/>
  <c r="Y71" i="18"/>
  <c r="Z71" i="18"/>
  <c r="AA71" i="18"/>
  <c r="AB71" i="18"/>
  <c r="L72" i="18"/>
  <c r="P72" i="18"/>
  <c r="Q72" i="18"/>
  <c r="R72" i="18"/>
  <c r="S72" i="18"/>
  <c r="T72" i="18"/>
  <c r="U72" i="18"/>
  <c r="V72" i="18"/>
  <c r="W72" i="18"/>
  <c r="X72" i="18"/>
  <c r="Y72" i="18"/>
  <c r="Z72" i="18"/>
  <c r="AA72" i="18"/>
  <c r="AB72" i="18"/>
  <c r="L73" i="18"/>
  <c r="P73" i="18"/>
  <c r="Q73" i="18"/>
  <c r="R73" i="18"/>
  <c r="S73" i="18"/>
  <c r="T73" i="18"/>
  <c r="U73" i="18"/>
  <c r="V73" i="18"/>
  <c r="W73" i="18"/>
  <c r="X73" i="18"/>
  <c r="Y73" i="18"/>
  <c r="Z73" i="18"/>
  <c r="AA73" i="18"/>
  <c r="AB73" i="18"/>
  <c r="L74" i="18"/>
  <c r="P74" i="18"/>
  <c r="Q74" i="18"/>
  <c r="R74" i="18"/>
  <c r="S74" i="18"/>
  <c r="T74" i="18"/>
  <c r="U74" i="18"/>
  <c r="V74" i="18"/>
  <c r="W74" i="18"/>
  <c r="X74" i="18"/>
  <c r="Y74" i="18"/>
  <c r="Z74" i="18"/>
  <c r="AA74" i="18"/>
  <c r="AB74" i="18"/>
  <c r="L75" i="18"/>
  <c r="P75" i="18"/>
  <c r="Q75" i="18"/>
  <c r="R75" i="18"/>
  <c r="S75" i="18"/>
  <c r="T75" i="18"/>
  <c r="U75" i="18"/>
  <c r="V75" i="18"/>
  <c r="W75" i="18"/>
  <c r="X75" i="18"/>
  <c r="Y75" i="18"/>
  <c r="Z75" i="18"/>
  <c r="AA75" i="18"/>
  <c r="AB75" i="18"/>
  <c r="L76" i="18"/>
  <c r="P76" i="18"/>
  <c r="Q76" i="18"/>
  <c r="R76" i="18"/>
  <c r="S76" i="18"/>
  <c r="T76" i="18"/>
  <c r="U76" i="18"/>
  <c r="V76" i="18"/>
  <c r="W76" i="18"/>
  <c r="X76" i="18"/>
  <c r="Y76" i="18"/>
  <c r="Z76" i="18"/>
  <c r="AA76" i="18"/>
  <c r="AB76" i="18"/>
  <c r="L77" i="18"/>
  <c r="P77" i="18"/>
  <c r="Q77" i="18"/>
  <c r="R77" i="18"/>
  <c r="S77" i="18"/>
  <c r="T77" i="18"/>
  <c r="U77" i="18"/>
  <c r="V77" i="18"/>
  <c r="W77" i="18"/>
  <c r="X77" i="18"/>
  <c r="Y77" i="18"/>
  <c r="Z77" i="18"/>
  <c r="AA77" i="18"/>
  <c r="AB77" i="18"/>
  <c r="L78" i="18"/>
  <c r="P78" i="18"/>
  <c r="Q78" i="18"/>
  <c r="R78" i="18"/>
  <c r="S78" i="18"/>
  <c r="T78" i="18"/>
  <c r="U78" i="18"/>
  <c r="V78" i="18"/>
  <c r="W78" i="18"/>
  <c r="X78" i="18"/>
  <c r="Y78" i="18"/>
  <c r="Z78" i="18"/>
  <c r="AA78" i="18"/>
  <c r="AB78" i="18"/>
  <c r="L79" i="18"/>
  <c r="P79" i="18"/>
  <c r="Q79" i="18"/>
  <c r="R79" i="18"/>
  <c r="S79" i="18"/>
  <c r="T79" i="18"/>
  <c r="U79" i="18"/>
  <c r="V79" i="18"/>
  <c r="W79" i="18"/>
  <c r="X79" i="18"/>
  <c r="Y79" i="18"/>
  <c r="Z79" i="18"/>
  <c r="AA79" i="18"/>
  <c r="AB79" i="18"/>
  <c r="L80" i="18"/>
  <c r="P80" i="18"/>
  <c r="Q80" i="18"/>
  <c r="R80" i="18"/>
  <c r="S80" i="18"/>
  <c r="T80" i="18"/>
  <c r="U80" i="18"/>
  <c r="V80" i="18"/>
  <c r="W80" i="18"/>
  <c r="X80" i="18"/>
  <c r="Y80" i="18"/>
  <c r="Z80" i="18"/>
  <c r="AA80" i="18"/>
  <c r="AB80" i="18"/>
  <c r="L81" i="18"/>
  <c r="P81" i="18"/>
  <c r="Q81" i="18"/>
  <c r="R81" i="18"/>
  <c r="S81" i="18"/>
  <c r="T81" i="18"/>
  <c r="U81" i="18"/>
  <c r="V81" i="18"/>
  <c r="W81" i="18"/>
  <c r="X81" i="18"/>
  <c r="Y81" i="18"/>
  <c r="Z81" i="18"/>
  <c r="AA81" i="18"/>
  <c r="AB81" i="18"/>
  <c r="L82" i="18"/>
  <c r="P82" i="18"/>
  <c r="Q82" i="18"/>
  <c r="R82" i="18"/>
  <c r="S82" i="18"/>
  <c r="T82" i="18"/>
  <c r="U82" i="18"/>
  <c r="V82" i="18"/>
  <c r="W82" i="18"/>
  <c r="X82" i="18"/>
  <c r="Y82" i="18"/>
  <c r="Z82" i="18"/>
  <c r="AA82" i="18"/>
  <c r="AB82" i="18"/>
  <c r="L83" i="18"/>
  <c r="P83" i="18"/>
  <c r="Q83" i="18"/>
  <c r="R83" i="18"/>
  <c r="S83" i="18"/>
  <c r="T83" i="18"/>
  <c r="U83" i="18"/>
  <c r="V83" i="18"/>
  <c r="W83" i="18"/>
  <c r="X83" i="18"/>
  <c r="Y83" i="18"/>
  <c r="Z83" i="18"/>
  <c r="AA83" i="18"/>
  <c r="AB83" i="18"/>
  <c r="L84" i="18"/>
  <c r="P84" i="18"/>
  <c r="Q84" i="18"/>
  <c r="R84" i="18"/>
  <c r="S84" i="18"/>
  <c r="T84" i="18"/>
  <c r="U84" i="18"/>
  <c r="V84" i="18"/>
  <c r="W84" i="18"/>
  <c r="X84" i="18"/>
  <c r="Y84" i="18"/>
  <c r="Z84" i="18"/>
  <c r="AA84" i="18"/>
  <c r="AB84" i="18"/>
  <c r="L85" i="18"/>
  <c r="P85" i="18"/>
  <c r="Q85" i="18"/>
  <c r="R85" i="18"/>
  <c r="S85" i="18"/>
  <c r="T85" i="18"/>
  <c r="U85" i="18"/>
  <c r="V85" i="18"/>
  <c r="W85" i="18"/>
  <c r="X85" i="18"/>
  <c r="Y85" i="18"/>
  <c r="Z85" i="18"/>
  <c r="AA85" i="18"/>
  <c r="AB85" i="18"/>
  <c r="L86" i="18"/>
  <c r="P86" i="18"/>
  <c r="Q86" i="18"/>
  <c r="R86" i="18"/>
  <c r="S86" i="18"/>
  <c r="T86" i="18"/>
  <c r="U86" i="18"/>
  <c r="V86" i="18"/>
  <c r="W86" i="18"/>
  <c r="X86" i="18"/>
  <c r="Y86" i="18"/>
  <c r="Z86" i="18"/>
  <c r="AA86" i="18"/>
  <c r="AB86" i="18"/>
  <c r="L87" i="18"/>
  <c r="P87" i="18"/>
  <c r="Q87" i="18"/>
  <c r="R87" i="18"/>
  <c r="S87" i="18"/>
  <c r="T87" i="18"/>
  <c r="U87" i="18"/>
  <c r="V87" i="18"/>
  <c r="W87" i="18"/>
  <c r="X87" i="18"/>
  <c r="Y87" i="18"/>
  <c r="Z87" i="18"/>
  <c r="AA87" i="18"/>
  <c r="AB87" i="18"/>
  <c r="L88" i="18"/>
  <c r="P88" i="18"/>
  <c r="Q88" i="18"/>
  <c r="R88" i="18"/>
  <c r="S88" i="18"/>
  <c r="T88" i="18"/>
  <c r="U88" i="18"/>
  <c r="V88" i="18"/>
  <c r="W88" i="18"/>
  <c r="X88" i="18"/>
  <c r="Y88" i="18"/>
  <c r="Z88" i="18"/>
  <c r="AA88" i="18"/>
  <c r="AB88" i="18"/>
  <c r="L89" i="18"/>
  <c r="P89" i="18"/>
  <c r="Q89" i="18"/>
  <c r="R89" i="18"/>
  <c r="S89" i="18"/>
  <c r="T89" i="18"/>
  <c r="U89" i="18"/>
  <c r="V89" i="18"/>
  <c r="W89" i="18"/>
  <c r="X89" i="18"/>
  <c r="Y89" i="18"/>
  <c r="Z89" i="18"/>
  <c r="AA89" i="18"/>
  <c r="AB89" i="18"/>
  <c r="L90" i="18"/>
  <c r="P90" i="18"/>
  <c r="Q90" i="18"/>
  <c r="R90" i="18"/>
  <c r="S90" i="18"/>
  <c r="T90" i="18"/>
  <c r="U90" i="18"/>
  <c r="V90" i="18"/>
  <c r="W90" i="18"/>
  <c r="X90" i="18"/>
  <c r="Y90" i="18"/>
  <c r="Z90" i="18"/>
  <c r="AA90" i="18"/>
  <c r="AB90" i="18"/>
  <c r="L91" i="18"/>
  <c r="P91" i="18"/>
  <c r="Q91" i="18"/>
  <c r="R91" i="18"/>
  <c r="S91" i="18"/>
  <c r="T91" i="18"/>
  <c r="U91" i="18"/>
  <c r="V91" i="18"/>
  <c r="W91" i="18"/>
  <c r="X91" i="18"/>
  <c r="Y91" i="18"/>
  <c r="Z91" i="18"/>
  <c r="AA91" i="18"/>
  <c r="AB91" i="18"/>
  <c r="L92" i="18"/>
  <c r="P92" i="18"/>
  <c r="Q92" i="18"/>
  <c r="R92" i="18"/>
  <c r="S92" i="18"/>
  <c r="T92" i="18"/>
  <c r="U92" i="18"/>
  <c r="V92" i="18"/>
  <c r="W92" i="18"/>
  <c r="X92" i="18"/>
  <c r="Y92" i="18"/>
  <c r="Z92" i="18"/>
  <c r="AA92" i="18"/>
  <c r="AB92" i="18"/>
  <c r="L93" i="18"/>
  <c r="P93" i="18"/>
  <c r="Q93" i="18"/>
  <c r="R93" i="18"/>
  <c r="S93" i="18"/>
  <c r="T93" i="18"/>
  <c r="U93" i="18"/>
  <c r="V93" i="18"/>
  <c r="W93" i="18"/>
  <c r="X93" i="18"/>
  <c r="Y93" i="18"/>
  <c r="Z93" i="18"/>
  <c r="AA93" i="18"/>
  <c r="AB93" i="18"/>
  <c r="L94" i="18"/>
  <c r="P94" i="18"/>
  <c r="Q94" i="18"/>
  <c r="R94" i="18"/>
  <c r="S94" i="18"/>
  <c r="T94" i="18"/>
  <c r="U94" i="18"/>
  <c r="V94" i="18"/>
  <c r="W94" i="18"/>
  <c r="X94" i="18"/>
  <c r="Y94" i="18"/>
  <c r="Z94" i="18"/>
  <c r="AA94" i="18"/>
  <c r="AB94" i="18"/>
  <c r="L95" i="18"/>
  <c r="P95" i="18"/>
  <c r="Q95" i="18"/>
  <c r="R95" i="18"/>
  <c r="S95" i="18"/>
  <c r="T95" i="18"/>
  <c r="U95" i="18"/>
  <c r="V95" i="18"/>
  <c r="W95" i="18"/>
  <c r="X95" i="18"/>
  <c r="Y95" i="18"/>
  <c r="Z95" i="18"/>
  <c r="AA95" i="18"/>
  <c r="AB95" i="18"/>
  <c r="L96" i="18"/>
  <c r="P96" i="18"/>
  <c r="Q96" i="18"/>
  <c r="R96" i="18"/>
  <c r="S96" i="18"/>
  <c r="T96" i="18"/>
  <c r="U96" i="18"/>
  <c r="V96" i="18"/>
  <c r="W96" i="18"/>
  <c r="X96" i="18"/>
  <c r="Y96" i="18"/>
  <c r="Z96" i="18"/>
  <c r="AA96" i="18"/>
  <c r="AB96" i="18"/>
  <c r="L97" i="18"/>
  <c r="P97" i="18"/>
  <c r="Q97" i="18"/>
  <c r="R97" i="18"/>
  <c r="S97" i="18"/>
  <c r="T97" i="18"/>
  <c r="U97" i="18"/>
  <c r="V97" i="18"/>
  <c r="W97" i="18"/>
  <c r="X97" i="18"/>
  <c r="Y97" i="18"/>
  <c r="Z97" i="18"/>
  <c r="AA97" i="18"/>
  <c r="AB97" i="18"/>
  <c r="L98" i="18"/>
  <c r="P98" i="18"/>
  <c r="Q98" i="18"/>
  <c r="R98" i="18"/>
  <c r="S98" i="18"/>
  <c r="T98" i="18"/>
  <c r="U98" i="18"/>
  <c r="V98" i="18"/>
  <c r="W98" i="18"/>
  <c r="X98" i="18"/>
  <c r="Y98" i="18"/>
  <c r="Z98" i="18"/>
  <c r="AA98" i="18"/>
  <c r="AB98" i="18"/>
  <c r="L3" i="17"/>
  <c r="P3" i="17"/>
  <c r="Q3" i="17"/>
  <c r="R3" i="17"/>
  <c r="S3" i="17"/>
  <c r="T3" i="17"/>
  <c r="U3" i="17"/>
  <c r="V3" i="17"/>
  <c r="W3" i="17"/>
  <c r="X3" i="17"/>
  <c r="Y3" i="17"/>
  <c r="Z3" i="17"/>
  <c r="AA3" i="17"/>
  <c r="AB3" i="17"/>
  <c r="L4" i="17"/>
  <c r="P4" i="17"/>
  <c r="Q4" i="17"/>
  <c r="R4" i="17"/>
  <c r="S4" i="17"/>
  <c r="T4" i="17"/>
  <c r="U4" i="17"/>
  <c r="V4" i="17"/>
  <c r="W4" i="17"/>
  <c r="X4" i="17"/>
  <c r="Y4" i="17"/>
  <c r="Z4" i="17"/>
  <c r="AA4" i="17"/>
  <c r="AB4" i="17"/>
  <c r="L5" i="17"/>
  <c r="P5" i="17"/>
  <c r="Q5" i="17"/>
  <c r="R5" i="17"/>
  <c r="S5" i="17"/>
  <c r="T5" i="17"/>
  <c r="U5" i="17"/>
  <c r="V5" i="17"/>
  <c r="W5" i="17"/>
  <c r="X5" i="17"/>
  <c r="Y5" i="17"/>
  <c r="Z5" i="17"/>
  <c r="AA5" i="17"/>
  <c r="AB5" i="17"/>
  <c r="L6" i="17"/>
  <c r="P6" i="17"/>
  <c r="Q6" i="17"/>
  <c r="R6" i="17"/>
  <c r="S6" i="17"/>
  <c r="T6" i="17"/>
  <c r="U6" i="17"/>
  <c r="V6" i="17"/>
  <c r="W6" i="17"/>
  <c r="X6" i="17"/>
  <c r="Y6" i="17"/>
  <c r="Z6" i="17"/>
  <c r="AA6" i="17"/>
  <c r="AB6" i="17"/>
  <c r="L7" i="17"/>
  <c r="P7" i="17"/>
  <c r="Q7" i="17"/>
  <c r="R7" i="17"/>
  <c r="S7" i="17"/>
  <c r="T7" i="17"/>
  <c r="U7" i="17"/>
  <c r="V7" i="17"/>
  <c r="W7" i="17"/>
  <c r="X7" i="17"/>
  <c r="Y7" i="17"/>
  <c r="Z7" i="17"/>
  <c r="AA7" i="17"/>
  <c r="AB7" i="17"/>
  <c r="L8" i="17"/>
  <c r="P8" i="17"/>
  <c r="Q8" i="17"/>
  <c r="R8" i="17"/>
  <c r="S8" i="17"/>
  <c r="T8" i="17"/>
  <c r="U8" i="17"/>
  <c r="V8" i="17"/>
  <c r="W8" i="17"/>
  <c r="X8" i="17"/>
  <c r="Y8" i="17"/>
  <c r="Z8" i="17"/>
  <c r="AA8" i="17"/>
  <c r="AB8" i="17"/>
  <c r="L9" i="17"/>
  <c r="P9" i="17"/>
  <c r="Q9" i="17"/>
  <c r="R9" i="17"/>
  <c r="S9" i="17"/>
  <c r="T9" i="17"/>
  <c r="U9" i="17"/>
  <c r="V9" i="17"/>
  <c r="W9" i="17"/>
  <c r="X9" i="17"/>
  <c r="Y9" i="17"/>
  <c r="Z9" i="17"/>
  <c r="AA9" i="17"/>
  <c r="AB9" i="17"/>
  <c r="L10" i="17"/>
  <c r="P10" i="17"/>
  <c r="Q10" i="17"/>
  <c r="R10" i="17"/>
  <c r="S10" i="17"/>
  <c r="T10" i="17"/>
  <c r="U10" i="17"/>
  <c r="V10" i="17"/>
  <c r="W10" i="17"/>
  <c r="X10" i="17"/>
  <c r="Y10" i="17"/>
  <c r="Z10" i="17"/>
  <c r="AA10" i="17"/>
  <c r="AB10" i="17"/>
  <c r="L11" i="17"/>
  <c r="P11" i="17"/>
  <c r="Q11" i="17"/>
  <c r="R11" i="17"/>
  <c r="S11" i="17"/>
  <c r="T11" i="17"/>
  <c r="U11" i="17"/>
  <c r="V11" i="17"/>
  <c r="W11" i="17"/>
  <c r="X11" i="17"/>
  <c r="Y11" i="17"/>
  <c r="Z11" i="17"/>
  <c r="AA11" i="17"/>
  <c r="AB11" i="17"/>
  <c r="L12" i="17"/>
  <c r="P12" i="17"/>
  <c r="Q12" i="17"/>
  <c r="R12" i="17"/>
  <c r="S12" i="17"/>
  <c r="T12" i="17"/>
  <c r="U12" i="17"/>
  <c r="V12" i="17"/>
  <c r="W12" i="17"/>
  <c r="X12" i="17"/>
  <c r="Y12" i="17"/>
  <c r="Z12" i="17"/>
  <c r="AA12" i="17"/>
  <c r="AB12" i="17"/>
  <c r="L13" i="17"/>
  <c r="P13" i="17"/>
  <c r="Q13" i="17"/>
  <c r="R13" i="17"/>
  <c r="S13" i="17"/>
  <c r="T13" i="17"/>
  <c r="U13" i="17"/>
  <c r="V13" i="17"/>
  <c r="W13" i="17"/>
  <c r="X13" i="17"/>
  <c r="Y13" i="17"/>
  <c r="Z13" i="17"/>
  <c r="AA13" i="17"/>
  <c r="AB13" i="17"/>
  <c r="L14" i="17"/>
  <c r="P14" i="17"/>
  <c r="Q14" i="17"/>
  <c r="R14" i="17"/>
  <c r="S14" i="17"/>
  <c r="T14" i="17"/>
  <c r="U14" i="17"/>
  <c r="V14" i="17"/>
  <c r="W14" i="17"/>
  <c r="X14" i="17"/>
  <c r="Y14" i="17"/>
  <c r="Z14" i="17"/>
  <c r="AA14" i="17"/>
  <c r="AB14" i="17"/>
  <c r="L15" i="17"/>
  <c r="P15" i="17"/>
  <c r="Q15" i="17"/>
  <c r="R15" i="17"/>
  <c r="S15" i="17"/>
  <c r="T15" i="17"/>
  <c r="U15" i="17"/>
  <c r="V15" i="17"/>
  <c r="W15" i="17"/>
  <c r="X15" i="17"/>
  <c r="Y15" i="17"/>
  <c r="Z15" i="17"/>
  <c r="AA15" i="17"/>
  <c r="AB15" i="17"/>
  <c r="L16" i="17"/>
  <c r="P16" i="17"/>
  <c r="Q16" i="17"/>
  <c r="R16" i="17"/>
  <c r="S16" i="17"/>
  <c r="T16" i="17"/>
  <c r="U16" i="17"/>
  <c r="V16" i="17"/>
  <c r="W16" i="17"/>
  <c r="X16" i="17"/>
  <c r="Y16" i="17"/>
  <c r="Z16" i="17"/>
  <c r="AA16" i="17"/>
  <c r="AB16" i="17"/>
  <c r="L17" i="17"/>
  <c r="P17" i="17"/>
  <c r="Q17" i="17"/>
  <c r="R17" i="17"/>
  <c r="S17" i="17"/>
  <c r="T17" i="17"/>
  <c r="U17" i="17"/>
  <c r="V17" i="17"/>
  <c r="W17" i="17"/>
  <c r="X17" i="17"/>
  <c r="Y17" i="17"/>
  <c r="Z17" i="17"/>
  <c r="AA17" i="17"/>
  <c r="AB17" i="17"/>
  <c r="L18" i="17"/>
  <c r="P18" i="17"/>
  <c r="Q18" i="17"/>
  <c r="R18" i="17"/>
  <c r="S18" i="17"/>
  <c r="T18" i="17"/>
  <c r="U18" i="17"/>
  <c r="V18" i="17"/>
  <c r="W18" i="17"/>
  <c r="X18" i="17"/>
  <c r="Y18" i="17"/>
  <c r="Z18" i="17"/>
  <c r="AA18" i="17"/>
  <c r="AB18" i="17"/>
  <c r="L19" i="17"/>
  <c r="P19" i="17"/>
  <c r="Q19" i="17"/>
  <c r="R19" i="17"/>
  <c r="S19" i="17"/>
  <c r="T19" i="17"/>
  <c r="U19" i="17"/>
  <c r="V19" i="17"/>
  <c r="W19" i="17"/>
  <c r="X19" i="17"/>
  <c r="Y19" i="17"/>
  <c r="Z19" i="17"/>
  <c r="AA19" i="17"/>
  <c r="AB19" i="17"/>
  <c r="L20" i="17"/>
  <c r="P20" i="17"/>
  <c r="Q20" i="17"/>
  <c r="R20" i="17"/>
  <c r="S20" i="17"/>
  <c r="T20" i="17"/>
  <c r="U20" i="17"/>
  <c r="V20" i="17"/>
  <c r="W20" i="17"/>
  <c r="X20" i="17"/>
  <c r="Y20" i="17"/>
  <c r="Z20" i="17"/>
  <c r="AA20" i="17"/>
  <c r="AB20" i="17"/>
  <c r="L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L22" i="17"/>
  <c r="P22" i="17"/>
  <c r="Q22" i="17"/>
  <c r="R22" i="17"/>
  <c r="S22" i="17"/>
  <c r="T22" i="17"/>
  <c r="U22" i="17"/>
  <c r="V22" i="17"/>
  <c r="W22" i="17"/>
  <c r="X22" i="17"/>
  <c r="Y22" i="17"/>
  <c r="Z22" i="17"/>
  <c r="AA22" i="17"/>
  <c r="AB22" i="17"/>
  <c r="L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L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L25" i="17"/>
  <c r="P25" i="17"/>
  <c r="Q25" i="17"/>
  <c r="R25" i="17"/>
  <c r="S25" i="17"/>
  <c r="T25" i="17"/>
  <c r="U25" i="17"/>
  <c r="V25" i="17"/>
  <c r="W25" i="17"/>
  <c r="X25" i="17"/>
  <c r="Y25" i="17"/>
  <c r="Z25" i="17"/>
  <c r="AA25" i="17"/>
  <c r="AB25" i="17"/>
  <c r="L26" i="17"/>
  <c r="P26" i="17"/>
  <c r="Q26" i="17"/>
  <c r="R26" i="17"/>
  <c r="S26" i="17"/>
  <c r="T26" i="17"/>
  <c r="U26" i="17"/>
  <c r="V26" i="17"/>
  <c r="W26" i="17"/>
  <c r="X26" i="17"/>
  <c r="Y26" i="17"/>
  <c r="Z26" i="17"/>
  <c r="AA26" i="17"/>
  <c r="AB26" i="17"/>
  <c r="L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L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L29" i="17"/>
  <c r="P29" i="17"/>
  <c r="Q29" i="17"/>
  <c r="R29" i="17"/>
  <c r="S29" i="17"/>
  <c r="T29" i="17"/>
  <c r="U29" i="17"/>
  <c r="V29" i="17"/>
  <c r="W29" i="17"/>
  <c r="X29" i="17"/>
  <c r="Y29" i="17"/>
  <c r="Z29" i="17"/>
  <c r="AA29" i="17"/>
  <c r="AB29" i="17"/>
  <c r="L30" i="17"/>
  <c r="P30" i="17"/>
  <c r="Q30" i="17"/>
  <c r="R30" i="17"/>
  <c r="S30" i="17"/>
  <c r="T30" i="17"/>
  <c r="U30" i="17"/>
  <c r="V30" i="17"/>
  <c r="W30" i="17"/>
  <c r="X30" i="17"/>
  <c r="Y30" i="17"/>
  <c r="Z30" i="17"/>
  <c r="AA30" i="17"/>
  <c r="AB30" i="17"/>
  <c r="L31" i="17"/>
  <c r="P31" i="17"/>
  <c r="Q31" i="17"/>
  <c r="R31" i="17"/>
  <c r="S31" i="17"/>
  <c r="T31" i="17"/>
  <c r="U31" i="17"/>
  <c r="V31" i="17"/>
  <c r="W31" i="17"/>
  <c r="X31" i="17"/>
  <c r="Y31" i="17"/>
  <c r="Z31" i="17"/>
  <c r="AA31" i="17"/>
  <c r="AB31" i="17"/>
  <c r="L32" i="17"/>
  <c r="P32" i="17"/>
  <c r="Q32" i="17"/>
  <c r="R32" i="17"/>
  <c r="S32" i="17"/>
  <c r="T32" i="17"/>
  <c r="U32" i="17"/>
  <c r="V32" i="17"/>
  <c r="W32" i="17"/>
  <c r="X32" i="17"/>
  <c r="Y32" i="17"/>
  <c r="Z32" i="17"/>
  <c r="AA32" i="17"/>
  <c r="AB32" i="17"/>
  <c r="L33" i="17"/>
  <c r="P33" i="17"/>
  <c r="Q33" i="17"/>
  <c r="R33" i="17"/>
  <c r="S33" i="17"/>
  <c r="T33" i="17"/>
  <c r="U33" i="17"/>
  <c r="V33" i="17"/>
  <c r="W33" i="17"/>
  <c r="X33" i="17"/>
  <c r="Y33" i="17"/>
  <c r="Z33" i="17"/>
  <c r="AA33" i="17"/>
  <c r="AB33" i="17"/>
  <c r="L34" i="17"/>
  <c r="P34" i="17"/>
  <c r="Q34" i="17"/>
  <c r="R34" i="17"/>
  <c r="S34" i="17"/>
  <c r="T34" i="17"/>
  <c r="U34" i="17"/>
  <c r="V34" i="17"/>
  <c r="W34" i="17"/>
  <c r="X34" i="17"/>
  <c r="Y34" i="17"/>
  <c r="Z34" i="17"/>
  <c r="AA34" i="17"/>
  <c r="AB34" i="17"/>
  <c r="L35" i="17"/>
  <c r="P35" i="17"/>
  <c r="Q35" i="17"/>
  <c r="R35" i="17"/>
  <c r="S35" i="17"/>
  <c r="T35" i="17"/>
  <c r="U35" i="17"/>
  <c r="V35" i="17"/>
  <c r="W35" i="17"/>
  <c r="X35" i="17"/>
  <c r="Y35" i="17"/>
  <c r="Z35" i="17"/>
  <c r="AA35" i="17"/>
  <c r="AB35" i="17"/>
  <c r="L36" i="17"/>
  <c r="P36" i="17"/>
  <c r="Q36" i="17"/>
  <c r="R36" i="17"/>
  <c r="S36" i="17"/>
  <c r="T36" i="17"/>
  <c r="U36" i="17"/>
  <c r="V36" i="17"/>
  <c r="W36" i="17"/>
  <c r="X36" i="17"/>
  <c r="Y36" i="17"/>
  <c r="Z36" i="17"/>
  <c r="AA36" i="17"/>
  <c r="AB36" i="17"/>
  <c r="L37" i="17"/>
  <c r="P37" i="17"/>
  <c r="Q37" i="17"/>
  <c r="R37" i="17"/>
  <c r="S37" i="17"/>
  <c r="T37" i="17"/>
  <c r="U37" i="17"/>
  <c r="V37" i="17"/>
  <c r="W37" i="17"/>
  <c r="X37" i="17"/>
  <c r="Y37" i="17"/>
  <c r="Z37" i="17"/>
  <c r="AA37" i="17"/>
  <c r="AB37" i="17"/>
  <c r="L38" i="17"/>
  <c r="P38" i="17"/>
  <c r="Q38" i="17"/>
  <c r="R38" i="17"/>
  <c r="S38" i="17"/>
  <c r="T38" i="17"/>
  <c r="U38" i="17"/>
  <c r="V38" i="17"/>
  <c r="W38" i="17"/>
  <c r="X38" i="17"/>
  <c r="Y38" i="17"/>
  <c r="Z38" i="17"/>
  <c r="AA38" i="17"/>
  <c r="AB38" i="17"/>
  <c r="L39" i="17"/>
  <c r="P39" i="17"/>
  <c r="Q39" i="17"/>
  <c r="R39" i="17"/>
  <c r="S39" i="17"/>
  <c r="T39" i="17"/>
  <c r="U39" i="17"/>
  <c r="V39" i="17"/>
  <c r="W39" i="17"/>
  <c r="X39" i="17"/>
  <c r="Y39" i="17"/>
  <c r="Z39" i="17"/>
  <c r="AA39" i="17"/>
  <c r="AB39" i="17"/>
  <c r="L40" i="17"/>
  <c r="P40" i="17"/>
  <c r="Q40" i="17"/>
  <c r="R40" i="17"/>
  <c r="S40" i="17"/>
  <c r="T40" i="17"/>
  <c r="U40" i="17"/>
  <c r="V40" i="17"/>
  <c r="W40" i="17"/>
  <c r="X40" i="17"/>
  <c r="Y40" i="17"/>
  <c r="Z40" i="17"/>
  <c r="AA40" i="17"/>
  <c r="AB40" i="17"/>
  <c r="L41" i="17"/>
  <c r="P41" i="17"/>
  <c r="Q41" i="17"/>
  <c r="R41" i="17"/>
  <c r="S41" i="17"/>
  <c r="T41" i="17"/>
  <c r="U41" i="17"/>
  <c r="V41" i="17"/>
  <c r="W41" i="17"/>
  <c r="X41" i="17"/>
  <c r="Y41" i="17"/>
  <c r="Z41" i="17"/>
  <c r="AA41" i="17"/>
  <c r="AB41" i="17"/>
  <c r="L42" i="17"/>
  <c r="P42" i="17"/>
  <c r="Q42" i="17"/>
  <c r="R42" i="17"/>
  <c r="S42" i="17"/>
  <c r="T42" i="17"/>
  <c r="U42" i="17"/>
  <c r="V42" i="17"/>
  <c r="W42" i="17"/>
  <c r="X42" i="17"/>
  <c r="Y42" i="17"/>
  <c r="Z42" i="17"/>
  <c r="AA42" i="17"/>
  <c r="AB42" i="17"/>
  <c r="L43" i="17"/>
  <c r="P43" i="17"/>
  <c r="Q43" i="17"/>
  <c r="R43" i="17"/>
  <c r="S43" i="17"/>
  <c r="T43" i="17"/>
  <c r="U43" i="17"/>
  <c r="V43" i="17"/>
  <c r="W43" i="17"/>
  <c r="X43" i="17"/>
  <c r="Y43" i="17"/>
  <c r="Z43" i="17"/>
  <c r="AA43" i="17"/>
  <c r="AB43" i="17"/>
  <c r="L44" i="17"/>
  <c r="P44" i="17"/>
  <c r="Q44" i="17"/>
  <c r="R44" i="17"/>
  <c r="S44" i="17"/>
  <c r="T44" i="17"/>
  <c r="U44" i="17"/>
  <c r="V44" i="17"/>
  <c r="W44" i="17"/>
  <c r="X44" i="17"/>
  <c r="Y44" i="17"/>
  <c r="Z44" i="17"/>
  <c r="AA44" i="17"/>
  <c r="AB44" i="17"/>
  <c r="L45" i="17"/>
  <c r="P45" i="17"/>
  <c r="Q45" i="17"/>
  <c r="R45" i="17"/>
  <c r="S45" i="17"/>
  <c r="T45" i="17"/>
  <c r="U45" i="17"/>
  <c r="V45" i="17"/>
  <c r="W45" i="17"/>
  <c r="X45" i="17"/>
  <c r="Y45" i="17"/>
  <c r="Z45" i="17"/>
  <c r="AA45" i="17"/>
  <c r="AB45" i="17"/>
  <c r="L46" i="17"/>
  <c r="P46" i="17"/>
  <c r="Q46" i="17"/>
  <c r="R46" i="17"/>
  <c r="S46" i="17"/>
  <c r="T46" i="17"/>
  <c r="U46" i="17"/>
  <c r="V46" i="17"/>
  <c r="W46" i="17"/>
  <c r="X46" i="17"/>
  <c r="Y46" i="17"/>
  <c r="Z46" i="17"/>
  <c r="AA46" i="17"/>
  <c r="AB46" i="17"/>
  <c r="L47" i="17"/>
  <c r="P47" i="17"/>
  <c r="Q47" i="17"/>
  <c r="R47" i="17"/>
  <c r="S47" i="17"/>
  <c r="T47" i="17"/>
  <c r="U47" i="17"/>
  <c r="V47" i="17"/>
  <c r="W47" i="17"/>
  <c r="X47" i="17"/>
  <c r="Y47" i="17"/>
  <c r="Z47" i="17"/>
  <c r="AA47" i="17"/>
  <c r="AB47" i="17"/>
  <c r="L48" i="17"/>
  <c r="P48" i="17"/>
  <c r="Q48" i="17"/>
  <c r="R48" i="17"/>
  <c r="S48" i="17"/>
  <c r="T48" i="17"/>
  <c r="U48" i="17"/>
  <c r="V48" i="17"/>
  <c r="W48" i="17"/>
  <c r="X48" i="17"/>
  <c r="Y48" i="17"/>
  <c r="Z48" i="17"/>
  <c r="AA48" i="17"/>
  <c r="AB48" i="17"/>
  <c r="L49" i="17"/>
  <c r="P49" i="17"/>
  <c r="Q49" i="17"/>
  <c r="R49" i="17"/>
  <c r="S49" i="17"/>
  <c r="T49" i="17"/>
  <c r="U49" i="17"/>
  <c r="V49" i="17"/>
  <c r="W49" i="17"/>
  <c r="X49" i="17"/>
  <c r="Y49" i="17"/>
  <c r="Z49" i="17"/>
  <c r="AA49" i="17"/>
  <c r="AB49" i="17"/>
  <c r="L50" i="17"/>
  <c r="P50" i="17"/>
  <c r="Q50" i="17"/>
  <c r="R50" i="17"/>
  <c r="S50" i="17"/>
  <c r="T50" i="17"/>
  <c r="U50" i="17"/>
  <c r="V50" i="17"/>
  <c r="W50" i="17"/>
  <c r="X50" i="17"/>
  <c r="Y50" i="17"/>
  <c r="Z50" i="17"/>
  <c r="AA50" i="17"/>
  <c r="AB50" i="17"/>
  <c r="L51" i="17"/>
  <c r="P51" i="17"/>
  <c r="Q51" i="17"/>
  <c r="R51" i="17"/>
  <c r="S51" i="17"/>
  <c r="T51" i="17"/>
  <c r="U51" i="17"/>
  <c r="V51" i="17"/>
  <c r="W51" i="17"/>
  <c r="X51" i="17"/>
  <c r="Y51" i="17"/>
  <c r="Z51" i="17"/>
  <c r="AA51" i="17"/>
  <c r="AB51" i="17"/>
  <c r="L52" i="17"/>
  <c r="P52" i="17"/>
  <c r="Q52" i="17"/>
  <c r="R52" i="17"/>
  <c r="S52" i="17"/>
  <c r="T52" i="17"/>
  <c r="U52" i="17"/>
  <c r="V52" i="17"/>
  <c r="W52" i="17"/>
  <c r="X52" i="17"/>
  <c r="Y52" i="17"/>
  <c r="Z52" i="17"/>
  <c r="AA52" i="17"/>
  <c r="AB52" i="17"/>
  <c r="L53" i="17"/>
  <c r="P53" i="17"/>
  <c r="Q53" i="17"/>
  <c r="R53" i="17"/>
  <c r="S53" i="17"/>
  <c r="T53" i="17"/>
  <c r="U53" i="17"/>
  <c r="V53" i="17"/>
  <c r="W53" i="17"/>
  <c r="X53" i="17"/>
  <c r="Y53" i="17"/>
  <c r="Z53" i="17"/>
  <c r="AA53" i="17"/>
  <c r="AB53" i="17"/>
  <c r="L54" i="17"/>
  <c r="P54" i="17"/>
  <c r="Q54" i="17"/>
  <c r="R54" i="17"/>
  <c r="S54" i="17"/>
  <c r="T54" i="17"/>
  <c r="U54" i="17"/>
  <c r="V54" i="17"/>
  <c r="W54" i="17"/>
  <c r="X54" i="17"/>
  <c r="Y54" i="17"/>
  <c r="Z54" i="17"/>
  <c r="AA54" i="17"/>
  <c r="AB54" i="17"/>
  <c r="L55" i="17"/>
  <c r="P55" i="17"/>
  <c r="Q55" i="17"/>
  <c r="R55" i="17"/>
  <c r="S55" i="17"/>
  <c r="T55" i="17"/>
  <c r="U55" i="17"/>
  <c r="V55" i="17"/>
  <c r="W55" i="17"/>
  <c r="X55" i="17"/>
  <c r="Y55" i="17"/>
  <c r="Z55" i="17"/>
  <c r="AA55" i="17"/>
  <c r="AB55" i="17"/>
  <c r="L56" i="17"/>
  <c r="P56" i="17"/>
  <c r="Q56" i="17"/>
  <c r="R56" i="17"/>
  <c r="S56" i="17"/>
  <c r="T56" i="17"/>
  <c r="U56" i="17"/>
  <c r="V56" i="17"/>
  <c r="W56" i="17"/>
  <c r="X56" i="17"/>
  <c r="Y56" i="17"/>
  <c r="Z56" i="17"/>
  <c r="AA56" i="17"/>
  <c r="AB56" i="17"/>
  <c r="L57" i="17"/>
  <c r="P57" i="17"/>
  <c r="Q57" i="17"/>
  <c r="R57" i="17"/>
  <c r="S57" i="17"/>
  <c r="T57" i="17"/>
  <c r="U57" i="17"/>
  <c r="V57" i="17"/>
  <c r="W57" i="17"/>
  <c r="X57" i="17"/>
  <c r="Y57" i="17"/>
  <c r="Z57" i="17"/>
  <c r="AA57" i="17"/>
  <c r="AB57" i="17"/>
  <c r="L58" i="17"/>
  <c r="P58" i="17"/>
  <c r="Q58" i="17"/>
  <c r="R58" i="17"/>
  <c r="S58" i="17"/>
  <c r="T58" i="17"/>
  <c r="U58" i="17"/>
  <c r="V58" i="17"/>
  <c r="W58" i="17"/>
  <c r="X58" i="17"/>
  <c r="Y58" i="17"/>
  <c r="Z58" i="17"/>
  <c r="AA58" i="17"/>
  <c r="AB58" i="17"/>
  <c r="L59" i="17"/>
  <c r="P59" i="17"/>
  <c r="Q59" i="17"/>
  <c r="R59" i="17"/>
  <c r="S59" i="17"/>
  <c r="T59" i="17"/>
  <c r="U59" i="17"/>
  <c r="V59" i="17"/>
  <c r="W59" i="17"/>
  <c r="X59" i="17"/>
  <c r="Y59" i="17"/>
  <c r="Z59" i="17"/>
  <c r="AA59" i="17"/>
  <c r="AB59" i="17"/>
  <c r="L60" i="17"/>
  <c r="P60" i="17"/>
  <c r="Q60" i="17"/>
  <c r="R60" i="17"/>
  <c r="S60" i="17"/>
  <c r="T60" i="17"/>
  <c r="U60" i="17"/>
  <c r="V60" i="17"/>
  <c r="W60" i="17"/>
  <c r="X60" i="17"/>
  <c r="Y60" i="17"/>
  <c r="Z60" i="17"/>
  <c r="AA60" i="17"/>
  <c r="AB60" i="17"/>
  <c r="L61" i="17"/>
  <c r="P61" i="17"/>
  <c r="Q61" i="17"/>
  <c r="R61" i="17"/>
  <c r="S61" i="17"/>
  <c r="T61" i="17"/>
  <c r="U61" i="17"/>
  <c r="V61" i="17"/>
  <c r="W61" i="17"/>
  <c r="X61" i="17"/>
  <c r="Y61" i="17"/>
  <c r="Z61" i="17"/>
  <c r="AA61" i="17"/>
  <c r="AB61" i="17"/>
  <c r="L62" i="17"/>
  <c r="P62" i="17"/>
  <c r="Q62" i="17"/>
  <c r="R62" i="17"/>
  <c r="S62" i="17"/>
  <c r="T62" i="17"/>
  <c r="U62" i="17"/>
  <c r="V62" i="17"/>
  <c r="W62" i="17"/>
  <c r="X62" i="17"/>
  <c r="Y62" i="17"/>
  <c r="Z62" i="17"/>
  <c r="AA62" i="17"/>
  <c r="AB62" i="17"/>
  <c r="L63" i="17"/>
  <c r="P63" i="17"/>
  <c r="Q63" i="17"/>
  <c r="R63" i="17"/>
  <c r="S63" i="17"/>
  <c r="T63" i="17"/>
  <c r="U63" i="17"/>
  <c r="V63" i="17"/>
  <c r="W63" i="17"/>
  <c r="X63" i="17"/>
  <c r="Y63" i="17"/>
  <c r="Z63" i="17"/>
  <c r="AA63" i="17"/>
  <c r="AB63" i="17"/>
  <c r="L64" i="17"/>
  <c r="P64" i="17"/>
  <c r="Q64" i="17"/>
  <c r="R64" i="17"/>
  <c r="S64" i="17"/>
  <c r="T64" i="17"/>
  <c r="U64" i="17"/>
  <c r="V64" i="17"/>
  <c r="W64" i="17"/>
  <c r="X64" i="17"/>
  <c r="Y64" i="17"/>
  <c r="Z64" i="17"/>
  <c r="AA64" i="17"/>
  <c r="AB64" i="17"/>
  <c r="L65" i="17"/>
  <c r="P65" i="17"/>
  <c r="Q65" i="17"/>
  <c r="R65" i="17"/>
  <c r="S65" i="17"/>
  <c r="T65" i="17"/>
  <c r="U65" i="17"/>
  <c r="V65" i="17"/>
  <c r="W65" i="17"/>
  <c r="X65" i="17"/>
  <c r="Y65" i="17"/>
  <c r="Z65" i="17"/>
  <c r="AA65" i="17"/>
  <c r="AB65" i="17"/>
  <c r="L66" i="17"/>
  <c r="P66" i="17"/>
  <c r="Q66" i="17"/>
  <c r="R66" i="17"/>
  <c r="S66" i="17"/>
  <c r="T66" i="17"/>
  <c r="U66" i="17"/>
  <c r="V66" i="17"/>
  <c r="W66" i="17"/>
  <c r="X66" i="17"/>
  <c r="Y66" i="17"/>
  <c r="Z66" i="17"/>
  <c r="AA66" i="17"/>
  <c r="AB66" i="17"/>
  <c r="L67" i="17"/>
  <c r="P67" i="17"/>
  <c r="Q67" i="17"/>
  <c r="R67" i="17"/>
  <c r="S67" i="17"/>
  <c r="T67" i="17"/>
  <c r="U67" i="17"/>
  <c r="V67" i="17"/>
  <c r="W67" i="17"/>
  <c r="X67" i="17"/>
  <c r="Y67" i="17"/>
  <c r="Z67" i="17"/>
  <c r="AA67" i="17"/>
  <c r="AB67" i="17"/>
  <c r="L68" i="17"/>
  <c r="P68" i="17"/>
  <c r="Q68" i="17"/>
  <c r="R68" i="17"/>
  <c r="S68" i="17"/>
  <c r="T68" i="17"/>
  <c r="U68" i="17"/>
  <c r="V68" i="17"/>
  <c r="W68" i="17"/>
  <c r="X68" i="17"/>
  <c r="Y68" i="17"/>
  <c r="Z68" i="17"/>
  <c r="AA68" i="17"/>
  <c r="AB68" i="17"/>
  <c r="L69" i="17"/>
  <c r="P69" i="17"/>
  <c r="Q69" i="17"/>
  <c r="R69" i="17"/>
  <c r="S69" i="17"/>
  <c r="T69" i="17"/>
  <c r="U69" i="17"/>
  <c r="V69" i="17"/>
  <c r="W69" i="17"/>
  <c r="X69" i="17"/>
  <c r="Y69" i="17"/>
  <c r="Z69" i="17"/>
  <c r="AA69" i="17"/>
  <c r="AB69" i="17"/>
  <c r="L70" i="17"/>
  <c r="P70" i="17"/>
  <c r="Q70" i="17"/>
  <c r="R70" i="17"/>
  <c r="S70" i="17"/>
  <c r="T70" i="17"/>
  <c r="U70" i="17"/>
  <c r="V70" i="17"/>
  <c r="W70" i="17"/>
  <c r="X70" i="17"/>
  <c r="Y70" i="17"/>
  <c r="Z70" i="17"/>
  <c r="AA70" i="17"/>
  <c r="AB70" i="17"/>
  <c r="L71" i="17"/>
  <c r="P71" i="17"/>
  <c r="Q71" i="17"/>
  <c r="R71" i="17"/>
  <c r="S71" i="17"/>
  <c r="T71" i="17"/>
  <c r="U71" i="17"/>
  <c r="V71" i="17"/>
  <c r="W71" i="17"/>
  <c r="X71" i="17"/>
  <c r="Y71" i="17"/>
  <c r="Z71" i="17"/>
  <c r="AA71" i="17"/>
  <c r="AB71" i="17"/>
  <c r="L72" i="17"/>
  <c r="P72" i="17"/>
  <c r="Q72" i="17"/>
  <c r="R72" i="17"/>
  <c r="S72" i="17"/>
  <c r="T72" i="17"/>
  <c r="U72" i="17"/>
  <c r="V72" i="17"/>
  <c r="W72" i="17"/>
  <c r="X72" i="17"/>
  <c r="Y72" i="17"/>
  <c r="Z72" i="17"/>
  <c r="AA72" i="17"/>
  <c r="AB72" i="17"/>
  <c r="L73" i="17"/>
  <c r="P73" i="17"/>
  <c r="Q73" i="17"/>
  <c r="R73" i="17"/>
  <c r="S73" i="17"/>
  <c r="T73" i="17"/>
  <c r="U73" i="17"/>
  <c r="V73" i="17"/>
  <c r="W73" i="17"/>
  <c r="X73" i="17"/>
  <c r="Y73" i="17"/>
  <c r="Z73" i="17"/>
  <c r="AA73" i="17"/>
  <c r="AB73" i="17"/>
  <c r="L74" i="17"/>
  <c r="P74" i="17"/>
  <c r="Q74" i="17"/>
  <c r="R74" i="17"/>
  <c r="S74" i="17"/>
  <c r="T74" i="17"/>
  <c r="U74" i="17"/>
  <c r="V74" i="17"/>
  <c r="W74" i="17"/>
  <c r="X74" i="17"/>
  <c r="Y74" i="17"/>
  <c r="Z74" i="17"/>
  <c r="AA74" i="17"/>
  <c r="AB74" i="17"/>
  <c r="L75" i="17"/>
  <c r="P75" i="17"/>
  <c r="Q75" i="17"/>
  <c r="R75" i="17"/>
  <c r="S75" i="17"/>
  <c r="T75" i="17"/>
  <c r="U75" i="17"/>
  <c r="V75" i="17"/>
  <c r="W75" i="17"/>
  <c r="X75" i="17"/>
  <c r="Y75" i="17"/>
  <c r="Z75" i="17"/>
  <c r="AA75" i="17"/>
  <c r="AB75" i="17"/>
  <c r="L76" i="17"/>
  <c r="P76" i="17"/>
  <c r="Q76" i="17"/>
  <c r="R76" i="17"/>
  <c r="S76" i="17"/>
  <c r="T76" i="17"/>
  <c r="U76" i="17"/>
  <c r="V76" i="17"/>
  <c r="W76" i="17"/>
  <c r="X76" i="17"/>
  <c r="Y76" i="17"/>
  <c r="Z76" i="17"/>
  <c r="AA76" i="17"/>
  <c r="AB76" i="17"/>
  <c r="L77" i="17"/>
  <c r="P77" i="17"/>
  <c r="Q77" i="17"/>
  <c r="R77" i="17"/>
  <c r="S77" i="17"/>
  <c r="T77" i="17"/>
  <c r="U77" i="17"/>
  <c r="V77" i="17"/>
  <c r="W77" i="17"/>
  <c r="X77" i="17"/>
  <c r="Y77" i="17"/>
  <c r="Z77" i="17"/>
  <c r="AA77" i="17"/>
  <c r="AB77" i="17"/>
  <c r="L78" i="17"/>
  <c r="P78" i="17"/>
  <c r="Q78" i="17"/>
  <c r="R78" i="17"/>
  <c r="S78" i="17"/>
  <c r="T78" i="17"/>
  <c r="U78" i="17"/>
  <c r="V78" i="17"/>
  <c r="W78" i="17"/>
  <c r="X78" i="17"/>
  <c r="Y78" i="17"/>
  <c r="Z78" i="17"/>
  <c r="AA78" i="17"/>
  <c r="AB78" i="17"/>
  <c r="L79" i="17"/>
  <c r="P79" i="17"/>
  <c r="Q79" i="17"/>
  <c r="R79" i="17"/>
  <c r="S79" i="17"/>
  <c r="T79" i="17"/>
  <c r="U79" i="17"/>
  <c r="V79" i="17"/>
  <c r="W79" i="17"/>
  <c r="X79" i="17"/>
  <c r="Y79" i="17"/>
  <c r="Z79" i="17"/>
  <c r="AA79" i="17"/>
  <c r="AB79" i="17"/>
  <c r="L80" i="17"/>
  <c r="P80" i="17"/>
  <c r="Q80" i="17"/>
  <c r="R80" i="17"/>
  <c r="S80" i="17"/>
  <c r="T80" i="17"/>
  <c r="U80" i="17"/>
  <c r="V80" i="17"/>
  <c r="W80" i="17"/>
  <c r="X80" i="17"/>
  <c r="Y80" i="17"/>
  <c r="Z80" i="17"/>
  <c r="AA80" i="17"/>
  <c r="AB80" i="17"/>
  <c r="L81" i="17"/>
  <c r="P81" i="17"/>
  <c r="Q81" i="17"/>
  <c r="R81" i="17"/>
  <c r="S81" i="17"/>
  <c r="T81" i="17"/>
  <c r="U81" i="17"/>
  <c r="V81" i="17"/>
  <c r="W81" i="17"/>
  <c r="X81" i="17"/>
  <c r="Y81" i="17"/>
  <c r="Z81" i="17"/>
  <c r="AA81" i="17"/>
  <c r="AB81" i="17"/>
  <c r="L82" i="17"/>
  <c r="P82" i="17"/>
  <c r="Q82" i="17"/>
  <c r="R82" i="17"/>
  <c r="S82" i="17"/>
  <c r="T82" i="17"/>
  <c r="U82" i="17"/>
  <c r="V82" i="17"/>
  <c r="W82" i="17"/>
  <c r="X82" i="17"/>
  <c r="Y82" i="17"/>
  <c r="Z82" i="17"/>
  <c r="AA82" i="17"/>
  <c r="AB82" i="17"/>
  <c r="L83" i="17"/>
  <c r="P83" i="17"/>
  <c r="Q83" i="17"/>
  <c r="R83" i="17"/>
  <c r="S83" i="17"/>
  <c r="T83" i="17"/>
  <c r="U83" i="17"/>
  <c r="V83" i="17"/>
  <c r="W83" i="17"/>
  <c r="X83" i="17"/>
  <c r="Y83" i="17"/>
  <c r="Z83" i="17"/>
  <c r="AA83" i="17"/>
  <c r="AB83" i="17"/>
  <c r="L84" i="17"/>
  <c r="P84" i="17"/>
  <c r="Q84" i="17"/>
  <c r="R84" i="17"/>
  <c r="S84" i="17"/>
  <c r="T84" i="17"/>
  <c r="U84" i="17"/>
  <c r="V84" i="17"/>
  <c r="W84" i="17"/>
  <c r="X84" i="17"/>
  <c r="Y84" i="17"/>
  <c r="Z84" i="17"/>
  <c r="AA84" i="17"/>
  <c r="AB84" i="17"/>
  <c r="L85" i="17"/>
  <c r="P85" i="17"/>
  <c r="Q85" i="17"/>
  <c r="R85" i="17"/>
  <c r="S85" i="17"/>
  <c r="T85" i="17"/>
  <c r="U85" i="17"/>
  <c r="V85" i="17"/>
  <c r="W85" i="17"/>
  <c r="X85" i="17"/>
  <c r="Y85" i="17"/>
  <c r="Z85" i="17"/>
  <c r="AA85" i="17"/>
  <c r="AB85" i="17"/>
  <c r="L86" i="17"/>
  <c r="P86" i="17"/>
  <c r="Q86" i="17"/>
  <c r="R86" i="17"/>
  <c r="S86" i="17"/>
  <c r="T86" i="17"/>
  <c r="U86" i="17"/>
  <c r="V86" i="17"/>
  <c r="W86" i="17"/>
  <c r="X86" i="17"/>
  <c r="Y86" i="17"/>
  <c r="Z86" i="17"/>
  <c r="AA86" i="17"/>
  <c r="AB86" i="17"/>
  <c r="L87" i="17"/>
  <c r="P87" i="17"/>
  <c r="Q87" i="17"/>
  <c r="R87" i="17"/>
  <c r="S87" i="17"/>
  <c r="T87" i="17"/>
  <c r="U87" i="17"/>
  <c r="V87" i="17"/>
  <c r="W87" i="17"/>
  <c r="X87" i="17"/>
  <c r="Y87" i="17"/>
  <c r="Z87" i="17"/>
  <c r="AA87" i="17"/>
  <c r="AB87" i="17"/>
  <c r="L88" i="17"/>
  <c r="P88" i="17"/>
  <c r="Q88" i="17"/>
  <c r="R88" i="17"/>
  <c r="S88" i="17"/>
  <c r="T88" i="17"/>
  <c r="U88" i="17"/>
  <c r="V88" i="17"/>
  <c r="W88" i="17"/>
  <c r="X88" i="17"/>
  <c r="Y88" i="17"/>
  <c r="Z88" i="17"/>
  <c r="AA88" i="17"/>
  <c r="AB88" i="17"/>
  <c r="L89" i="17"/>
  <c r="P89" i="17"/>
  <c r="Q89" i="17"/>
  <c r="R89" i="17"/>
  <c r="S89" i="17"/>
  <c r="T89" i="17"/>
  <c r="U89" i="17"/>
  <c r="V89" i="17"/>
  <c r="W89" i="17"/>
  <c r="X89" i="17"/>
  <c r="Y89" i="17"/>
  <c r="Z89" i="17"/>
  <c r="AA89" i="17"/>
  <c r="AB89" i="17"/>
  <c r="L90" i="17"/>
  <c r="P90" i="17"/>
  <c r="Q90" i="17"/>
  <c r="R90" i="17"/>
  <c r="S90" i="17"/>
  <c r="T90" i="17"/>
  <c r="U90" i="17"/>
  <c r="V90" i="17"/>
  <c r="W90" i="17"/>
  <c r="X90" i="17"/>
  <c r="Y90" i="17"/>
  <c r="Z90" i="17"/>
  <c r="AA90" i="17"/>
  <c r="AB90" i="17"/>
  <c r="L91" i="17"/>
  <c r="P91" i="17"/>
  <c r="Q91" i="17"/>
  <c r="R91" i="17"/>
  <c r="S91" i="17"/>
  <c r="T91" i="17"/>
  <c r="U91" i="17"/>
  <c r="V91" i="17"/>
  <c r="W91" i="17"/>
  <c r="X91" i="17"/>
  <c r="Y91" i="17"/>
  <c r="Z91" i="17"/>
  <c r="AA91" i="17"/>
  <c r="AB91" i="17"/>
  <c r="L92" i="17"/>
  <c r="P92" i="17"/>
  <c r="Q92" i="17"/>
  <c r="R92" i="17"/>
  <c r="S92" i="17"/>
  <c r="T92" i="17"/>
  <c r="U92" i="17"/>
  <c r="V92" i="17"/>
  <c r="W92" i="17"/>
  <c r="X92" i="17"/>
  <c r="Y92" i="17"/>
  <c r="Z92" i="17"/>
  <c r="AA92" i="17"/>
  <c r="AB92" i="17"/>
  <c r="L93" i="17"/>
  <c r="P93" i="17"/>
  <c r="Q93" i="17"/>
  <c r="R93" i="17"/>
  <c r="S93" i="17"/>
  <c r="T93" i="17"/>
  <c r="U93" i="17"/>
  <c r="V93" i="17"/>
  <c r="W93" i="17"/>
  <c r="X93" i="17"/>
  <c r="Y93" i="17"/>
  <c r="Z93" i="17"/>
  <c r="AA93" i="17"/>
  <c r="AB93" i="17"/>
  <c r="L94" i="17"/>
  <c r="P94" i="17"/>
  <c r="Q94" i="17"/>
  <c r="R94" i="17"/>
  <c r="S94" i="17"/>
  <c r="T94" i="17"/>
  <c r="U94" i="17"/>
  <c r="V94" i="17"/>
  <c r="W94" i="17"/>
  <c r="X94" i="17"/>
  <c r="Y94" i="17"/>
  <c r="Z94" i="17"/>
  <c r="AA94" i="17"/>
  <c r="AB94" i="17"/>
  <c r="L95" i="17"/>
  <c r="P95" i="17"/>
  <c r="Q95" i="17"/>
  <c r="R95" i="17"/>
  <c r="S95" i="17"/>
  <c r="T95" i="17"/>
  <c r="U95" i="17"/>
  <c r="V95" i="17"/>
  <c r="W95" i="17"/>
  <c r="X95" i="17"/>
  <c r="Y95" i="17"/>
  <c r="Z95" i="17"/>
  <c r="AA95" i="17"/>
  <c r="AB95" i="17"/>
  <c r="L96" i="17"/>
  <c r="P96" i="17"/>
  <c r="Q96" i="17"/>
  <c r="R96" i="17"/>
  <c r="S96" i="17"/>
  <c r="T96" i="17"/>
  <c r="U96" i="17"/>
  <c r="V96" i="17"/>
  <c r="W96" i="17"/>
  <c r="X96" i="17"/>
  <c r="Y96" i="17"/>
  <c r="Z96" i="17"/>
  <c r="AA96" i="17"/>
  <c r="AB96" i="17"/>
  <c r="L97" i="17"/>
  <c r="P97" i="17"/>
  <c r="Q97" i="17"/>
  <c r="R97" i="17"/>
  <c r="S97" i="17"/>
  <c r="T97" i="17"/>
  <c r="U97" i="17"/>
  <c r="V97" i="17"/>
  <c r="W97" i="17"/>
  <c r="X97" i="17"/>
  <c r="Y97" i="17"/>
  <c r="Z97" i="17"/>
  <c r="AA97" i="17"/>
  <c r="AB97" i="17"/>
  <c r="L98" i="17"/>
  <c r="P98" i="17"/>
  <c r="Q98" i="17"/>
  <c r="R98" i="17"/>
  <c r="S98" i="17"/>
  <c r="T98" i="17"/>
  <c r="U98" i="17"/>
  <c r="V98" i="17"/>
  <c r="W98" i="17"/>
  <c r="X98" i="17"/>
  <c r="Y98" i="17"/>
  <c r="Z98" i="17"/>
  <c r="AA98" i="17"/>
  <c r="AB98" i="17"/>
  <c r="L3" i="16"/>
  <c r="P3" i="16"/>
  <c r="Q3" i="16"/>
  <c r="R3" i="16"/>
  <c r="S3" i="16"/>
  <c r="T3" i="16"/>
  <c r="U3" i="16"/>
  <c r="V3" i="16"/>
  <c r="W3" i="16"/>
  <c r="X3" i="16"/>
  <c r="Y3" i="16"/>
  <c r="Z3" i="16"/>
  <c r="AA3" i="16"/>
  <c r="AB3" i="16"/>
  <c r="L4" i="16"/>
  <c r="P4" i="16"/>
  <c r="Q4" i="16"/>
  <c r="R4" i="16"/>
  <c r="S4" i="16"/>
  <c r="T4" i="16"/>
  <c r="U4" i="16"/>
  <c r="V4" i="16"/>
  <c r="W4" i="16"/>
  <c r="X4" i="16"/>
  <c r="Y4" i="16"/>
  <c r="Z4" i="16"/>
  <c r="AA4" i="16"/>
  <c r="AB4" i="16"/>
  <c r="L5" i="16"/>
  <c r="P5" i="16"/>
  <c r="Q5" i="16"/>
  <c r="R5" i="16"/>
  <c r="S5" i="16"/>
  <c r="T5" i="16"/>
  <c r="U5" i="16"/>
  <c r="V5" i="16"/>
  <c r="W5" i="16"/>
  <c r="X5" i="16"/>
  <c r="Y5" i="16"/>
  <c r="Z5" i="16"/>
  <c r="AA5" i="16"/>
  <c r="AB5" i="16"/>
  <c r="L6" i="16"/>
  <c r="P6" i="16"/>
  <c r="Q6" i="16"/>
  <c r="R6" i="16"/>
  <c r="S6" i="16"/>
  <c r="T6" i="16"/>
  <c r="U6" i="16"/>
  <c r="V6" i="16"/>
  <c r="W6" i="16"/>
  <c r="X6" i="16"/>
  <c r="Y6" i="16"/>
  <c r="Z6" i="16"/>
  <c r="AA6" i="16"/>
  <c r="AB6" i="16"/>
  <c r="L7" i="16"/>
  <c r="P7" i="16"/>
  <c r="Q7" i="16"/>
  <c r="R7" i="16"/>
  <c r="S7" i="16"/>
  <c r="T7" i="16"/>
  <c r="U7" i="16"/>
  <c r="V7" i="16"/>
  <c r="W7" i="16"/>
  <c r="X7" i="16"/>
  <c r="Y7" i="16"/>
  <c r="Z7" i="16"/>
  <c r="AA7" i="16"/>
  <c r="AB7" i="16"/>
  <c r="L8" i="16"/>
  <c r="P8" i="16"/>
  <c r="Q8" i="16"/>
  <c r="R8" i="16"/>
  <c r="S8" i="16"/>
  <c r="T8" i="16"/>
  <c r="U8" i="16"/>
  <c r="V8" i="16"/>
  <c r="W8" i="16"/>
  <c r="X8" i="16"/>
  <c r="Y8" i="16"/>
  <c r="Z8" i="16"/>
  <c r="AA8" i="16"/>
  <c r="AB8" i="16"/>
  <c r="L9" i="16"/>
  <c r="P9" i="16"/>
  <c r="Q9" i="16"/>
  <c r="R9" i="16"/>
  <c r="S9" i="16"/>
  <c r="T9" i="16"/>
  <c r="U9" i="16"/>
  <c r="V9" i="16"/>
  <c r="W9" i="16"/>
  <c r="X9" i="16"/>
  <c r="Y9" i="16"/>
  <c r="Z9" i="16"/>
  <c r="AA9" i="16"/>
  <c r="AB9" i="16"/>
  <c r="L10" i="16"/>
  <c r="P10" i="16"/>
  <c r="Q10" i="16"/>
  <c r="R10" i="16"/>
  <c r="S10" i="16"/>
  <c r="T10" i="16"/>
  <c r="U10" i="16"/>
  <c r="V10" i="16"/>
  <c r="W10" i="16"/>
  <c r="X10" i="16"/>
  <c r="Y10" i="16"/>
  <c r="Z10" i="16"/>
  <c r="AA10" i="16"/>
  <c r="AB10" i="16"/>
  <c r="L11" i="16"/>
  <c r="P11" i="16"/>
  <c r="Q11" i="16"/>
  <c r="R11" i="16"/>
  <c r="S11" i="16"/>
  <c r="T11" i="16"/>
  <c r="U11" i="16"/>
  <c r="V11" i="16"/>
  <c r="W11" i="16"/>
  <c r="X11" i="16"/>
  <c r="Y11" i="16"/>
  <c r="Z11" i="16"/>
  <c r="AA11" i="16"/>
  <c r="AB11" i="16"/>
  <c r="L12" i="16"/>
  <c r="P12" i="16"/>
  <c r="Q12" i="16"/>
  <c r="R12" i="16"/>
  <c r="S12" i="16"/>
  <c r="T12" i="16"/>
  <c r="U12" i="16"/>
  <c r="V12" i="16"/>
  <c r="W12" i="16"/>
  <c r="X12" i="16"/>
  <c r="Y12" i="16"/>
  <c r="Z12" i="16"/>
  <c r="AA12" i="16"/>
  <c r="AB12" i="16"/>
  <c r="L13" i="16"/>
  <c r="P13" i="16"/>
  <c r="Q13" i="16"/>
  <c r="R13" i="16"/>
  <c r="S13" i="16"/>
  <c r="T13" i="16"/>
  <c r="U13" i="16"/>
  <c r="V13" i="16"/>
  <c r="W13" i="16"/>
  <c r="X13" i="16"/>
  <c r="Y13" i="16"/>
  <c r="Z13" i="16"/>
  <c r="AA13" i="16"/>
  <c r="AB13" i="16"/>
  <c r="L14" i="16"/>
  <c r="P14" i="16"/>
  <c r="Q14" i="16"/>
  <c r="R14" i="16"/>
  <c r="S14" i="16"/>
  <c r="T14" i="16"/>
  <c r="U14" i="16"/>
  <c r="V14" i="16"/>
  <c r="W14" i="16"/>
  <c r="X14" i="16"/>
  <c r="Y14" i="16"/>
  <c r="Z14" i="16"/>
  <c r="AA14" i="16"/>
  <c r="AB14" i="16"/>
  <c r="L15" i="16"/>
  <c r="P15" i="16"/>
  <c r="Q15" i="16"/>
  <c r="R15" i="16"/>
  <c r="S15" i="16"/>
  <c r="T15" i="16"/>
  <c r="U15" i="16"/>
  <c r="V15" i="16"/>
  <c r="W15" i="16"/>
  <c r="X15" i="16"/>
  <c r="Y15" i="16"/>
  <c r="Z15" i="16"/>
  <c r="AA15" i="16"/>
  <c r="AB15" i="16"/>
  <c r="L16" i="16"/>
  <c r="P16" i="16"/>
  <c r="Q16" i="16"/>
  <c r="R16" i="16"/>
  <c r="S16" i="16"/>
  <c r="T16" i="16"/>
  <c r="U16" i="16"/>
  <c r="V16" i="16"/>
  <c r="W16" i="16"/>
  <c r="X16" i="16"/>
  <c r="Y16" i="16"/>
  <c r="Z16" i="16"/>
  <c r="AA16" i="16"/>
  <c r="AB16" i="16"/>
  <c r="L17" i="16"/>
  <c r="P17" i="16"/>
  <c r="Q17" i="16"/>
  <c r="R17" i="16"/>
  <c r="S17" i="16"/>
  <c r="T17" i="16"/>
  <c r="U17" i="16"/>
  <c r="V17" i="16"/>
  <c r="W17" i="16"/>
  <c r="X17" i="16"/>
  <c r="Y17" i="16"/>
  <c r="Z17" i="16"/>
  <c r="AA17" i="16"/>
  <c r="AB17" i="16"/>
  <c r="L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L19" i="16"/>
  <c r="P19" i="16"/>
  <c r="Q19" i="16"/>
  <c r="R19" i="16"/>
  <c r="S19" i="16"/>
  <c r="T19" i="16"/>
  <c r="U19" i="16"/>
  <c r="V19" i="16"/>
  <c r="W19" i="16"/>
  <c r="X19" i="16"/>
  <c r="Y19" i="16"/>
  <c r="Z19" i="16"/>
  <c r="AA19" i="16"/>
  <c r="AB19" i="16"/>
  <c r="L20" i="16"/>
  <c r="P20" i="16"/>
  <c r="Q20" i="16"/>
  <c r="R20" i="16"/>
  <c r="S20" i="16"/>
  <c r="T20" i="16"/>
  <c r="U20" i="16"/>
  <c r="V20" i="16"/>
  <c r="W20" i="16"/>
  <c r="X20" i="16"/>
  <c r="Y20" i="16"/>
  <c r="Z20" i="16"/>
  <c r="AA20" i="16"/>
  <c r="AB20" i="16"/>
  <c r="L21" i="16"/>
  <c r="P21" i="16"/>
  <c r="Q21" i="16"/>
  <c r="R21" i="16"/>
  <c r="S21" i="16"/>
  <c r="T21" i="16"/>
  <c r="U21" i="16"/>
  <c r="V21" i="16"/>
  <c r="W21" i="16"/>
  <c r="X21" i="16"/>
  <c r="Y21" i="16"/>
  <c r="Z21" i="16"/>
  <c r="AA21" i="16"/>
  <c r="AB21" i="16"/>
  <c r="L22" i="16"/>
  <c r="P22" i="16"/>
  <c r="Q22" i="16"/>
  <c r="R22" i="16"/>
  <c r="S22" i="16"/>
  <c r="T22" i="16"/>
  <c r="U22" i="16"/>
  <c r="V22" i="16"/>
  <c r="W22" i="16"/>
  <c r="X22" i="16"/>
  <c r="Y22" i="16"/>
  <c r="Z22" i="16"/>
  <c r="AA22" i="16"/>
  <c r="AB22" i="16"/>
  <c r="L23" i="16"/>
  <c r="P23" i="16"/>
  <c r="Q23" i="16"/>
  <c r="R23" i="16"/>
  <c r="S23" i="16"/>
  <c r="T23" i="16"/>
  <c r="U23" i="16"/>
  <c r="V23" i="16"/>
  <c r="W23" i="16"/>
  <c r="X23" i="16"/>
  <c r="Y23" i="16"/>
  <c r="Z23" i="16"/>
  <c r="AA23" i="16"/>
  <c r="AB23" i="16"/>
  <c r="L24" i="16"/>
  <c r="P24" i="16"/>
  <c r="Q24" i="16"/>
  <c r="R24" i="16"/>
  <c r="S24" i="16"/>
  <c r="T24" i="16"/>
  <c r="U24" i="16"/>
  <c r="V24" i="16"/>
  <c r="W24" i="16"/>
  <c r="X24" i="16"/>
  <c r="Y24" i="16"/>
  <c r="Z24" i="16"/>
  <c r="AA24" i="16"/>
  <c r="AB24" i="16"/>
  <c r="L25" i="16"/>
  <c r="P25" i="16"/>
  <c r="Q25" i="16"/>
  <c r="R25" i="16"/>
  <c r="S25" i="16"/>
  <c r="T25" i="16"/>
  <c r="U25" i="16"/>
  <c r="V25" i="16"/>
  <c r="W25" i="16"/>
  <c r="X25" i="16"/>
  <c r="Y25" i="16"/>
  <c r="Z25" i="16"/>
  <c r="AA25" i="16"/>
  <c r="AB25" i="16"/>
  <c r="L26" i="16"/>
  <c r="P26" i="16"/>
  <c r="Q26" i="16"/>
  <c r="R26" i="16"/>
  <c r="S26" i="16"/>
  <c r="T26" i="16"/>
  <c r="U26" i="16"/>
  <c r="V26" i="16"/>
  <c r="W26" i="16"/>
  <c r="X26" i="16"/>
  <c r="Y26" i="16"/>
  <c r="Z26" i="16"/>
  <c r="AA26" i="16"/>
  <c r="AB26" i="16"/>
  <c r="L27" i="16"/>
  <c r="P27" i="16"/>
  <c r="Q27" i="16"/>
  <c r="R27" i="16"/>
  <c r="S27" i="16"/>
  <c r="T27" i="16"/>
  <c r="U27" i="16"/>
  <c r="V27" i="16"/>
  <c r="W27" i="16"/>
  <c r="X27" i="16"/>
  <c r="Y27" i="16"/>
  <c r="Z27" i="16"/>
  <c r="AA27" i="16"/>
  <c r="AB27" i="16"/>
  <c r="L28" i="16"/>
  <c r="P28" i="16"/>
  <c r="Q28" i="16"/>
  <c r="R28" i="16"/>
  <c r="S28" i="16"/>
  <c r="T28" i="16"/>
  <c r="U28" i="16"/>
  <c r="V28" i="16"/>
  <c r="W28" i="16"/>
  <c r="X28" i="16"/>
  <c r="Y28" i="16"/>
  <c r="Z28" i="16"/>
  <c r="AA28" i="16"/>
  <c r="AB28" i="16"/>
  <c r="L29" i="16"/>
  <c r="P29" i="16"/>
  <c r="Q29" i="16"/>
  <c r="R29" i="16"/>
  <c r="S29" i="16"/>
  <c r="T29" i="16"/>
  <c r="U29" i="16"/>
  <c r="V29" i="16"/>
  <c r="W29" i="16"/>
  <c r="X29" i="16"/>
  <c r="Y29" i="16"/>
  <c r="Z29" i="16"/>
  <c r="AA29" i="16"/>
  <c r="AB29" i="16"/>
  <c r="L30" i="16"/>
  <c r="P30" i="16"/>
  <c r="Q30" i="16"/>
  <c r="R30" i="16"/>
  <c r="S30" i="16"/>
  <c r="T30" i="16"/>
  <c r="U30" i="16"/>
  <c r="V30" i="16"/>
  <c r="W30" i="16"/>
  <c r="X30" i="16"/>
  <c r="Y30" i="16"/>
  <c r="Z30" i="16"/>
  <c r="AA30" i="16"/>
  <c r="AB30" i="16"/>
  <c r="L31" i="16"/>
  <c r="P31" i="16"/>
  <c r="Q31" i="16"/>
  <c r="R31" i="16"/>
  <c r="S31" i="16"/>
  <c r="T31" i="16"/>
  <c r="U31" i="16"/>
  <c r="V31" i="16"/>
  <c r="W31" i="16"/>
  <c r="X31" i="16"/>
  <c r="Y31" i="16"/>
  <c r="Z31" i="16"/>
  <c r="AA31" i="16"/>
  <c r="AB31" i="16"/>
  <c r="L32" i="16"/>
  <c r="P32" i="16"/>
  <c r="Q32" i="16"/>
  <c r="R32" i="16"/>
  <c r="S32" i="16"/>
  <c r="T32" i="16"/>
  <c r="U32" i="16"/>
  <c r="V32" i="16"/>
  <c r="W32" i="16"/>
  <c r="X32" i="16"/>
  <c r="Y32" i="16"/>
  <c r="Z32" i="16"/>
  <c r="AA32" i="16"/>
  <c r="AB32" i="16"/>
  <c r="L33" i="16"/>
  <c r="P33" i="16"/>
  <c r="Q33" i="16"/>
  <c r="R33" i="16"/>
  <c r="S33" i="16"/>
  <c r="T33" i="16"/>
  <c r="U33" i="16"/>
  <c r="V33" i="16"/>
  <c r="W33" i="16"/>
  <c r="X33" i="16"/>
  <c r="Y33" i="16"/>
  <c r="Z33" i="16"/>
  <c r="AA33" i="16"/>
  <c r="AB33" i="16"/>
  <c r="L34" i="16"/>
  <c r="P34" i="16"/>
  <c r="Q34" i="16"/>
  <c r="R34" i="16"/>
  <c r="S34" i="16"/>
  <c r="T34" i="16"/>
  <c r="U34" i="16"/>
  <c r="V34" i="16"/>
  <c r="W34" i="16"/>
  <c r="X34" i="16"/>
  <c r="Y34" i="16"/>
  <c r="Z34" i="16"/>
  <c r="AA34" i="16"/>
  <c r="AB34" i="16"/>
  <c r="L35" i="16"/>
  <c r="P35" i="16"/>
  <c r="Q35" i="16"/>
  <c r="R35" i="16"/>
  <c r="S35" i="16"/>
  <c r="T35" i="16"/>
  <c r="U35" i="16"/>
  <c r="V35" i="16"/>
  <c r="W35" i="16"/>
  <c r="X35" i="16"/>
  <c r="Y35" i="16"/>
  <c r="Z35" i="16"/>
  <c r="AA35" i="16"/>
  <c r="AB35" i="16"/>
  <c r="L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AB36" i="16"/>
  <c r="L37" i="16"/>
  <c r="P37" i="16"/>
  <c r="Q37" i="16"/>
  <c r="R37" i="16"/>
  <c r="S37" i="16"/>
  <c r="T37" i="16"/>
  <c r="U37" i="16"/>
  <c r="V37" i="16"/>
  <c r="W37" i="16"/>
  <c r="X37" i="16"/>
  <c r="Y37" i="16"/>
  <c r="Z37" i="16"/>
  <c r="AA37" i="16"/>
  <c r="AB37" i="16"/>
  <c r="L38" i="16"/>
  <c r="P38" i="16"/>
  <c r="Q38" i="16"/>
  <c r="R38" i="16"/>
  <c r="S38" i="16"/>
  <c r="T38" i="16"/>
  <c r="U38" i="16"/>
  <c r="V38" i="16"/>
  <c r="W38" i="16"/>
  <c r="X38" i="16"/>
  <c r="Y38" i="16"/>
  <c r="Z38" i="16"/>
  <c r="AA38" i="16"/>
  <c r="AB38" i="16"/>
  <c r="L39" i="16"/>
  <c r="P39" i="16"/>
  <c r="Q39" i="16"/>
  <c r="R39" i="16"/>
  <c r="S39" i="16"/>
  <c r="T39" i="16"/>
  <c r="U39" i="16"/>
  <c r="V39" i="16"/>
  <c r="W39" i="16"/>
  <c r="X39" i="16"/>
  <c r="Y39" i="16"/>
  <c r="Z39" i="16"/>
  <c r="AA39" i="16"/>
  <c r="AB39" i="16"/>
  <c r="L40" i="16"/>
  <c r="P40" i="16"/>
  <c r="Q40" i="16"/>
  <c r="R40" i="16"/>
  <c r="S40" i="16"/>
  <c r="T40" i="16"/>
  <c r="U40" i="16"/>
  <c r="V40" i="16"/>
  <c r="W40" i="16"/>
  <c r="X40" i="16"/>
  <c r="Y40" i="16"/>
  <c r="Z40" i="16"/>
  <c r="AA40" i="16"/>
  <c r="AB40" i="16"/>
  <c r="L41" i="16"/>
  <c r="P41" i="16"/>
  <c r="Q41" i="16"/>
  <c r="R41" i="16"/>
  <c r="S41" i="16"/>
  <c r="T41" i="16"/>
  <c r="U41" i="16"/>
  <c r="V41" i="16"/>
  <c r="W41" i="16"/>
  <c r="X41" i="16"/>
  <c r="Y41" i="16"/>
  <c r="Z41" i="16"/>
  <c r="AA41" i="16"/>
  <c r="AB41" i="16"/>
  <c r="L42" i="16"/>
  <c r="P42" i="16"/>
  <c r="Q42" i="16"/>
  <c r="R42" i="16"/>
  <c r="S42" i="16"/>
  <c r="T42" i="16"/>
  <c r="U42" i="16"/>
  <c r="V42" i="16"/>
  <c r="W42" i="16"/>
  <c r="X42" i="16"/>
  <c r="Y42" i="16"/>
  <c r="Z42" i="16"/>
  <c r="AA42" i="16"/>
  <c r="AB42" i="16"/>
  <c r="L43" i="16"/>
  <c r="P43" i="16"/>
  <c r="Q43" i="16"/>
  <c r="R43" i="16"/>
  <c r="S43" i="16"/>
  <c r="T43" i="16"/>
  <c r="U43" i="16"/>
  <c r="V43" i="16"/>
  <c r="W43" i="16"/>
  <c r="X43" i="16"/>
  <c r="Y43" i="16"/>
  <c r="Z43" i="16"/>
  <c r="AA43" i="16"/>
  <c r="AB43" i="16"/>
  <c r="L44" i="16"/>
  <c r="P44" i="16"/>
  <c r="Q44" i="16"/>
  <c r="R44" i="16"/>
  <c r="S44" i="16"/>
  <c r="T44" i="16"/>
  <c r="U44" i="16"/>
  <c r="V44" i="16"/>
  <c r="W44" i="16"/>
  <c r="X44" i="16"/>
  <c r="Y44" i="16"/>
  <c r="Z44" i="16"/>
  <c r="AA44" i="16"/>
  <c r="AB44" i="16"/>
  <c r="L45" i="16"/>
  <c r="P45" i="16"/>
  <c r="Q45" i="16"/>
  <c r="R45" i="16"/>
  <c r="S45" i="16"/>
  <c r="T45" i="16"/>
  <c r="U45" i="16"/>
  <c r="V45" i="16"/>
  <c r="W45" i="16"/>
  <c r="X45" i="16"/>
  <c r="Y45" i="16"/>
  <c r="Z45" i="16"/>
  <c r="AA45" i="16"/>
  <c r="AB45" i="16"/>
  <c r="L46" i="16"/>
  <c r="P46" i="16"/>
  <c r="Q46" i="16"/>
  <c r="R46" i="16"/>
  <c r="S46" i="16"/>
  <c r="T46" i="16"/>
  <c r="U46" i="16"/>
  <c r="V46" i="16"/>
  <c r="W46" i="16"/>
  <c r="X46" i="16"/>
  <c r="Y46" i="16"/>
  <c r="Z46" i="16"/>
  <c r="AA46" i="16"/>
  <c r="AB46" i="16"/>
  <c r="L47" i="16"/>
  <c r="P47" i="16"/>
  <c r="Q47" i="16"/>
  <c r="R47" i="16"/>
  <c r="S47" i="16"/>
  <c r="T47" i="16"/>
  <c r="U47" i="16"/>
  <c r="V47" i="16"/>
  <c r="W47" i="16"/>
  <c r="X47" i="16"/>
  <c r="Y47" i="16"/>
  <c r="Z47" i="16"/>
  <c r="AA47" i="16"/>
  <c r="AB47" i="16"/>
  <c r="L48" i="16"/>
  <c r="P48" i="16"/>
  <c r="Q48" i="16"/>
  <c r="R48" i="16"/>
  <c r="S48" i="16"/>
  <c r="T48" i="16"/>
  <c r="U48" i="16"/>
  <c r="V48" i="16"/>
  <c r="W48" i="16"/>
  <c r="X48" i="16"/>
  <c r="Y48" i="16"/>
  <c r="Z48" i="16"/>
  <c r="AA48" i="16"/>
  <c r="AB48" i="16"/>
  <c r="L49" i="16"/>
  <c r="P49" i="16"/>
  <c r="Q49" i="16"/>
  <c r="R49" i="16"/>
  <c r="S49" i="16"/>
  <c r="T49" i="16"/>
  <c r="U49" i="16"/>
  <c r="V49" i="16"/>
  <c r="W49" i="16"/>
  <c r="X49" i="16"/>
  <c r="Y49" i="16"/>
  <c r="Z49" i="16"/>
  <c r="AA49" i="16"/>
  <c r="AB49" i="16"/>
  <c r="L50" i="16"/>
  <c r="P50" i="16"/>
  <c r="Q50" i="16"/>
  <c r="R50" i="16"/>
  <c r="S50" i="16"/>
  <c r="T50" i="16"/>
  <c r="U50" i="16"/>
  <c r="V50" i="16"/>
  <c r="W50" i="16"/>
  <c r="X50" i="16"/>
  <c r="Y50" i="16"/>
  <c r="Z50" i="16"/>
  <c r="AA50" i="16"/>
  <c r="AB50" i="16"/>
  <c r="L51" i="16"/>
  <c r="P51" i="16"/>
  <c r="Q51" i="16"/>
  <c r="R51" i="16"/>
  <c r="S51" i="16"/>
  <c r="T51" i="16"/>
  <c r="U51" i="16"/>
  <c r="V51" i="16"/>
  <c r="W51" i="16"/>
  <c r="X51" i="16"/>
  <c r="Y51" i="16"/>
  <c r="Z51" i="16"/>
  <c r="AA51" i="16"/>
  <c r="AB51" i="16"/>
  <c r="L52" i="16"/>
  <c r="P52" i="16"/>
  <c r="Q52" i="16"/>
  <c r="R52" i="16"/>
  <c r="S52" i="16"/>
  <c r="T52" i="16"/>
  <c r="U52" i="16"/>
  <c r="V52" i="16"/>
  <c r="W52" i="16"/>
  <c r="X52" i="16"/>
  <c r="Y52" i="16"/>
  <c r="Z52" i="16"/>
  <c r="AA52" i="16"/>
  <c r="AB52" i="16"/>
  <c r="L53" i="16"/>
  <c r="P53" i="16"/>
  <c r="Q53" i="16"/>
  <c r="R53" i="16"/>
  <c r="S53" i="16"/>
  <c r="T53" i="16"/>
  <c r="U53" i="16"/>
  <c r="V53" i="16"/>
  <c r="W53" i="16"/>
  <c r="X53" i="16"/>
  <c r="Y53" i="16"/>
  <c r="Z53" i="16"/>
  <c r="AA53" i="16"/>
  <c r="AB53" i="16"/>
  <c r="L54" i="16"/>
  <c r="P54" i="16"/>
  <c r="Q54" i="16"/>
  <c r="R54" i="16"/>
  <c r="S54" i="16"/>
  <c r="T54" i="16"/>
  <c r="U54" i="16"/>
  <c r="V54" i="16"/>
  <c r="W54" i="16"/>
  <c r="X54" i="16"/>
  <c r="Y54" i="16"/>
  <c r="Z54" i="16"/>
  <c r="AA54" i="16"/>
  <c r="AB54" i="16"/>
  <c r="L55" i="16"/>
  <c r="P55" i="16"/>
  <c r="Q55" i="16"/>
  <c r="R55" i="16"/>
  <c r="S55" i="16"/>
  <c r="T55" i="16"/>
  <c r="U55" i="16"/>
  <c r="V55" i="16"/>
  <c r="W55" i="16"/>
  <c r="X55" i="16"/>
  <c r="Y55" i="16"/>
  <c r="Z55" i="16"/>
  <c r="AA55" i="16"/>
  <c r="AB55" i="16"/>
  <c r="L56" i="16"/>
  <c r="P56" i="16"/>
  <c r="Q56" i="16"/>
  <c r="R56" i="16"/>
  <c r="S56" i="16"/>
  <c r="T56" i="16"/>
  <c r="U56" i="16"/>
  <c r="V56" i="16"/>
  <c r="W56" i="16"/>
  <c r="X56" i="16"/>
  <c r="Y56" i="16"/>
  <c r="Z56" i="16"/>
  <c r="AA56" i="16"/>
  <c r="AB56" i="16"/>
  <c r="L57" i="16"/>
  <c r="P57" i="16"/>
  <c r="Q57" i="16"/>
  <c r="R57" i="16"/>
  <c r="S57" i="16"/>
  <c r="T57" i="16"/>
  <c r="U57" i="16"/>
  <c r="V57" i="16"/>
  <c r="W57" i="16"/>
  <c r="X57" i="16"/>
  <c r="Y57" i="16"/>
  <c r="Z57" i="16"/>
  <c r="AA57" i="16"/>
  <c r="AB57" i="16"/>
  <c r="L58" i="16"/>
  <c r="P58" i="16"/>
  <c r="Q58" i="16"/>
  <c r="R58" i="16"/>
  <c r="S58" i="16"/>
  <c r="T58" i="16"/>
  <c r="U58" i="16"/>
  <c r="V58" i="16"/>
  <c r="W58" i="16"/>
  <c r="X58" i="16"/>
  <c r="Y58" i="16"/>
  <c r="Z58" i="16"/>
  <c r="AA58" i="16"/>
  <c r="AB58" i="16"/>
  <c r="L59" i="16"/>
  <c r="P59" i="16"/>
  <c r="Q59" i="16"/>
  <c r="R59" i="16"/>
  <c r="S59" i="16"/>
  <c r="T59" i="16"/>
  <c r="U59" i="16"/>
  <c r="V59" i="16"/>
  <c r="W59" i="16"/>
  <c r="X59" i="16"/>
  <c r="Y59" i="16"/>
  <c r="Z59" i="16"/>
  <c r="AA59" i="16"/>
  <c r="AB59" i="16"/>
  <c r="L60" i="16"/>
  <c r="P60" i="16"/>
  <c r="Q60" i="16"/>
  <c r="R60" i="16"/>
  <c r="S60" i="16"/>
  <c r="T60" i="16"/>
  <c r="U60" i="16"/>
  <c r="V60" i="16"/>
  <c r="W60" i="16"/>
  <c r="X60" i="16"/>
  <c r="Y60" i="16"/>
  <c r="Z60" i="16"/>
  <c r="AA60" i="16"/>
  <c r="AB60" i="16"/>
  <c r="L61" i="16"/>
  <c r="P61" i="16"/>
  <c r="Q61" i="16"/>
  <c r="R61" i="16"/>
  <c r="S61" i="16"/>
  <c r="T61" i="16"/>
  <c r="U61" i="16"/>
  <c r="V61" i="16"/>
  <c r="W61" i="16"/>
  <c r="X61" i="16"/>
  <c r="Y61" i="16"/>
  <c r="Z61" i="16"/>
  <c r="AA61" i="16"/>
  <c r="AB61" i="16"/>
  <c r="L62" i="16"/>
  <c r="P62" i="16"/>
  <c r="Q62" i="16"/>
  <c r="R62" i="16"/>
  <c r="S62" i="16"/>
  <c r="T62" i="16"/>
  <c r="U62" i="16"/>
  <c r="V62" i="16"/>
  <c r="W62" i="16"/>
  <c r="X62" i="16"/>
  <c r="Y62" i="16"/>
  <c r="Z62" i="16"/>
  <c r="AA62" i="16"/>
  <c r="AB62" i="16"/>
  <c r="L63" i="16"/>
  <c r="P63" i="16"/>
  <c r="Q63" i="16"/>
  <c r="R63" i="16"/>
  <c r="S63" i="16"/>
  <c r="T63" i="16"/>
  <c r="U63" i="16"/>
  <c r="V63" i="16"/>
  <c r="W63" i="16"/>
  <c r="X63" i="16"/>
  <c r="Y63" i="16"/>
  <c r="Z63" i="16"/>
  <c r="AA63" i="16"/>
  <c r="AB63" i="16"/>
  <c r="L64" i="16"/>
  <c r="P64" i="16"/>
  <c r="Q64" i="16"/>
  <c r="R64" i="16"/>
  <c r="S64" i="16"/>
  <c r="T64" i="16"/>
  <c r="U64" i="16"/>
  <c r="V64" i="16"/>
  <c r="W64" i="16"/>
  <c r="X64" i="16"/>
  <c r="Y64" i="16"/>
  <c r="Z64" i="16"/>
  <c r="AA64" i="16"/>
  <c r="AB64" i="16"/>
  <c r="L65" i="16"/>
  <c r="P65" i="16"/>
  <c r="Q65" i="16"/>
  <c r="R65" i="16"/>
  <c r="S65" i="16"/>
  <c r="T65" i="16"/>
  <c r="U65" i="16"/>
  <c r="V65" i="16"/>
  <c r="W65" i="16"/>
  <c r="X65" i="16"/>
  <c r="Y65" i="16"/>
  <c r="Z65" i="16"/>
  <c r="AA65" i="16"/>
  <c r="AB65" i="16"/>
  <c r="L66" i="16"/>
  <c r="P66" i="16"/>
  <c r="Q66" i="16"/>
  <c r="R66" i="16"/>
  <c r="S66" i="16"/>
  <c r="T66" i="16"/>
  <c r="U66" i="16"/>
  <c r="V66" i="16"/>
  <c r="W66" i="16"/>
  <c r="X66" i="16"/>
  <c r="Y66" i="16"/>
  <c r="Z66" i="16"/>
  <c r="AA66" i="16"/>
  <c r="AB66" i="16"/>
  <c r="L67" i="16"/>
  <c r="P67" i="16"/>
  <c r="Q67" i="16"/>
  <c r="R67" i="16"/>
  <c r="S67" i="16"/>
  <c r="T67" i="16"/>
  <c r="U67" i="16"/>
  <c r="V67" i="16"/>
  <c r="W67" i="16"/>
  <c r="X67" i="16"/>
  <c r="Y67" i="16"/>
  <c r="Z67" i="16"/>
  <c r="AA67" i="16"/>
  <c r="AB67" i="16"/>
  <c r="L68" i="16"/>
  <c r="P68" i="16"/>
  <c r="Q68" i="16"/>
  <c r="R68" i="16"/>
  <c r="S68" i="16"/>
  <c r="T68" i="16"/>
  <c r="U68" i="16"/>
  <c r="V68" i="16"/>
  <c r="W68" i="16"/>
  <c r="X68" i="16"/>
  <c r="Y68" i="16"/>
  <c r="Z68" i="16"/>
  <c r="AA68" i="16"/>
  <c r="AB68" i="16"/>
  <c r="L69" i="16"/>
  <c r="P69" i="16"/>
  <c r="Q69" i="16"/>
  <c r="R69" i="16"/>
  <c r="S69" i="16"/>
  <c r="T69" i="16"/>
  <c r="U69" i="16"/>
  <c r="V69" i="16"/>
  <c r="W69" i="16"/>
  <c r="X69" i="16"/>
  <c r="Y69" i="16"/>
  <c r="Z69" i="16"/>
  <c r="AA69" i="16"/>
  <c r="AB69" i="16"/>
  <c r="L70" i="16"/>
  <c r="P70" i="16"/>
  <c r="Q70" i="16"/>
  <c r="R70" i="16"/>
  <c r="S70" i="16"/>
  <c r="T70" i="16"/>
  <c r="U70" i="16"/>
  <c r="V70" i="16"/>
  <c r="W70" i="16"/>
  <c r="X70" i="16"/>
  <c r="Y70" i="16"/>
  <c r="Z70" i="16"/>
  <c r="AA70" i="16"/>
  <c r="AB70" i="16"/>
  <c r="L71" i="16"/>
  <c r="P71" i="16"/>
  <c r="Q71" i="16"/>
  <c r="R71" i="16"/>
  <c r="S71" i="16"/>
  <c r="T71" i="16"/>
  <c r="U71" i="16"/>
  <c r="V71" i="16"/>
  <c r="W71" i="16"/>
  <c r="X71" i="16"/>
  <c r="Y71" i="16"/>
  <c r="Z71" i="16"/>
  <c r="AA71" i="16"/>
  <c r="AB71" i="16"/>
  <c r="L72" i="16"/>
  <c r="P72" i="16"/>
  <c r="Q72" i="16"/>
  <c r="R72" i="16"/>
  <c r="S72" i="16"/>
  <c r="T72" i="16"/>
  <c r="U72" i="16"/>
  <c r="V72" i="16"/>
  <c r="W72" i="16"/>
  <c r="X72" i="16"/>
  <c r="Y72" i="16"/>
  <c r="Z72" i="16"/>
  <c r="AA72" i="16"/>
  <c r="AB72" i="16"/>
  <c r="L73" i="16"/>
  <c r="P73" i="16"/>
  <c r="Q73" i="16"/>
  <c r="R73" i="16"/>
  <c r="S73" i="16"/>
  <c r="T73" i="16"/>
  <c r="U73" i="16"/>
  <c r="V73" i="16"/>
  <c r="W73" i="16"/>
  <c r="X73" i="16"/>
  <c r="Y73" i="16"/>
  <c r="Z73" i="16"/>
  <c r="AA73" i="16"/>
  <c r="AB73" i="16"/>
  <c r="L74" i="16"/>
  <c r="P74" i="16"/>
  <c r="Q74" i="16"/>
  <c r="R74" i="16"/>
  <c r="S74" i="16"/>
  <c r="T74" i="16"/>
  <c r="U74" i="16"/>
  <c r="V74" i="16"/>
  <c r="W74" i="16"/>
  <c r="X74" i="16"/>
  <c r="Y74" i="16"/>
  <c r="Z74" i="16"/>
  <c r="AA74" i="16"/>
  <c r="AB74" i="16"/>
  <c r="L75" i="16"/>
  <c r="P75" i="16"/>
  <c r="Q75" i="16"/>
  <c r="R75" i="16"/>
  <c r="S75" i="16"/>
  <c r="T75" i="16"/>
  <c r="U75" i="16"/>
  <c r="V75" i="16"/>
  <c r="W75" i="16"/>
  <c r="X75" i="16"/>
  <c r="Y75" i="16"/>
  <c r="Z75" i="16"/>
  <c r="AA75" i="16"/>
  <c r="AB75" i="16"/>
  <c r="L76" i="16"/>
  <c r="P76" i="16"/>
  <c r="Q76" i="16"/>
  <c r="R76" i="16"/>
  <c r="S76" i="16"/>
  <c r="T76" i="16"/>
  <c r="U76" i="16"/>
  <c r="V76" i="16"/>
  <c r="W76" i="16"/>
  <c r="X76" i="16"/>
  <c r="Y76" i="16"/>
  <c r="Z76" i="16"/>
  <c r="AA76" i="16"/>
  <c r="AB76" i="16"/>
  <c r="L77" i="16"/>
  <c r="P77" i="16"/>
  <c r="Q77" i="16"/>
  <c r="R77" i="16"/>
  <c r="S77" i="16"/>
  <c r="T77" i="16"/>
  <c r="U77" i="16"/>
  <c r="V77" i="16"/>
  <c r="W77" i="16"/>
  <c r="X77" i="16"/>
  <c r="Y77" i="16"/>
  <c r="Z77" i="16"/>
  <c r="AA77" i="16"/>
  <c r="AB77" i="16"/>
  <c r="L78" i="16"/>
  <c r="P78" i="16"/>
  <c r="Q78" i="16"/>
  <c r="R78" i="16"/>
  <c r="S78" i="16"/>
  <c r="T78" i="16"/>
  <c r="U78" i="16"/>
  <c r="V78" i="16"/>
  <c r="W78" i="16"/>
  <c r="X78" i="16"/>
  <c r="Y78" i="16"/>
  <c r="Z78" i="16"/>
  <c r="AA78" i="16"/>
  <c r="AB78" i="16"/>
  <c r="L79" i="16"/>
  <c r="P79" i="16"/>
  <c r="Q79" i="16"/>
  <c r="R79" i="16"/>
  <c r="S79" i="16"/>
  <c r="T79" i="16"/>
  <c r="U79" i="16"/>
  <c r="V79" i="16"/>
  <c r="W79" i="16"/>
  <c r="X79" i="16"/>
  <c r="Y79" i="16"/>
  <c r="Z79" i="16"/>
  <c r="AA79" i="16"/>
  <c r="AB79" i="16"/>
  <c r="L80" i="16"/>
  <c r="P80" i="16"/>
  <c r="Q80" i="16"/>
  <c r="R80" i="16"/>
  <c r="S80" i="16"/>
  <c r="T80" i="16"/>
  <c r="U80" i="16"/>
  <c r="V80" i="16"/>
  <c r="W80" i="16"/>
  <c r="X80" i="16"/>
  <c r="Y80" i="16"/>
  <c r="Z80" i="16"/>
  <c r="AA80" i="16"/>
  <c r="AB80" i="16"/>
  <c r="L81" i="16"/>
  <c r="P81" i="16"/>
  <c r="Q81" i="16"/>
  <c r="R81" i="16"/>
  <c r="S81" i="16"/>
  <c r="T81" i="16"/>
  <c r="U81" i="16"/>
  <c r="V81" i="16"/>
  <c r="W81" i="16"/>
  <c r="X81" i="16"/>
  <c r="Y81" i="16"/>
  <c r="Z81" i="16"/>
  <c r="AA81" i="16"/>
  <c r="AB81" i="16"/>
  <c r="L82" i="16"/>
  <c r="P82" i="16"/>
  <c r="Q82" i="16"/>
  <c r="R82" i="16"/>
  <c r="S82" i="16"/>
  <c r="T82" i="16"/>
  <c r="U82" i="16"/>
  <c r="V82" i="16"/>
  <c r="W82" i="16"/>
  <c r="X82" i="16"/>
  <c r="Y82" i="16"/>
  <c r="Z82" i="16"/>
  <c r="AA82" i="16"/>
  <c r="AB82" i="16"/>
  <c r="L83" i="16"/>
  <c r="P83" i="16"/>
  <c r="Q83" i="16"/>
  <c r="R83" i="16"/>
  <c r="S83" i="16"/>
  <c r="T83" i="16"/>
  <c r="U83" i="16"/>
  <c r="V83" i="16"/>
  <c r="W83" i="16"/>
  <c r="X83" i="16"/>
  <c r="Y83" i="16"/>
  <c r="Z83" i="16"/>
  <c r="AA83" i="16"/>
  <c r="AB83" i="16"/>
  <c r="L84" i="16"/>
  <c r="P84" i="16"/>
  <c r="Q84" i="16"/>
  <c r="R84" i="16"/>
  <c r="S84" i="16"/>
  <c r="T84" i="16"/>
  <c r="U84" i="16"/>
  <c r="V84" i="16"/>
  <c r="W84" i="16"/>
  <c r="X84" i="16"/>
  <c r="Y84" i="16"/>
  <c r="Z84" i="16"/>
  <c r="AA84" i="16"/>
  <c r="AB84" i="16"/>
  <c r="L85" i="16"/>
  <c r="P85" i="16"/>
  <c r="Q85" i="16"/>
  <c r="R85" i="16"/>
  <c r="S85" i="16"/>
  <c r="T85" i="16"/>
  <c r="U85" i="16"/>
  <c r="V85" i="16"/>
  <c r="W85" i="16"/>
  <c r="X85" i="16"/>
  <c r="Y85" i="16"/>
  <c r="Z85" i="16"/>
  <c r="AA85" i="16"/>
  <c r="AB85" i="16"/>
  <c r="L86" i="16"/>
  <c r="P86" i="16"/>
  <c r="Q86" i="16"/>
  <c r="R86" i="16"/>
  <c r="S86" i="16"/>
  <c r="T86" i="16"/>
  <c r="U86" i="16"/>
  <c r="V86" i="16"/>
  <c r="W86" i="16"/>
  <c r="X86" i="16"/>
  <c r="Y86" i="16"/>
  <c r="Z86" i="16"/>
  <c r="AA86" i="16"/>
  <c r="AB86" i="16"/>
  <c r="L87" i="16"/>
  <c r="P87" i="16"/>
  <c r="Q87" i="16"/>
  <c r="R87" i="16"/>
  <c r="S87" i="16"/>
  <c r="T87" i="16"/>
  <c r="U87" i="16"/>
  <c r="V87" i="16"/>
  <c r="W87" i="16"/>
  <c r="X87" i="16"/>
  <c r="Y87" i="16"/>
  <c r="Z87" i="16"/>
  <c r="AA87" i="16"/>
  <c r="AB87" i="16"/>
  <c r="L88" i="16"/>
  <c r="P88" i="16"/>
  <c r="Q88" i="16"/>
  <c r="R88" i="16"/>
  <c r="S88" i="16"/>
  <c r="T88" i="16"/>
  <c r="U88" i="16"/>
  <c r="V88" i="16"/>
  <c r="W88" i="16"/>
  <c r="X88" i="16"/>
  <c r="Y88" i="16"/>
  <c r="Z88" i="16"/>
  <c r="AA88" i="16"/>
  <c r="AB88" i="16"/>
  <c r="L89" i="16"/>
  <c r="P89" i="16"/>
  <c r="Q89" i="16"/>
  <c r="R89" i="16"/>
  <c r="S89" i="16"/>
  <c r="T89" i="16"/>
  <c r="U89" i="16"/>
  <c r="V89" i="16"/>
  <c r="W89" i="16"/>
  <c r="X89" i="16"/>
  <c r="Y89" i="16"/>
  <c r="Z89" i="16"/>
  <c r="AA89" i="16"/>
  <c r="AB89" i="16"/>
  <c r="L90" i="16"/>
  <c r="P90" i="16"/>
  <c r="Q90" i="16"/>
  <c r="R90" i="16"/>
  <c r="S90" i="16"/>
  <c r="T90" i="16"/>
  <c r="U90" i="16"/>
  <c r="V90" i="16"/>
  <c r="W90" i="16"/>
  <c r="X90" i="16"/>
  <c r="Y90" i="16"/>
  <c r="Z90" i="16"/>
  <c r="AA90" i="16"/>
  <c r="AB90" i="16"/>
  <c r="L91" i="16"/>
  <c r="P91" i="16"/>
  <c r="Q91" i="16"/>
  <c r="R91" i="16"/>
  <c r="S91" i="16"/>
  <c r="T91" i="16"/>
  <c r="U91" i="16"/>
  <c r="V91" i="16"/>
  <c r="W91" i="16"/>
  <c r="X91" i="16"/>
  <c r="Y91" i="16"/>
  <c r="Z91" i="16"/>
  <c r="AA91" i="16"/>
  <c r="AB91" i="16"/>
  <c r="L92" i="16"/>
  <c r="P92" i="16"/>
  <c r="Q92" i="16"/>
  <c r="R92" i="16"/>
  <c r="S92" i="16"/>
  <c r="T92" i="16"/>
  <c r="U92" i="16"/>
  <c r="V92" i="16"/>
  <c r="W92" i="16"/>
  <c r="X92" i="16"/>
  <c r="Y92" i="16"/>
  <c r="Z92" i="16"/>
  <c r="AA92" i="16"/>
  <c r="AB92" i="16"/>
  <c r="L93" i="16"/>
  <c r="P93" i="16"/>
  <c r="Q93" i="16"/>
  <c r="R93" i="16"/>
  <c r="S93" i="16"/>
  <c r="T93" i="16"/>
  <c r="U93" i="16"/>
  <c r="V93" i="16"/>
  <c r="W93" i="16"/>
  <c r="X93" i="16"/>
  <c r="Y93" i="16"/>
  <c r="Z93" i="16"/>
  <c r="AA93" i="16"/>
  <c r="AB93" i="16"/>
  <c r="L94" i="16"/>
  <c r="P94" i="16"/>
  <c r="Q94" i="16"/>
  <c r="R94" i="16"/>
  <c r="S94" i="16"/>
  <c r="T94" i="16"/>
  <c r="U94" i="16"/>
  <c r="V94" i="16"/>
  <c r="W94" i="16"/>
  <c r="X94" i="16"/>
  <c r="Y94" i="16"/>
  <c r="Z94" i="16"/>
  <c r="AA94" i="16"/>
  <c r="AB94" i="16"/>
  <c r="L95" i="16"/>
  <c r="P95" i="16"/>
  <c r="Q95" i="16"/>
  <c r="R95" i="16"/>
  <c r="S95" i="16"/>
  <c r="T95" i="16"/>
  <c r="U95" i="16"/>
  <c r="V95" i="16"/>
  <c r="W95" i="16"/>
  <c r="X95" i="16"/>
  <c r="Y95" i="16"/>
  <c r="Z95" i="16"/>
  <c r="AA95" i="16"/>
  <c r="AB95" i="16"/>
  <c r="L96" i="16"/>
  <c r="P96" i="16"/>
  <c r="Q96" i="16"/>
  <c r="R96" i="16"/>
  <c r="S96" i="16"/>
  <c r="T96" i="16"/>
  <c r="U96" i="16"/>
  <c r="V96" i="16"/>
  <c r="W96" i="16"/>
  <c r="X96" i="16"/>
  <c r="Y96" i="16"/>
  <c r="Z96" i="16"/>
  <c r="AA96" i="16"/>
  <c r="AB96" i="16"/>
  <c r="L97" i="16"/>
  <c r="P97" i="16"/>
  <c r="Q97" i="16"/>
  <c r="R97" i="16"/>
  <c r="S97" i="16"/>
  <c r="T97" i="16"/>
  <c r="U97" i="16"/>
  <c r="V97" i="16"/>
  <c r="W97" i="16"/>
  <c r="X97" i="16"/>
  <c r="Y97" i="16"/>
  <c r="Z97" i="16"/>
  <c r="AA97" i="16"/>
  <c r="AB97" i="16"/>
  <c r="L98" i="16"/>
  <c r="P98" i="16"/>
  <c r="Q98" i="16"/>
  <c r="R98" i="16"/>
  <c r="S98" i="16"/>
  <c r="T98" i="16"/>
  <c r="U98" i="16"/>
  <c r="V98" i="16"/>
  <c r="W98" i="16"/>
  <c r="X98" i="16"/>
  <c r="Y98" i="16"/>
  <c r="Z98" i="16"/>
  <c r="AA98" i="16"/>
  <c r="AB98" i="16"/>
  <c r="L3" i="15"/>
  <c r="P3" i="15"/>
  <c r="Q3" i="15"/>
  <c r="R3" i="15"/>
  <c r="S3" i="15"/>
  <c r="T3" i="15"/>
  <c r="U3" i="15"/>
  <c r="V3" i="15"/>
  <c r="W3" i="15"/>
  <c r="X3" i="15"/>
  <c r="Y3" i="15"/>
  <c r="Z3" i="15"/>
  <c r="AA3" i="15"/>
  <c r="AB3" i="15"/>
  <c r="L4" i="15"/>
  <c r="P4" i="15"/>
  <c r="Q4" i="15"/>
  <c r="R4" i="15"/>
  <c r="S4" i="15"/>
  <c r="T4" i="15"/>
  <c r="U4" i="15"/>
  <c r="V4" i="15"/>
  <c r="W4" i="15"/>
  <c r="X4" i="15"/>
  <c r="Y4" i="15"/>
  <c r="Z4" i="15"/>
  <c r="AA4" i="15"/>
  <c r="AB4" i="15"/>
  <c r="L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L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L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L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L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L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L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L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L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L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L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L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L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L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L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L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L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L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L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L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L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L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L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L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L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L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L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L32" i="15"/>
  <c r="P32" i="15"/>
  <c r="Q32" i="15"/>
  <c r="R32" i="15"/>
  <c r="S32" i="15"/>
  <c r="T32" i="15"/>
  <c r="U32" i="15"/>
  <c r="V32" i="15"/>
  <c r="W32" i="15"/>
  <c r="X32" i="15"/>
  <c r="Y32" i="15"/>
  <c r="Z32" i="15"/>
  <c r="AA32" i="15"/>
  <c r="AB32" i="15"/>
  <c r="L33" i="15"/>
  <c r="P33" i="15"/>
  <c r="Q33" i="15"/>
  <c r="R33" i="15"/>
  <c r="S33" i="15"/>
  <c r="T33" i="15"/>
  <c r="U33" i="15"/>
  <c r="V33" i="15"/>
  <c r="W33" i="15"/>
  <c r="X33" i="15"/>
  <c r="Y33" i="15"/>
  <c r="Z33" i="15"/>
  <c r="AA33" i="15"/>
  <c r="AB33" i="15"/>
  <c r="L34" i="15"/>
  <c r="P34" i="15"/>
  <c r="Q34" i="15"/>
  <c r="R34" i="15"/>
  <c r="S34" i="15"/>
  <c r="T34" i="15"/>
  <c r="U34" i="15"/>
  <c r="V34" i="15"/>
  <c r="W34" i="15"/>
  <c r="X34" i="15"/>
  <c r="Y34" i="15"/>
  <c r="Z34" i="15"/>
  <c r="AA34" i="15"/>
  <c r="AB34" i="15"/>
  <c r="L35" i="15"/>
  <c r="P35" i="15"/>
  <c r="Q35" i="15"/>
  <c r="R35" i="15"/>
  <c r="S35" i="15"/>
  <c r="T35" i="15"/>
  <c r="U35" i="15"/>
  <c r="V35" i="15"/>
  <c r="W35" i="15"/>
  <c r="X35" i="15"/>
  <c r="Y35" i="15"/>
  <c r="Z35" i="15"/>
  <c r="AA35" i="15"/>
  <c r="AB35" i="15"/>
  <c r="L36" i="15"/>
  <c r="P36" i="15"/>
  <c r="Q36" i="15"/>
  <c r="R36" i="15"/>
  <c r="S36" i="15"/>
  <c r="T36" i="15"/>
  <c r="U36" i="15"/>
  <c r="V36" i="15"/>
  <c r="W36" i="15"/>
  <c r="X36" i="15"/>
  <c r="Y36" i="15"/>
  <c r="Z36" i="15"/>
  <c r="AA36" i="15"/>
  <c r="AB36" i="15"/>
  <c r="L37" i="15"/>
  <c r="P37" i="15"/>
  <c r="Q37" i="15"/>
  <c r="R37" i="15"/>
  <c r="S37" i="15"/>
  <c r="T37" i="15"/>
  <c r="U37" i="15"/>
  <c r="V37" i="15"/>
  <c r="W37" i="15"/>
  <c r="X37" i="15"/>
  <c r="Y37" i="15"/>
  <c r="Z37" i="15"/>
  <c r="AA37" i="15"/>
  <c r="AB37" i="15"/>
  <c r="L38" i="15"/>
  <c r="P38" i="15"/>
  <c r="Q38" i="15"/>
  <c r="R38" i="15"/>
  <c r="S38" i="15"/>
  <c r="T38" i="15"/>
  <c r="U38" i="15"/>
  <c r="V38" i="15"/>
  <c r="W38" i="15"/>
  <c r="X38" i="15"/>
  <c r="Y38" i="15"/>
  <c r="Z38" i="15"/>
  <c r="AA38" i="15"/>
  <c r="AB38" i="15"/>
  <c r="L39" i="15"/>
  <c r="P39" i="15"/>
  <c r="Q39" i="15"/>
  <c r="R39" i="15"/>
  <c r="S39" i="15"/>
  <c r="T39" i="15"/>
  <c r="U39" i="15"/>
  <c r="V39" i="15"/>
  <c r="W39" i="15"/>
  <c r="X39" i="15"/>
  <c r="Y39" i="15"/>
  <c r="Z39" i="15"/>
  <c r="AA39" i="15"/>
  <c r="AB39" i="15"/>
  <c r="L40" i="15"/>
  <c r="P40" i="15"/>
  <c r="Q40" i="15"/>
  <c r="R40" i="15"/>
  <c r="S40" i="15"/>
  <c r="T40" i="15"/>
  <c r="U40" i="15"/>
  <c r="V40" i="15"/>
  <c r="W40" i="15"/>
  <c r="X40" i="15"/>
  <c r="Y40" i="15"/>
  <c r="Z40" i="15"/>
  <c r="AA40" i="15"/>
  <c r="AB40" i="15"/>
  <c r="L41" i="15"/>
  <c r="P41" i="15"/>
  <c r="Q41" i="15"/>
  <c r="R41" i="15"/>
  <c r="S41" i="15"/>
  <c r="T41" i="15"/>
  <c r="U41" i="15"/>
  <c r="V41" i="15"/>
  <c r="W41" i="15"/>
  <c r="X41" i="15"/>
  <c r="Y41" i="15"/>
  <c r="Z41" i="15"/>
  <c r="AA41" i="15"/>
  <c r="AB41" i="15"/>
  <c r="L42" i="15"/>
  <c r="P42" i="15"/>
  <c r="Q42" i="15"/>
  <c r="R42" i="15"/>
  <c r="S42" i="15"/>
  <c r="T42" i="15"/>
  <c r="U42" i="15"/>
  <c r="V42" i="15"/>
  <c r="W42" i="15"/>
  <c r="X42" i="15"/>
  <c r="Y42" i="15"/>
  <c r="Z42" i="15"/>
  <c r="AA42" i="15"/>
  <c r="AB42" i="15"/>
  <c r="L43" i="15"/>
  <c r="P43" i="15"/>
  <c r="Q43" i="15"/>
  <c r="R43" i="15"/>
  <c r="S43" i="15"/>
  <c r="T43" i="15"/>
  <c r="U43" i="15"/>
  <c r="V43" i="15"/>
  <c r="W43" i="15"/>
  <c r="X43" i="15"/>
  <c r="Y43" i="15"/>
  <c r="Z43" i="15"/>
  <c r="AA43" i="15"/>
  <c r="AB43" i="15"/>
  <c r="L44" i="15"/>
  <c r="P44" i="15"/>
  <c r="Q44" i="15"/>
  <c r="R44" i="15"/>
  <c r="S44" i="15"/>
  <c r="T44" i="15"/>
  <c r="U44" i="15"/>
  <c r="V44" i="15"/>
  <c r="W44" i="15"/>
  <c r="X44" i="15"/>
  <c r="Y44" i="15"/>
  <c r="Z44" i="15"/>
  <c r="AA44" i="15"/>
  <c r="AB44" i="15"/>
  <c r="L45" i="15"/>
  <c r="P45" i="15"/>
  <c r="Q45" i="15"/>
  <c r="R45" i="15"/>
  <c r="S45" i="15"/>
  <c r="T45" i="15"/>
  <c r="U45" i="15"/>
  <c r="V45" i="15"/>
  <c r="W45" i="15"/>
  <c r="X45" i="15"/>
  <c r="Y45" i="15"/>
  <c r="Z45" i="15"/>
  <c r="AA45" i="15"/>
  <c r="AB45" i="15"/>
  <c r="L46" i="15"/>
  <c r="P46" i="15"/>
  <c r="Q46" i="15"/>
  <c r="R46" i="15"/>
  <c r="S46" i="15"/>
  <c r="T46" i="15"/>
  <c r="U46" i="15"/>
  <c r="V46" i="15"/>
  <c r="W46" i="15"/>
  <c r="X46" i="15"/>
  <c r="Y46" i="15"/>
  <c r="Z46" i="15"/>
  <c r="AA46" i="15"/>
  <c r="AB46" i="15"/>
  <c r="L47" i="15"/>
  <c r="P47" i="15"/>
  <c r="Q47" i="15"/>
  <c r="R47" i="15"/>
  <c r="S47" i="15"/>
  <c r="T47" i="15"/>
  <c r="U47" i="15"/>
  <c r="V47" i="15"/>
  <c r="W47" i="15"/>
  <c r="X47" i="15"/>
  <c r="Y47" i="15"/>
  <c r="Z47" i="15"/>
  <c r="AA47" i="15"/>
  <c r="AB47" i="15"/>
  <c r="L48" i="15"/>
  <c r="P48" i="15"/>
  <c r="Q48" i="15"/>
  <c r="R48" i="15"/>
  <c r="S48" i="15"/>
  <c r="T48" i="15"/>
  <c r="U48" i="15"/>
  <c r="V48" i="15"/>
  <c r="W48" i="15"/>
  <c r="X48" i="15"/>
  <c r="Y48" i="15"/>
  <c r="Z48" i="15"/>
  <c r="AA48" i="15"/>
  <c r="AB48" i="15"/>
  <c r="L49" i="15"/>
  <c r="P49" i="15"/>
  <c r="Q49" i="15"/>
  <c r="R49" i="15"/>
  <c r="S49" i="15"/>
  <c r="T49" i="15"/>
  <c r="U49" i="15"/>
  <c r="V49" i="15"/>
  <c r="W49" i="15"/>
  <c r="X49" i="15"/>
  <c r="Y49" i="15"/>
  <c r="Z49" i="15"/>
  <c r="AA49" i="15"/>
  <c r="AB49" i="15"/>
  <c r="L50" i="15"/>
  <c r="P50" i="15"/>
  <c r="Q50" i="15"/>
  <c r="R50" i="15"/>
  <c r="S50" i="15"/>
  <c r="T50" i="15"/>
  <c r="U50" i="15"/>
  <c r="V50" i="15"/>
  <c r="W50" i="15"/>
  <c r="X50" i="15"/>
  <c r="Y50" i="15"/>
  <c r="Z50" i="15"/>
  <c r="AA50" i="15"/>
  <c r="AB50" i="15"/>
  <c r="L51" i="15"/>
  <c r="P51" i="15"/>
  <c r="Q51" i="15"/>
  <c r="R51" i="15"/>
  <c r="S51" i="15"/>
  <c r="T51" i="15"/>
  <c r="U51" i="15"/>
  <c r="V51" i="15"/>
  <c r="W51" i="15"/>
  <c r="X51" i="15"/>
  <c r="Y51" i="15"/>
  <c r="Z51" i="15"/>
  <c r="AA51" i="15"/>
  <c r="AB51" i="15"/>
  <c r="L52" i="15"/>
  <c r="P52" i="15"/>
  <c r="Q52" i="15"/>
  <c r="R52" i="15"/>
  <c r="S52" i="15"/>
  <c r="T52" i="15"/>
  <c r="U52" i="15"/>
  <c r="V52" i="15"/>
  <c r="W52" i="15"/>
  <c r="X52" i="15"/>
  <c r="Y52" i="15"/>
  <c r="Z52" i="15"/>
  <c r="AA52" i="15"/>
  <c r="AB52" i="15"/>
  <c r="L53" i="15"/>
  <c r="P53" i="15"/>
  <c r="Q53" i="15"/>
  <c r="R53" i="15"/>
  <c r="S53" i="15"/>
  <c r="T53" i="15"/>
  <c r="U53" i="15"/>
  <c r="V53" i="15"/>
  <c r="W53" i="15"/>
  <c r="X53" i="15"/>
  <c r="Y53" i="15"/>
  <c r="Z53" i="15"/>
  <c r="AA53" i="15"/>
  <c r="AB53" i="15"/>
  <c r="L54" i="15"/>
  <c r="P54" i="15"/>
  <c r="Q54" i="15"/>
  <c r="R54" i="15"/>
  <c r="S54" i="15"/>
  <c r="T54" i="15"/>
  <c r="U54" i="15"/>
  <c r="V54" i="15"/>
  <c r="W54" i="15"/>
  <c r="X54" i="15"/>
  <c r="Y54" i="15"/>
  <c r="Z54" i="15"/>
  <c r="AA54" i="15"/>
  <c r="AB54" i="15"/>
  <c r="L55" i="15"/>
  <c r="P55" i="15"/>
  <c r="Q55" i="15"/>
  <c r="R55" i="15"/>
  <c r="S55" i="15"/>
  <c r="T55" i="15"/>
  <c r="U55" i="15"/>
  <c r="V55" i="15"/>
  <c r="W55" i="15"/>
  <c r="X55" i="15"/>
  <c r="Y55" i="15"/>
  <c r="Z55" i="15"/>
  <c r="AA55" i="15"/>
  <c r="AB55" i="15"/>
  <c r="L56" i="15"/>
  <c r="P56" i="15"/>
  <c r="Q56" i="15"/>
  <c r="R56" i="15"/>
  <c r="S56" i="15"/>
  <c r="T56" i="15"/>
  <c r="U56" i="15"/>
  <c r="V56" i="15"/>
  <c r="W56" i="15"/>
  <c r="X56" i="15"/>
  <c r="Y56" i="15"/>
  <c r="Z56" i="15"/>
  <c r="AA56" i="15"/>
  <c r="AB56" i="15"/>
  <c r="L57" i="15"/>
  <c r="P57" i="15"/>
  <c r="Q57" i="15"/>
  <c r="R57" i="15"/>
  <c r="S57" i="15"/>
  <c r="T57" i="15"/>
  <c r="U57" i="15"/>
  <c r="V57" i="15"/>
  <c r="W57" i="15"/>
  <c r="X57" i="15"/>
  <c r="Y57" i="15"/>
  <c r="Z57" i="15"/>
  <c r="AA57" i="15"/>
  <c r="AB57" i="15"/>
  <c r="L58" i="15"/>
  <c r="P58" i="15"/>
  <c r="Q58" i="15"/>
  <c r="R58" i="15"/>
  <c r="S58" i="15"/>
  <c r="T58" i="15"/>
  <c r="U58" i="15"/>
  <c r="V58" i="15"/>
  <c r="W58" i="15"/>
  <c r="X58" i="15"/>
  <c r="Y58" i="15"/>
  <c r="Z58" i="15"/>
  <c r="AA58" i="15"/>
  <c r="AB58" i="15"/>
  <c r="L59" i="15"/>
  <c r="P59" i="15"/>
  <c r="Q59" i="15"/>
  <c r="R59" i="15"/>
  <c r="S59" i="15"/>
  <c r="T59" i="15"/>
  <c r="U59" i="15"/>
  <c r="V59" i="15"/>
  <c r="W59" i="15"/>
  <c r="X59" i="15"/>
  <c r="Y59" i="15"/>
  <c r="Z59" i="15"/>
  <c r="AA59" i="15"/>
  <c r="AB59" i="15"/>
  <c r="L60" i="15"/>
  <c r="P60" i="15"/>
  <c r="Q60" i="15"/>
  <c r="R60" i="15"/>
  <c r="S60" i="15"/>
  <c r="T60" i="15"/>
  <c r="U60" i="15"/>
  <c r="V60" i="15"/>
  <c r="W60" i="15"/>
  <c r="X60" i="15"/>
  <c r="Y60" i="15"/>
  <c r="Z60" i="15"/>
  <c r="AA60" i="15"/>
  <c r="AB60" i="15"/>
  <c r="L61" i="15"/>
  <c r="P61" i="15"/>
  <c r="Q61" i="15"/>
  <c r="R61" i="15"/>
  <c r="S61" i="15"/>
  <c r="T61" i="15"/>
  <c r="U61" i="15"/>
  <c r="V61" i="15"/>
  <c r="W61" i="15"/>
  <c r="X61" i="15"/>
  <c r="Y61" i="15"/>
  <c r="Z61" i="15"/>
  <c r="AA61" i="15"/>
  <c r="AB61" i="15"/>
  <c r="L62" i="15"/>
  <c r="P62" i="15"/>
  <c r="Q62" i="15"/>
  <c r="R62" i="15"/>
  <c r="S62" i="15"/>
  <c r="T62" i="15"/>
  <c r="U62" i="15"/>
  <c r="V62" i="15"/>
  <c r="W62" i="15"/>
  <c r="X62" i="15"/>
  <c r="Y62" i="15"/>
  <c r="Z62" i="15"/>
  <c r="AA62" i="15"/>
  <c r="AB62" i="15"/>
  <c r="L63" i="15"/>
  <c r="P63" i="15"/>
  <c r="Q63" i="15"/>
  <c r="R63" i="15"/>
  <c r="S63" i="15"/>
  <c r="T63" i="15"/>
  <c r="U63" i="15"/>
  <c r="V63" i="15"/>
  <c r="W63" i="15"/>
  <c r="X63" i="15"/>
  <c r="Y63" i="15"/>
  <c r="Z63" i="15"/>
  <c r="AA63" i="15"/>
  <c r="AB63" i="15"/>
  <c r="L64" i="15"/>
  <c r="P64" i="15"/>
  <c r="Q64" i="15"/>
  <c r="R64" i="15"/>
  <c r="S64" i="15"/>
  <c r="T64" i="15"/>
  <c r="U64" i="15"/>
  <c r="V64" i="15"/>
  <c r="W64" i="15"/>
  <c r="X64" i="15"/>
  <c r="Y64" i="15"/>
  <c r="Z64" i="15"/>
  <c r="AA64" i="15"/>
  <c r="AB64" i="15"/>
  <c r="L65" i="15"/>
  <c r="P65" i="15"/>
  <c r="Q65" i="15"/>
  <c r="R65" i="15"/>
  <c r="S65" i="15"/>
  <c r="T65" i="15"/>
  <c r="U65" i="15"/>
  <c r="V65" i="15"/>
  <c r="W65" i="15"/>
  <c r="X65" i="15"/>
  <c r="Y65" i="15"/>
  <c r="Z65" i="15"/>
  <c r="AA65" i="15"/>
  <c r="AB65" i="15"/>
  <c r="L66" i="15"/>
  <c r="P66" i="15"/>
  <c r="Q66" i="15"/>
  <c r="R66" i="15"/>
  <c r="S66" i="15"/>
  <c r="T66" i="15"/>
  <c r="U66" i="15"/>
  <c r="V66" i="15"/>
  <c r="W66" i="15"/>
  <c r="X66" i="15"/>
  <c r="Y66" i="15"/>
  <c r="Z66" i="15"/>
  <c r="AA66" i="15"/>
  <c r="AB66" i="15"/>
  <c r="L67" i="15"/>
  <c r="P67" i="15"/>
  <c r="Q67" i="15"/>
  <c r="R67" i="15"/>
  <c r="S67" i="15"/>
  <c r="T67" i="15"/>
  <c r="U67" i="15"/>
  <c r="V67" i="15"/>
  <c r="W67" i="15"/>
  <c r="X67" i="15"/>
  <c r="Y67" i="15"/>
  <c r="Z67" i="15"/>
  <c r="AA67" i="15"/>
  <c r="AB67" i="15"/>
  <c r="L68" i="15"/>
  <c r="P68" i="15"/>
  <c r="Q68" i="15"/>
  <c r="R68" i="15"/>
  <c r="S68" i="15"/>
  <c r="T68" i="15"/>
  <c r="U68" i="15"/>
  <c r="V68" i="15"/>
  <c r="W68" i="15"/>
  <c r="X68" i="15"/>
  <c r="Y68" i="15"/>
  <c r="Z68" i="15"/>
  <c r="AA68" i="15"/>
  <c r="AB68" i="15"/>
  <c r="L69" i="15"/>
  <c r="P69" i="15"/>
  <c r="Q69" i="15"/>
  <c r="R69" i="15"/>
  <c r="S69" i="15"/>
  <c r="T69" i="15"/>
  <c r="U69" i="15"/>
  <c r="V69" i="15"/>
  <c r="W69" i="15"/>
  <c r="X69" i="15"/>
  <c r="Y69" i="15"/>
  <c r="Z69" i="15"/>
  <c r="AA69" i="15"/>
  <c r="AB69" i="15"/>
  <c r="L70" i="15"/>
  <c r="P70" i="15"/>
  <c r="Q70" i="15"/>
  <c r="R70" i="15"/>
  <c r="S70" i="15"/>
  <c r="T70" i="15"/>
  <c r="U70" i="15"/>
  <c r="V70" i="15"/>
  <c r="W70" i="15"/>
  <c r="X70" i="15"/>
  <c r="Y70" i="15"/>
  <c r="Z70" i="15"/>
  <c r="AA70" i="15"/>
  <c r="AB70" i="15"/>
  <c r="L71" i="15"/>
  <c r="P71" i="15"/>
  <c r="Q71" i="15"/>
  <c r="R71" i="15"/>
  <c r="S71" i="15"/>
  <c r="T71" i="15"/>
  <c r="U71" i="15"/>
  <c r="V71" i="15"/>
  <c r="W71" i="15"/>
  <c r="X71" i="15"/>
  <c r="Y71" i="15"/>
  <c r="Z71" i="15"/>
  <c r="AA71" i="15"/>
  <c r="AB71" i="15"/>
  <c r="L72" i="15"/>
  <c r="P72" i="15"/>
  <c r="Q72" i="15"/>
  <c r="R72" i="15"/>
  <c r="S72" i="15"/>
  <c r="T72" i="15"/>
  <c r="U72" i="15"/>
  <c r="V72" i="15"/>
  <c r="W72" i="15"/>
  <c r="X72" i="15"/>
  <c r="Y72" i="15"/>
  <c r="Z72" i="15"/>
  <c r="AA72" i="15"/>
  <c r="AB72" i="15"/>
  <c r="L73" i="15"/>
  <c r="P73" i="15"/>
  <c r="Q73" i="15"/>
  <c r="R73" i="15"/>
  <c r="S73" i="15"/>
  <c r="T73" i="15"/>
  <c r="U73" i="15"/>
  <c r="V73" i="15"/>
  <c r="W73" i="15"/>
  <c r="X73" i="15"/>
  <c r="Y73" i="15"/>
  <c r="Z73" i="15"/>
  <c r="AA73" i="15"/>
  <c r="AB73" i="15"/>
  <c r="L74" i="15"/>
  <c r="P74" i="15"/>
  <c r="Q74" i="15"/>
  <c r="R74" i="15"/>
  <c r="S74" i="15"/>
  <c r="T74" i="15"/>
  <c r="U74" i="15"/>
  <c r="V74" i="15"/>
  <c r="W74" i="15"/>
  <c r="X74" i="15"/>
  <c r="Y74" i="15"/>
  <c r="Z74" i="15"/>
  <c r="AA74" i="15"/>
  <c r="AB74" i="15"/>
  <c r="L75" i="15"/>
  <c r="P75" i="15"/>
  <c r="Q75" i="15"/>
  <c r="R75" i="15"/>
  <c r="S75" i="15"/>
  <c r="T75" i="15"/>
  <c r="U75" i="15"/>
  <c r="V75" i="15"/>
  <c r="W75" i="15"/>
  <c r="X75" i="15"/>
  <c r="Y75" i="15"/>
  <c r="Z75" i="15"/>
  <c r="AA75" i="15"/>
  <c r="AB75" i="15"/>
  <c r="L76" i="15"/>
  <c r="P76" i="15"/>
  <c r="Q76" i="15"/>
  <c r="R76" i="15"/>
  <c r="S76" i="15"/>
  <c r="T76" i="15"/>
  <c r="U76" i="15"/>
  <c r="V76" i="15"/>
  <c r="W76" i="15"/>
  <c r="X76" i="15"/>
  <c r="Y76" i="15"/>
  <c r="Z76" i="15"/>
  <c r="AA76" i="15"/>
  <c r="AB76" i="15"/>
  <c r="L77" i="15"/>
  <c r="P77" i="15"/>
  <c r="Q77" i="15"/>
  <c r="R77" i="15"/>
  <c r="S77" i="15"/>
  <c r="T77" i="15"/>
  <c r="U77" i="15"/>
  <c r="V77" i="15"/>
  <c r="W77" i="15"/>
  <c r="X77" i="15"/>
  <c r="Y77" i="15"/>
  <c r="Z77" i="15"/>
  <c r="AA77" i="15"/>
  <c r="AB77" i="15"/>
  <c r="L78" i="15"/>
  <c r="P78" i="15"/>
  <c r="Q78" i="15"/>
  <c r="R78" i="15"/>
  <c r="S78" i="15"/>
  <c r="T78" i="15"/>
  <c r="U78" i="15"/>
  <c r="V78" i="15"/>
  <c r="W78" i="15"/>
  <c r="X78" i="15"/>
  <c r="Y78" i="15"/>
  <c r="Z78" i="15"/>
  <c r="AA78" i="15"/>
  <c r="AB78" i="15"/>
  <c r="L79" i="15"/>
  <c r="P79" i="15"/>
  <c r="Q79" i="15"/>
  <c r="R79" i="15"/>
  <c r="S79" i="15"/>
  <c r="T79" i="15"/>
  <c r="U79" i="15"/>
  <c r="V79" i="15"/>
  <c r="W79" i="15"/>
  <c r="X79" i="15"/>
  <c r="Y79" i="15"/>
  <c r="Z79" i="15"/>
  <c r="AA79" i="15"/>
  <c r="AB79" i="15"/>
  <c r="L80" i="15"/>
  <c r="P80" i="15"/>
  <c r="Q80" i="15"/>
  <c r="R80" i="15"/>
  <c r="S80" i="15"/>
  <c r="T80" i="15"/>
  <c r="U80" i="15"/>
  <c r="V80" i="15"/>
  <c r="W80" i="15"/>
  <c r="X80" i="15"/>
  <c r="Y80" i="15"/>
  <c r="Z80" i="15"/>
  <c r="AA80" i="15"/>
  <c r="AB80" i="15"/>
  <c r="L81" i="15"/>
  <c r="P81" i="15"/>
  <c r="Q81" i="15"/>
  <c r="R81" i="15"/>
  <c r="S81" i="15"/>
  <c r="T81" i="15"/>
  <c r="U81" i="15"/>
  <c r="V81" i="15"/>
  <c r="W81" i="15"/>
  <c r="X81" i="15"/>
  <c r="Y81" i="15"/>
  <c r="Z81" i="15"/>
  <c r="AA81" i="15"/>
  <c r="AB81" i="15"/>
  <c r="L82" i="15"/>
  <c r="P82" i="15"/>
  <c r="Q82" i="15"/>
  <c r="R82" i="15"/>
  <c r="S82" i="15"/>
  <c r="T82" i="15"/>
  <c r="U82" i="15"/>
  <c r="V82" i="15"/>
  <c r="W82" i="15"/>
  <c r="X82" i="15"/>
  <c r="Y82" i="15"/>
  <c r="Z82" i="15"/>
  <c r="AA82" i="15"/>
  <c r="AB82" i="15"/>
  <c r="L83" i="15"/>
  <c r="P83" i="15"/>
  <c r="Q83" i="15"/>
  <c r="R83" i="15"/>
  <c r="S83" i="15"/>
  <c r="T83" i="15"/>
  <c r="U83" i="15"/>
  <c r="V83" i="15"/>
  <c r="W83" i="15"/>
  <c r="X83" i="15"/>
  <c r="Y83" i="15"/>
  <c r="Z83" i="15"/>
  <c r="AA83" i="15"/>
  <c r="AB83" i="15"/>
  <c r="L84" i="15"/>
  <c r="P84" i="15"/>
  <c r="Q84" i="15"/>
  <c r="R84" i="15"/>
  <c r="S84" i="15"/>
  <c r="T84" i="15"/>
  <c r="U84" i="15"/>
  <c r="V84" i="15"/>
  <c r="W84" i="15"/>
  <c r="X84" i="15"/>
  <c r="Y84" i="15"/>
  <c r="Z84" i="15"/>
  <c r="AA84" i="15"/>
  <c r="AB84" i="15"/>
  <c r="L85" i="15"/>
  <c r="P85" i="15"/>
  <c r="Q85" i="15"/>
  <c r="R85" i="15"/>
  <c r="S85" i="15"/>
  <c r="T85" i="15"/>
  <c r="U85" i="15"/>
  <c r="V85" i="15"/>
  <c r="W85" i="15"/>
  <c r="X85" i="15"/>
  <c r="Y85" i="15"/>
  <c r="Z85" i="15"/>
  <c r="AA85" i="15"/>
  <c r="AB85" i="15"/>
  <c r="L86" i="15"/>
  <c r="P86" i="15"/>
  <c r="Q86" i="15"/>
  <c r="R86" i="15"/>
  <c r="S86" i="15"/>
  <c r="T86" i="15"/>
  <c r="U86" i="15"/>
  <c r="V86" i="15"/>
  <c r="W86" i="15"/>
  <c r="X86" i="15"/>
  <c r="Y86" i="15"/>
  <c r="Z86" i="15"/>
  <c r="AA86" i="15"/>
  <c r="AB86" i="15"/>
  <c r="L87" i="15"/>
  <c r="P87" i="15"/>
  <c r="Q87" i="15"/>
  <c r="R87" i="15"/>
  <c r="S87" i="15"/>
  <c r="T87" i="15"/>
  <c r="U87" i="15"/>
  <c r="V87" i="15"/>
  <c r="W87" i="15"/>
  <c r="X87" i="15"/>
  <c r="Y87" i="15"/>
  <c r="Z87" i="15"/>
  <c r="AA87" i="15"/>
  <c r="AB87" i="15"/>
  <c r="L88" i="15"/>
  <c r="P88" i="15"/>
  <c r="Q88" i="15"/>
  <c r="R88" i="15"/>
  <c r="S88" i="15"/>
  <c r="T88" i="15"/>
  <c r="U88" i="15"/>
  <c r="V88" i="15"/>
  <c r="W88" i="15"/>
  <c r="X88" i="15"/>
  <c r="Y88" i="15"/>
  <c r="Z88" i="15"/>
  <c r="AA88" i="15"/>
  <c r="AB88" i="15"/>
  <c r="L89" i="15"/>
  <c r="P89" i="15"/>
  <c r="Q89" i="15"/>
  <c r="R89" i="15"/>
  <c r="S89" i="15"/>
  <c r="T89" i="15"/>
  <c r="U89" i="15"/>
  <c r="V89" i="15"/>
  <c r="W89" i="15"/>
  <c r="X89" i="15"/>
  <c r="Y89" i="15"/>
  <c r="Z89" i="15"/>
  <c r="AA89" i="15"/>
  <c r="AB89" i="15"/>
  <c r="L90" i="15"/>
  <c r="P90" i="15"/>
  <c r="Q90" i="15"/>
  <c r="R90" i="15"/>
  <c r="S90" i="15"/>
  <c r="T90" i="15"/>
  <c r="U90" i="15"/>
  <c r="V90" i="15"/>
  <c r="W90" i="15"/>
  <c r="X90" i="15"/>
  <c r="Y90" i="15"/>
  <c r="Z90" i="15"/>
  <c r="AA90" i="15"/>
  <c r="AB90" i="15"/>
  <c r="L91" i="15"/>
  <c r="P91" i="15"/>
  <c r="Q91" i="15"/>
  <c r="R91" i="15"/>
  <c r="S91" i="15"/>
  <c r="T91" i="15"/>
  <c r="U91" i="15"/>
  <c r="V91" i="15"/>
  <c r="W91" i="15"/>
  <c r="X91" i="15"/>
  <c r="Y91" i="15"/>
  <c r="Z91" i="15"/>
  <c r="AA91" i="15"/>
  <c r="AB91" i="15"/>
  <c r="L92" i="15"/>
  <c r="P92" i="15"/>
  <c r="Q92" i="15"/>
  <c r="R92" i="15"/>
  <c r="S92" i="15"/>
  <c r="T92" i="15"/>
  <c r="U92" i="15"/>
  <c r="V92" i="15"/>
  <c r="W92" i="15"/>
  <c r="X92" i="15"/>
  <c r="Y92" i="15"/>
  <c r="Z92" i="15"/>
  <c r="AA92" i="15"/>
  <c r="AB92" i="15"/>
  <c r="L93" i="15"/>
  <c r="P93" i="15"/>
  <c r="Q93" i="15"/>
  <c r="R93" i="15"/>
  <c r="S93" i="15"/>
  <c r="T93" i="15"/>
  <c r="U93" i="15"/>
  <c r="V93" i="15"/>
  <c r="W93" i="15"/>
  <c r="X93" i="15"/>
  <c r="Y93" i="15"/>
  <c r="Z93" i="15"/>
  <c r="AA93" i="15"/>
  <c r="AB93" i="15"/>
  <c r="L94" i="15"/>
  <c r="P94" i="15"/>
  <c r="Q94" i="15"/>
  <c r="R94" i="15"/>
  <c r="S94" i="15"/>
  <c r="T94" i="15"/>
  <c r="U94" i="15"/>
  <c r="V94" i="15"/>
  <c r="W94" i="15"/>
  <c r="X94" i="15"/>
  <c r="Y94" i="15"/>
  <c r="Z94" i="15"/>
  <c r="AA94" i="15"/>
  <c r="AB94" i="15"/>
  <c r="L95" i="15"/>
  <c r="P95" i="15"/>
  <c r="Q95" i="15"/>
  <c r="R95" i="15"/>
  <c r="S95" i="15"/>
  <c r="T95" i="15"/>
  <c r="U95" i="15"/>
  <c r="V95" i="15"/>
  <c r="W95" i="15"/>
  <c r="X95" i="15"/>
  <c r="Y95" i="15"/>
  <c r="Z95" i="15"/>
  <c r="AA95" i="15"/>
  <c r="AB95" i="15"/>
  <c r="L96" i="15"/>
  <c r="P96" i="15"/>
  <c r="Q96" i="15"/>
  <c r="R96" i="15"/>
  <c r="S96" i="15"/>
  <c r="T96" i="15"/>
  <c r="U96" i="15"/>
  <c r="V96" i="15"/>
  <c r="W96" i="15"/>
  <c r="X96" i="15"/>
  <c r="Y96" i="15"/>
  <c r="Z96" i="15"/>
  <c r="AA96" i="15"/>
  <c r="AB96" i="15"/>
  <c r="L97" i="15"/>
  <c r="P97" i="15"/>
  <c r="Q97" i="15"/>
  <c r="R97" i="15"/>
  <c r="S97" i="15"/>
  <c r="T97" i="15"/>
  <c r="U97" i="15"/>
  <c r="V97" i="15"/>
  <c r="W97" i="15"/>
  <c r="X97" i="15"/>
  <c r="Y97" i="15"/>
  <c r="Z97" i="15"/>
  <c r="AA97" i="15"/>
  <c r="AB97" i="15"/>
  <c r="L98" i="15"/>
  <c r="P98" i="15"/>
  <c r="Q98" i="15"/>
  <c r="R98" i="15"/>
  <c r="S98" i="15"/>
  <c r="T98" i="15"/>
  <c r="U98" i="15"/>
  <c r="V98" i="15"/>
  <c r="W98" i="15"/>
  <c r="X98" i="15"/>
  <c r="Y98" i="15"/>
  <c r="Z98" i="15"/>
  <c r="AA98" i="15"/>
  <c r="AB98" i="15"/>
  <c r="L3" i="14"/>
  <c r="P3" i="14"/>
  <c r="Q3" i="14"/>
  <c r="R3" i="14"/>
  <c r="S3" i="14"/>
  <c r="T3" i="14"/>
  <c r="U3" i="14"/>
  <c r="V3" i="14"/>
  <c r="W3" i="14"/>
  <c r="X3" i="14"/>
  <c r="Y3" i="14"/>
  <c r="Z3" i="14"/>
  <c r="AA3" i="14"/>
  <c r="AB3" i="14"/>
  <c r="L4" i="14"/>
  <c r="P4" i="14"/>
  <c r="Q4" i="14"/>
  <c r="R4" i="14"/>
  <c r="S4" i="14"/>
  <c r="T4" i="14"/>
  <c r="U4" i="14"/>
  <c r="V4" i="14"/>
  <c r="W4" i="14"/>
  <c r="X4" i="14"/>
  <c r="Y4" i="14"/>
  <c r="Z4" i="14"/>
  <c r="AA4" i="14"/>
  <c r="AB4" i="14"/>
  <c r="L5" i="14"/>
  <c r="P5" i="14"/>
  <c r="Q5" i="14"/>
  <c r="R5" i="14"/>
  <c r="S5" i="14"/>
  <c r="T5" i="14"/>
  <c r="U5" i="14"/>
  <c r="V5" i="14"/>
  <c r="W5" i="14"/>
  <c r="X5" i="14"/>
  <c r="Y5" i="14"/>
  <c r="Z5" i="14"/>
  <c r="AA5" i="14"/>
  <c r="AB5" i="14"/>
  <c r="L6" i="14"/>
  <c r="P6" i="14"/>
  <c r="Q6" i="14"/>
  <c r="R6" i="14"/>
  <c r="S6" i="14"/>
  <c r="T6" i="14"/>
  <c r="U6" i="14"/>
  <c r="V6" i="14"/>
  <c r="W6" i="14"/>
  <c r="X6" i="14"/>
  <c r="Y6" i="14"/>
  <c r="Z6" i="14"/>
  <c r="AA6" i="14"/>
  <c r="AB6" i="14"/>
  <c r="L7" i="14"/>
  <c r="P7" i="14"/>
  <c r="Q7" i="14"/>
  <c r="R7" i="14"/>
  <c r="S7" i="14"/>
  <c r="T7" i="14"/>
  <c r="U7" i="14"/>
  <c r="V7" i="14"/>
  <c r="W7" i="14"/>
  <c r="X7" i="14"/>
  <c r="Y7" i="14"/>
  <c r="Z7" i="14"/>
  <c r="AA7" i="14"/>
  <c r="AB7" i="14"/>
  <c r="L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L9" i="14"/>
  <c r="P9" i="14"/>
  <c r="Q9" i="14"/>
  <c r="R9" i="14"/>
  <c r="S9" i="14"/>
  <c r="T9" i="14"/>
  <c r="U9" i="14"/>
  <c r="V9" i="14"/>
  <c r="W9" i="14"/>
  <c r="X9" i="14"/>
  <c r="Y9" i="14"/>
  <c r="Z9" i="14"/>
  <c r="AA9" i="14"/>
  <c r="AB9" i="14"/>
  <c r="L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L11" i="14"/>
  <c r="P11" i="14"/>
  <c r="Q11" i="14"/>
  <c r="R11" i="14"/>
  <c r="S11" i="14"/>
  <c r="T11" i="14"/>
  <c r="U11" i="14"/>
  <c r="V11" i="14"/>
  <c r="W11" i="14"/>
  <c r="X11" i="14"/>
  <c r="Y11" i="14"/>
  <c r="Z11" i="14"/>
  <c r="AA11" i="14"/>
  <c r="AB11" i="14"/>
  <c r="L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L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L14" i="14"/>
  <c r="P14" i="14"/>
  <c r="Q14" i="14"/>
  <c r="R14" i="14"/>
  <c r="S14" i="14"/>
  <c r="T14" i="14"/>
  <c r="U14" i="14"/>
  <c r="V14" i="14"/>
  <c r="W14" i="14"/>
  <c r="X14" i="14"/>
  <c r="Y14" i="14"/>
  <c r="Z14" i="14"/>
  <c r="AA14" i="14"/>
  <c r="AB14" i="14"/>
  <c r="L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L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L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L18" i="14"/>
  <c r="P18" i="14"/>
  <c r="Q18" i="14"/>
  <c r="R18" i="14"/>
  <c r="S18" i="14"/>
  <c r="T18" i="14"/>
  <c r="U18" i="14"/>
  <c r="V18" i="14"/>
  <c r="W18" i="14"/>
  <c r="X18" i="14"/>
  <c r="Y18" i="14"/>
  <c r="Z18" i="14"/>
  <c r="AA18" i="14"/>
  <c r="AB18" i="14"/>
  <c r="L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L20" i="14"/>
  <c r="P20" i="14"/>
  <c r="Q20" i="14"/>
  <c r="R20" i="14"/>
  <c r="S20" i="14"/>
  <c r="T20" i="14"/>
  <c r="U20" i="14"/>
  <c r="V20" i="14"/>
  <c r="W20" i="14"/>
  <c r="X20" i="14"/>
  <c r="Y20" i="14"/>
  <c r="Z20" i="14"/>
  <c r="AA20" i="14"/>
  <c r="AB20" i="14"/>
  <c r="L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L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L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L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L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L26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L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L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L29" i="14"/>
  <c r="P29" i="14"/>
  <c r="Q29" i="14"/>
  <c r="R29" i="14"/>
  <c r="S29" i="14"/>
  <c r="T29" i="14"/>
  <c r="U29" i="14"/>
  <c r="V29" i="14"/>
  <c r="W29" i="14"/>
  <c r="X29" i="14"/>
  <c r="Y29" i="14"/>
  <c r="Z29" i="14"/>
  <c r="AA29" i="14"/>
  <c r="AB29" i="14"/>
  <c r="L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L31" i="14"/>
  <c r="P31" i="14"/>
  <c r="Q31" i="14"/>
  <c r="R31" i="14"/>
  <c r="S31" i="14"/>
  <c r="T31" i="14"/>
  <c r="U31" i="14"/>
  <c r="V31" i="14"/>
  <c r="W31" i="14"/>
  <c r="X31" i="14"/>
  <c r="Y31" i="14"/>
  <c r="Z31" i="14"/>
  <c r="AA31" i="14"/>
  <c r="AB31" i="14"/>
  <c r="L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L33" i="14"/>
  <c r="P33" i="14"/>
  <c r="Q33" i="14"/>
  <c r="R33" i="14"/>
  <c r="S33" i="14"/>
  <c r="T33" i="14"/>
  <c r="U33" i="14"/>
  <c r="V33" i="14"/>
  <c r="W33" i="14"/>
  <c r="X33" i="14"/>
  <c r="Y33" i="14"/>
  <c r="Z33" i="14"/>
  <c r="AA33" i="14"/>
  <c r="AB33" i="14"/>
  <c r="L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L35" i="14"/>
  <c r="P35" i="14"/>
  <c r="Q35" i="14"/>
  <c r="R35" i="14"/>
  <c r="S35" i="14"/>
  <c r="T35" i="14"/>
  <c r="U35" i="14"/>
  <c r="V35" i="14"/>
  <c r="W35" i="14"/>
  <c r="X35" i="14"/>
  <c r="Y35" i="14"/>
  <c r="Z35" i="14"/>
  <c r="AA35" i="14"/>
  <c r="AB35" i="14"/>
  <c r="L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L37" i="14"/>
  <c r="P37" i="14"/>
  <c r="Q37" i="14"/>
  <c r="R37" i="14"/>
  <c r="S37" i="14"/>
  <c r="T37" i="14"/>
  <c r="U37" i="14"/>
  <c r="V37" i="14"/>
  <c r="W37" i="14"/>
  <c r="X37" i="14"/>
  <c r="Y37" i="14"/>
  <c r="Z37" i="14"/>
  <c r="AA37" i="14"/>
  <c r="AB37" i="14"/>
  <c r="L38" i="14"/>
  <c r="P38" i="14"/>
  <c r="Q38" i="14"/>
  <c r="R38" i="14"/>
  <c r="S38" i="14"/>
  <c r="T38" i="14"/>
  <c r="U38" i="14"/>
  <c r="V38" i="14"/>
  <c r="W38" i="14"/>
  <c r="X38" i="14"/>
  <c r="Y38" i="14"/>
  <c r="Z38" i="14"/>
  <c r="AA38" i="14"/>
  <c r="AB38" i="14"/>
  <c r="L39" i="14"/>
  <c r="P39" i="14"/>
  <c r="Q39" i="14"/>
  <c r="R39" i="14"/>
  <c r="S39" i="14"/>
  <c r="T39" i="14"/>
  <c r="U39" i="14"/>
  <c r="V39" i="14"/>
  <c r="W39" i="14"/>
  <c r="X39" i="14"/>
  <c r="Y39" i="14"/>
  <c r="Z39" i="14"/>
  <c r="AA39" i="14"/>
  <c r="AB39" i="14"/>
  <c r="L40" i="14"/>
  <c r="P40" i="14"/>
  <c r="Q40" i="14"/>
  <c r="R40" i="14"/>
  <c r="S40" i="14"/>
  <c r="T40" i="14"/>
  <c r="U40" i="14"/>
  <c r="V40" i="14"/>
  <c r="W40" i="14"/>
  <c r="X40" i="14"/>
  <c r="Y40" i="14"/>
  <c r="Z40" i="14"/>
  <c r="AA40" i="14"/>
  <c r="AB40" i="14"/>
  <c r="L41" i="14"/>
  <c r="P41" i="14"/>
  <c r="Q41" i="14"/>
  <c r="R41" i="14"/>
  <c r="S41" i="14"/>
  <c r="T41" i="14"/>
  <c r="U41" i="14"/>
  <c r="V41" i="14"/>
  <c r="W41" i="14"/>
  <c r="X41" i="14"/>
  <c r="Y41" i="14"/>
  <c r="Z41" i="14"/>
  <c r="AA41" i="14"/>
  <c r="AB41" i="14"/>
  <c r="L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L43" i="14"/>
  <c r="P43" i="14"/>
  <c r="Q43" i="14"/>
  <c r="R43" i="14"/>
  <c r="S43" i="14"/>
  <c r="T43" i="14"/>
  <c r="U43" i="14"/>
  <c r="V43" i="14"/>
  <c r="W43" i="14"/>
  <c r="X43" i="14"/>
  <c r="Y43" i="14"/>
  <c r="Z43" i="14"/>
  <c r="AA43" i="14"/>
  <c r="AB43" i="14"/>
  <c r="L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L45" i="14"/>
  <c r="P45" i="14"/>
  <c r="Q45" i="14"/>
  <c r="R45" i="14"/>
  <c r="S45" i="14"/>
  <c r="T45" i="14"/>
  <c r="U45" i="14"/>
  <c r="V45" i="14"/>
  <c r="W45" i="14"/>
  <c r="X45" i="14"/>
  <c r="Y45" i="14"/>
  <c r="Z45" i="14"/>
  <c r="AA45" i="14"/>
  <c r="AB45" i="14"/>
  <c r="L46" i="14"/>
  <c r="P46" i="14"/>
  <c r="Q46" i="14"/>
  <c r="R46" i="14"/>
  <c r="S46" i="14"/>
  <c r="T46" i="14"/>
  <c r="U46" i="14"/>
  <c r="V46" i="14"/>
  <c r="W46" i="14"/>
  <c r="X46" i="14"/>
  <c r="Y46" i="14"/>
  <c r="Z46" i="14"/>
  <c r="AA46" i="14"/>
  <c r="AB46" i="14"/>
  <c r="L47" i="14"/>
  <c r="P47" i="14"/>
  <c r="Q47" i="14"/>
  <c r="R47" i="14"/>
  <c r="S47" i="14"/>
  <c r="T47" i="14"/>
  <c r="U47" i="14"/>
  <c r="V47" i="14"/>
  <c r="W47" i="14"/>
  <c r="X47" i="14"/>
  <c r="Y47" i="14"/>
  <c r="Z47" i="14"/>
  <c r="AA47" i="14"/>
  <c r="AB47" i="14"/>
  <c r="L48" i="14"/>
  <c r="P48" i="14"/>
  <c r="Q48" i="14"/>
  <c r="R48" i="14"/>
  <c r="S48" i="14"/>
  <c r="T48" i="14"/>
  <c r="U48" i="14"/>
  <c r="V48" i="14"/>
  <c r="W48" i="14"/>
  <c r="X48" i="14"/>
  <c r="Y48" i="14"/>
  <c r="Z48" i="14"/>
  <c r="AA48" i="14"/>
  <c r="AB48" i="14"/>
  <c r="L49" i="14"/>
  <c r="P49" i="14"/>
  <c r="Q49" i="14"/>
  <c r="R49" i="14"/>
  <c r="S49" i="14"/>
  <c r="T49" i="14"/>
  <c r="U49" i="14"/>
  <c r="V49" i="14"/>
  <c r="W49" i="14"/>
  <c r="X49" i="14"/>
  <c r="Y49" i="14"/>
  <c r="Z49" i="14"/>
  <c r="AA49" i="14"/>
  <c r="AB49" i="14"/>
  <c r="L50" i="14"/>
  <c r="P50" i="14"/>
  <c r="Q50" i="14"/>
  <c r="R50" i="14"/>
  <c r="S50" i="14"/>
  <c r="T50" i="14"/>
  <c r="U50" i="14"/>
  <c r="V50" i="14"/>
  <c r="W50" i="14"/>
  <c r="X50" i="14"/>
  <c r="Y50" i="14"/>
  <c r="Z50" i="14"/>
  <c r="AA50" i="14"/>
  <c r="AB50" i="14"/>
  <c r="L51" i="14"/>
  <c r="P51" i="14"/>
  <c r="Q51" i="14"/>
  <c r="R51" i="14"/>
  <c r="S51" i="14"/>
  <c r="T51" i="14"/>
  <c r="U51" i="14"/>
  <c r="V51" i="14"/>
  <c r="W51" i="14"/>
  <c r="X51" i="14"/>
  <c r="Y51" i="14"/>
  <c r="Z51" i="14"/>
  <c r="AA51" i="14"/>
  <c r="AB51" i="14"/>
  <c r="L52" i="14"/>
  <c r="P52" i="14"/>
  <c r="Q52" i="14"/>
  <c r="R52" i="14"/>
  <c r="S52" i="14"/>
  <c r="T52" i="14"/>
  <c r="U52" i="14"/>
  <c r="V52" i="14"/>
  <c r="W52" i="14"/>
  <c r="X52" i="14"/>
  <c r="Y52" i="14"/>
  <c r="Z52" i="14"/>
  <c r="AA52" i="14"/>
  <c r="AB52" i="14"/>
  <c r="L53" i="14"/>
  <c r="P53" i="14"/>
  <c r="Q53" i="14"/>
  <c r="R53" i="14"/>
  <c r="S53" i="14"/>
  <c r="T53" i="14"/>
  <c r="U53" i="14"/>
  <c r="V53" i="14"/>
  <c r="W53" i="14"/>
  <c r="X53" i="14"/>
  <c r="Y53" i="14"/>
  <c r="Z53" i="14"/>
  <c r="AA53" i="14"/>
  <c r="AB53" i="14"/>
  <c r="L54" i="14"/>
  <c r="P54" i="14"/>
  <c r="Q54" i="14"/>
  <c r="R54" i="14"/>
  <c r="S54" i="14"/>
  <c r="T54" i="14"/>
  <c r="U54" i="14"/>
  <c r="V54" i="14"/>
  <c r="W54" i="14"/>
  <c r="X54" i="14"/>
  <c r="Y54" i="14"/>
  <c r="Z54" i="14"/>
  <c r="AA54" i="14"/>
  <c r="AB54" i="14"/>
  <c r="L55" i="14"/>
  <c r="P55" i="14"/>
  <c r="Q55" i="14"/>
  <c r="R55" i="14"/>
  <c r="S55" i="14"/>
  <c r="T55" i="14"/>
  <c r="U55" i="14"/>
  <c r="V55" i="14"/>
  <c r="W55" i="14"/>
  <c r="X55" i="14"/>
  <c r="Y55" i="14"/>
  <c r="Z55" i="14"/>
  <c r="AA55" i="14"/>
  <c r="AB55" i="14"/>
  <c r="L56" i="14"/>
  <c r="P56" i="14"/>
  <c r="Q56" i="14"/>
  <c r="R56" i="14"/>
  <c r="S56" i="14"/>
  <c r="T56" i="14"/>
  <c r="U56" i="14"/>
  <c r="V56" i="14"/>
  <c r="W56" i="14"/>
  <c r="X56" i="14"/>
  <c r="Y56" i="14"/>
  <c r="Z56" i="14"/>
  <c r="AA56" i="14"/>
  <c r="AB56" i="14"/>
  <c r="L57" i="14"/>
  <c r="P57" i="14"/>
  <c r="Q57" i="14"/>
  <c r="R57" i="14"/>
  <c r="S57" i="14"/>
  <c r="T57" i="14"/>
  <c r="U57" i="14"/>
  <c r="V57" i="14"/>
  <c r="W57" i="14"/>
  <c r="X57" i="14"/>
  <c r="Y57" i="14"/>
  <c r="Z57" i="14"/>
  <c r="AA57" i="14"/>
  <c r="AB57" i="14"/>
  <c r="L58" i="14"/>
  <c r="P58" i="14"/>
  <c r="Q58" i="14"/>
  <c r="R58" i="14"/>
  <c r="S58" i="14"/>
  <c r="T58" i="14"/>
  <c r="U58" i="14"/>
  <c r="V58" i="14"/>
  <c r="W58" i="14"/>
  <c r="X58" i="14"/>
  <c r="Y58" i="14"/>
  <c r="Z58" i="14"/>
  <c r="AA58" i="14"/>
  <c r="AB58" i="14"/>
  <c r="L59" i="14"/>
  <c r="P59" i="14"/>
  <c r="Q59" i="14"/>
  <c r="R59" i="14"/>
  <c r="S59" i="14"/>
  <c r="T59" i="14"/>
  <c r="U59" i="14"/>
  <c r="V59" i="14"/>
  <c r="W59" i="14"/>
  <c r="X59" i="14"/>
  <c r="Y59" i="14"/>
  <c r="Z59" i="14"/>
  <c r="AA59" i="14"/>
  <c r="AB59" i="14"/>
  <c r="L60" i="14"/>
  <c r="P60" i="14"/>
  <c r="Q60" i="14"/>
  <c r="R60" i="14"/>
  <c r="S60" i="14"/>
  <c r="T60" i="14"/>
  <c r="U60" i="14"/>
  <c r="V60" i="14"/>
  <c r="W60" i="14"/>
  <c r="X60" i="14"/>
  <c r="Y60" i="14"/>
  <c r="Z60" i="14"/>
  <c r="AA60" i="14"/>
  <c r="AB60" i="14"/>
  <c r="L61" i="14"/>
  <c r="P61" i="14"/>
  <c r="Q61" i="14"/>
  <c r="R61" i="14"/>
  <c r="S61" i="14"/>
  <c r="T61" i="14"/>
  <c r="U61" i="14"/>
  <c r="V61" i="14"/>
  <c r="W61" i="14"/>
  <c r="X61" i="14"/>
  <c r="Y61" i="14"/>
  <c r="Z61" i="14"/>
  <c r="AA61" i="14"/>
  <c r="AB61" i="14"/>
  <c r="L62" i="14"/>
  <c r="P62" i="14"/>
  <c r="Q62" i="14"/>
  <c r="R62" i="14"/>
  <c r="S62" i="14"/>
  <c r="T62" i="14"/>
  <c r="U62" i="14"/>
  <c r="V62" i="14"/>
  <c r="W62" i="14"/>
  <c r="X62" i="14"/>
  <c r="Y62" i="14"/>
  <c r="Z62" i="14"/>
  <c r="AA62" i="14"/>
  <c r="AB62" i="14"/>
  <c r="L63" i="14"/>
  <c r="P63" i="14"/>
  <c r="Q63" i="14"/>
  <c r="R63" i="14"/>
  <c r="S63" i="14"/>
  <c r="T63" i="14"/>
  <c r="U63" i="14"/>
  <c r="V63" i="14"/>
  <c r="W63" i="14"/>
  <c r="X63" i="14"/>
  <c r="Y63" i="14"/>
  <c r="Z63" i="14"/>
  <c r="AA63" i="14"/>
  <c r="AB63" i="14"/>
  <c r="L64" i="14"/>
  <c r="P64" i="14"/>
  <c r="Q64" i="14"/>
  <c r="R64" i="14"/>
  <c r="S64" i="14"/>
  <c r="T64" i="14"/>
  <c r="U64" i="14"/>
  <c r="V64" i="14"/>
  <c r="W64" i="14"/>
  <c r="X64" i="14"/>
  <c r="Y64" i="14"/>
  <c r="Z64" i="14"/>
  <c r="AA64" i="14"/>
  <c r="AB64" i="14"/>
  <c r="L65" i="14"/>
  <c r="P65" i="14"/>
  <c r="Q65" i="14"/>
  <c r="R65" i="14"/>
  <c r="S65" i="14"/>
  <c r="T65" i="14"/>
  <c r="U65" i="14"/>
  <c r="V65" i="14"/>
  <c r="W65" i="14"/>
  <c r="X65" i="14"/>
  <c r="Y65" i="14"/>
  <c r="Z65" i="14"/>
  <c r="AA65" i="14"/>
  <c r="AB65" i="14"/>
  <c r="L66" i="14"/>
  <c r="P66" i="14"/>
  <c r="Q66" i="14"/>
  <c r="R66" i="14"/>
  <c r="S66" i="14"/>
  <c r="T66" i="14"/>
  <c r="U66" i="14"/>
  <c r="V66" i="14"/>
  <c r="W66" i="14"/>
  <c r="X66" i="14"/>
  <c r="Y66" i="14"/>
  <c r="Z66" i="14"/>
  <c r="AA66" i="14"/>
  <c r="AB66" i="14"/>
  <c r="L67" i="14"/>
  <c r="P67" i="14"/>
  <c r="Q67" i="14"/>
  <c r="R67" i="14"/>
  <c r="S67" i="14"/>
  <c r="T67" i="14"/>
  <c r="U67" i="14"/>
  <c r="V67" i="14"/>
  <c r="W67" i="14"/>
  <c r="X67" i="14"/>
  <c r="Y67" i="14"/>
  <c r="Z67" i="14"/>
  <c r="AA67" i="14"/>
  <c r="AB67" i="14"/>
  <c r="L68" i="14"/>
  <c r="P68" i="14"/>
  <c r="Q68" i="14"/>
  <c r="R68" i="14"/>
  <c r="S68" i="14"/>
  <c r="T68" i="14"/>
  <c r="U68" i="14"/>
  <c r="V68" i="14"/>
  <c r="W68" i="14"/>
  <c r="X68" i="14"/>
  <c r="Y68" i="14"/>
  <c r="Z68" i="14"/>
  <c r="AA68" i="14"/>
  <c r="AB68" i="14"/>
  <c r="L69" i="14"/>
  <c r="P69" i="14"/>
  <c r="Q69" i="14"/>
  <c r="R69" i="14"/>
  <c r="S69" i="14"/>
  <c r="T69" i="14"/>
  <c r="U69" i="14"/>
  <c r="V69" i="14"/>
  <c r="W69" i="14"/>
  <c r="X69" i="14"/>
  <c r="Y69" i="14"/>
  <c r="Z69" i="14"/>
  <c r="AA69" i="14"/>
  <c r="AB69" i="14"/>
  <c r="L70" i="14"/>
  <c r="P70" i="14"/>
  <c r="Q70" i="14"/>
  <c r="R70" i="14"/>
  <c r="S70" i="14"/>
  <c r="T70" i="14"/>
  <c r="U70" i="14"/>
  <c r="V70" i="14"/>
  <c r="W70" i="14"/>
  <c r="X70" i="14"/>
  <c r="Y70" i="14"/>
  <c r="Z70" i="14"/>
  <c r="AA70" i="14"/>
  <c r="AB70" i="14"/>
  <c r="L71" i="14"/>
  <c r="P71" i="14"/>
  <c r="Q71" i="14"/>
  <c r="R71" i="14"/>
  <c r="S71" i="14"/>
  <c r="T71" i="14"/>
  <c r="U71" i="14"/>
  <c r="V71" i="14"/>
  <c r="W71" i="14"/>
  <c r="X71" i="14"/>
  <c r="Y71" i="14"/>
  <c r="Z71" i="14"/>
  <c r="AA71" i="14"/>
  <c r="AB71" i="14"/>
  <c r="L72" i="14"/>
  <c r="P72" i="14"/>
  <c r="Q72" i="14"/>
  <c r="R72" i="14"/>
  <c r="S72" i="14"/>
  <c r="T72" i="14"/>
  <c r="U72" i="14"/>
  <c r="V72" i="14"/>
  <c r="W72" i="14"/>
  <c r="X72" i="14"/>
  <c r="Y72" i="14"/>
  <c r="Z72" i="14"/>
  <c r="AA72" i="14"/>
  <c r="AB72" i="14"/>
  <c r="L73" i="14"/>
  <c r="P73" i="14"/>
  <c r="Q73" i="14"/>
  <c r="R73" i="14"/>
  <c r="S73" i="14"/>
  <c r="T73" i="14"/>
  <c r="U73" i="14"/>
  <c r="V73" i="14"/>
  <c r="W73" i="14"/>
  <c r="X73" i="14"/>
  <c r="Y73" i="14"/>
  <c r="Z73" i="14"/>
  <c r="AA73" i="14"/>
  <c r="AB73" i="14"/>
  <c r="L74" i="14"/>
  <c r="P74" i="14"/>
  <c r="Q74" i="14"/>
  <c r="R74" i="14"/>
  <c r="S74" i="14"/>
  <c r="T74" i="14"/>
  <c r="U74" i="14"/>
  <c r="V74" i="14"/>
  <c r="W74" i="14"/>
  <c r="X74" i="14"/>
  <c r="Y74" i="14"/>
  <c r="Z74" i="14"/>
  <c r="AA74" i="14"/>
  <c r="AB74" i="14"/>
  <c r="L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B75" i="14"/>
  <c r="L76" i="14"/>
  <c r="P76" i="14"/>
  <c r="Q76" i="14"/>
  <c r="R76" i="14"/>
  <c r="S76" i="14"/>
  <c r="T76" i="14"/>
  <c r="U76" i="14"/>
  <c r="V76" i="14"/>
  <c r="W76" i="14"/>
  <c r="X76" i="14"/>
  <c r="Y76" i="14"/>
  <c r="Z76" i="14"/>
  <c r="AA76" i="14"/>
  <c r="AB76" i="14"/>
  <c r="L77" i="14"/>
  <c r="P77" i="14"/>
  <c r="Q77" i="14"/>
  <c r="R77" i="14"/>
  <c r="S77" i="14"/>
  <c r="T77" i="14"/>
  <c r="U77" i="14"/>
  <c r="V77" i="14"/>
  <c r="W77" i="14"/>
  <c r="X77" i="14"/>
  <c r="Y77" i="14"/>
  <c r="Z77" i="14"/>
  <c r="AA77" i="14"/>
  <c r="AB77" i="14"/>
  <c r="L78" i="14"/>
  <c r="P78" i="14"/>
  <c r="Q78" i="14"/>
  <c r="R78" i="14"/>
  <c r="S78" i="14"/>
  <c r="T78" i="14"/>
  <c r="U78" i="14"/>
  <c r="V78" i="14"/>
  <c r="W78" i="14"/>
  <c r="X78" i="14"/>
  <c r="Y78" i="14"/>
  <c r="Z78" i="14"/>
  <c r="AA78" i="14"/>
  <c r="AB78" i="14"/>
  <c r="L79" i="14"/>
  <c r="P79" i="14"/>
  <c r="Q79" i="14"/>
  <c r="R79" i="14"/>
  <c r="S79" i="14"/>
  <c r="T79" i="14"/>
  <c r="U79" i="14"/>
  <c r="V79" i="14"/>
  <c r="W79" i="14"/>
  <c r="X79" i="14"/>
  <c r="Y79" i="14"/>
  <c r="Z79" i="14"/>
  <c r="AA79" i="14"/>
  <c r="AB79" i="14"/>
  <c r="L80" i="14"/>
  <c r="P80" i="14"/>
  <c r="Q80" i="14"/>
  <c r="R80" i="14"/>
  <c r="S80" i="14"/>
  <c r="T80" i="14"/>
  <c r="U80" i="14"/>
  <c r="V80" i="14"/>
  <c r="W80" i="14"/>
  <c r="X80" i="14"/>
  <c r="Y80" i="14"/>
  <c r="Z80" i="14"/>
  <c r="AA80" i="14"/>
  <c r="AB80" i="14"/>
  <c r="L81" i="14"/>
  <c r="P81" i="14"/>
  <c r="Q81" i="14"/>
  <c r="R81" i="14"/>
  <c r="S81" i="14"/>
  <c r="T81" i="14"/>
  <c r="U81" i="14"/>
  <c r="V81" i="14"/>
  <c r="W81" i="14"/>
  <c r="X81" i="14"/>
  <c r="Y81" i="14"/>
  <c r="Z81" i="14"/>
  <c r="AA81" i="14"/>
  <c r="AB81" i="14"/>
  <c r="L82" i="14"/>
  <c r="P82" i="14"/>
  <c r="Q82" i="14"/>
  <c r="R82" i="14"/>
  <c r="S82" i="14"/>
  <c r="T82" i="14"/>
  <c r="U82" i="14"/>
  <c r="V82" i="14"/>
  <c r="W82" i="14"/>
  <c r="X82" i="14"/>
  <c r="Y82" i="14"/>
  <c r="Z82" i="14"/>
  <c r="AA82" i="14"/>
  <c r="AB82" i="14"/>
  <c r="L83" i="14"/>
  <c r="P83" i="14"/>
  <c r="Q83" i="14"/>
  <c r="R83" i="14"/>
  <c r="S83" i="14"/>
  <c r="T83" i="14"/>
  <c r="U83" i="14"/>
  <c r="V83" i="14"/>
  <c r="W83" i="14"/>
  <c r="X83" i="14"/>
  <c r="Y83" i="14"/>
  <c r="Z83" i="14"/>
  <c r="AA83" i="14"/>
  <c r="AB83" i="14"/>
  <c r="L84" i="14"/>
  <c r="P84" i="14"/>
  <c r="Q84" i="14"/>
  <c r="R84" i="14"/>
  <c r="S84" i="14"/>
  <c r="T84" i="14"/>
  <c r="U84" i="14"/>
  <c r="V84" i="14"/>
  <c r="W84" i="14"/>
  <c r="X84" i="14"/>
  <c r="Y84" i="14"/>
  <c r="Z84" i="14"/>
  <c r="AA84" i="14"/>
  <c r="AB84" i="14"/>
  <c r="L85" i="14"/>
  <c r="P85" i="14"/>
  <c r="Q85" i="14"/>
  <c r="R85" i="14"/>
  <c r="S85" i="14"/>
  <c r="T85" i="14"/>
  <c r="U85" i="14"/>
  <c r="V85" i="14"/>
  <c r="W85" i="14"/>
  <c r="X85" i="14"/>
  <c r="Y85" i="14"/>
  <c r="Z85" i="14"/>
  <c r="AA85" i="14"/>
  <c r="AB85" i="14"/>
  <c r="L86" i="14"/>
  <c r="P86" i="14"/>
  <c r="Q86" i="14"/>
  <c r="R86" i="14"/>
  <c r="S86" i="14"/>
  <c r="T86" i="14"/>
  <c r="U86" i="14"/>
  <c r="V86" i="14"/>
  <c r="W86" i="14"/>
  <c r="X86" i="14"/>
  <c r="Y86" i="14"/>
  <c r="Z86" i="14"/>
  <c r="AA86" i="14"/>
  <c r="AB86" i="14"/>
  <c r="L87" i="14"/>
  <c r="P87" i="14"/>
  <c r="Q87" i="14"/>
  <c r="R87" i="14"/>
  <c r="S87" i="14"/>
  <c r="T87" i="14"/>
  <c r="U87" i="14"/>
  <c r="V87" i="14"/>
  <c r="W87" i="14"/>
  <c r="X87" i="14"/>
  <c r="Y87" i="14"/>
  <c r="Z87" i="14"/>
  <c r="AA87" i="14"/>
  <c r="AB87" i="14"/>
  <c r="L88" i="14"/>
  <c r="P88" i="14"/>
  <c r="Q88" i="14"/>
  <c r="R88" i="14"/>
  <c r="S88" i="14"/>
  <c r="T88" i="14"/>
  <c r="U88" i="14"/>
  <c r="V88" i="14"/>
  <c r="W88" i="14"/>
  <c r="X88" i="14"/>
  <c r="Y88" i="14"/>
  <c r="Z88" i="14"/>
  <c r="AA88" i="14"/>
  <c r="AB88" i="14"/>
  <c r="L89" i="14"/>
  <c r="P89" i="14"/>
  <c r="Q89" i="14"/>
  <c r="R89" i="14"/>
  <c r="S89" i="14"/>
  <c r="T89" i="14"/>
  <c r="U89" i="14"/>
  <c r="V89" i="14"/>
  <c r="W89" i="14"/>
  <c r="X89" i="14"/>
  <c r="Y89" i="14"/>
  <c r="Z89" i="14"/>
  <c r="AA89" i="14"/>
  <c r="AB89" i="14"/>
  <c r="L90" i="14"/>
  <c r="P90" i="14"/>
  <c r="Q90" i="14"/>
  <c r="R90" i="14"/>
  <c r="S90" i="14"/>
  <c r="T90" i="14"/>
  <c r="U90" i="14"/>
  <c r="V90" i="14"/>
  <c r="W90" i="14"/>
  <c r="X90" i="14"/>
  <c r="Y90" i="14"/>
  <c r="Z90" i="14"/>
  <c r="AA90" i="14"/>
  <c r="AB90" i="14"/>
  <c r="L91" i="14"/>
  <c r="P91" i="14"/>
  <c r="Q91" i="14"/>
  <c r="R91" i="14"/>
  <c r="S91" i="14"/>
  <c r="T91" i="14"/>
  <c r="U91" i="14"/>
  <c r="V91" i="14"/>
  <c r="W91" i="14"/>
  <c r="X91" i="14"/>
  <c r="Y91" i="14"/>
  <c r="Z91" i="14"/>
  <c r="AA91" i="14"/>
  <c r="AB91" i="14"/>
  <c r="L92" i="14"/>
  <c r="P92" i="14"/>
  <c r="Q92" i="14"/>
  <c r="R92" i="14"/>
  <c r="S92" i="14"/>
  <c r="T92" i="14"/>
  <c r="U92" i="14"/>
  <c r="V92" i="14"/>
  <c r="W92" i="14"/>
  <c r="X92" i="14"/>
  <c r="Y92" i="14"/>
  <c r="Z92" i="14"/>
  <c r="AA92" i="14"/>
  <c r="AB92" i="14"/>
  <c r="L93" i="14"/>
  <c r="P93" i="14"/>
  <c r="Q93" i="14"/>
  <c r="R93" i="14"/>
  <c r="S93" i="14"/>
  <c r="T93" i="14"/>
  <c r="U93" i="14"/>
  <c r="V93" i="14"/>
  <c r="W93" i="14"/>
  <c r="X93" i="14"/>
  <c r="Y93" i="14"/>
  <c r="Z93" i="14"/>
  <c r="AA93" i="14"/>
  <c r="AB93" i="14"/>
  <c r="L94" i="14"/>
  <c r="P94" i="14"/>
  <c r="Q94" i="14"/>
  <c r="R94" i="14"/>
  <c r="S94" i="14"/>
  <c r="T94" i="14"/>
  <c r="U94" i="14"/>
  <c r="V94" i="14"/>
  <c r="W94" i="14"/>
  <c r="X94" i="14"/>
  <c r="Y94" i="14"/>
  <c r="Z94" i="14"/>
  <c r="AA94" i="14"/>
  <c r="AB94" i="14"/>
  <c r="L95" i="14"/>
  <c r="P95" i="14"/>
  <c r="Q95" i="14"/>
  <c r="R95" i="14"/>
  <c r="S95" i="14"/>
  <c r="T95" i="14"/>
  <c r="U95" i="14"/>
  <c r="V95" i="14"/>
  <c r="W95" i="14"/>
  <c r="X95" i="14"/>
  <c r="Y95" i="14"/>
  <c r="Z95" i="14"/>
  <c r="AA95" i="14"/>
  <c r="AB95" i="14"/>
  <c r="L96" i="14"/>
  <c r="P96" i="14"/>
  <c r="Q96" i="14"/>
  <c r="R96" i="14"/>
  <c r="S96" i="14"/>
  <c r="T96" i="14"/>
  <c r="U96" i="14"/>
  <c r="V96" i="14"/>
  <c r="W96" i="14"/>
  <c r="X96" i="14"/>
  <c r="Y96" i="14"/>
  <c r="Z96" i="14"/>
  <c r="AA96" i="14"/>
  <c r="AB96" i="14"/>
  <c r="L97" i="14"/>
  <c r="P97" i="14"/>
  <c r="Q97" i="14"/>
  <c r="R97" i="14"/>
  <c r="S97" i="14"/>
  <c r="T97" i="14"/>
  <c r="U97" i="14"/>
  <c r="V97" i="14"/>
  <c r="W97" i="14"/>
  <c r="X97" i="14"/>
  <c r="Y97" i="14"/>
  <c r="Z97" i="14"/>
  <c r="AA97" i="14"/>
  <c r="AB97" i="14"/>
  <c r="L98" i="14"/>
  <c r="P98" i="14"/>
  <c r="Q98" i="14"/>
  <c r="R98" i="14"/>
  <c r="S98" i="14"/>
  <c r="T98" i="14"/>
  <c r="U98" i="14"/>
  <c r="V98" i="14"/>
  <c r="W98" i="14"/>
  <c r="X98" i="14"/>
  <c r="Y98" i="14"/>
  <c r="Z98" i="14"/>
  <c r="AA98" i="14"/>
  <c r="AB98" i="14"/>
  <c r="L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L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L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L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L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L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L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L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L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L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L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L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L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L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L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L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L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L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L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L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L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L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L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L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L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L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L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L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L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L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L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L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L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L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L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L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L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L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L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L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L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L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L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L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L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L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L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L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L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L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L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L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L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L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L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L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L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L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L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L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L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L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L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L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L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L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L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L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L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L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L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L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L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L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L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L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L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L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L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L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L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L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L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L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L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L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L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L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L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L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L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L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L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L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L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L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Q4" i="10"/>
  <c r="O4" i="10"/>
  <c r="M4" i="10"/>
  <c r="H4" i="10"/>
  <c r="F4" i="10"/>
  <c r="D4" i="10"/>
  <c r="O11" i="21"/>
  <c r="M11" i="21"/>
  <c r="O10" i="21"/>
  <c r="O9" i="21"/>
  <c r="N11" i="21"/>
  <c r="N10" i="21"/>
  <c r="M10" i="21"/>
  <c r="N9" i="21"/>
  <c r="M9" i="21"/>
  <c r="L11" i="21"/>
  <c r="K11" i="21"/>
  <c r="L10" i="21"/>
  <c r="K10" i="21"/>
  <c r="L9" i="21"/>
  <c r="K9" i="21"/>
  <c r="J11" i="21"/>
  <c r="I11" i="21"/>
  <c r="J10" i="21"/>
  <c r="I10" i="21"/>
  <c r="J9" i="21"/>
  <c r="I9" i="21"/>
  <c r="H11" i="21"/>
  <c r="G11" i="21"/>
  <c r="H10" i="21"/>
  <c r="G10" i="21"/>
  <c r="H9" i="21"/>
  <c r="G9" i="21"/>
  <c r="F11" i="21"/>
  <c r="E11" i="21"/>
  <c r="F10" i="21"/>
  <c r="E10" i="21"/>
  <c r="F9" i="21"/>
  <c r="E9" i="21"/>
  <c r="O7" i="21"/>
  <c r="O6" i="21"/>
  <c r="O5" i="21"/>
  <c r="N7" i="21"/>
  <c r="M7" i="21"/>
  <c r="N6" i="21"/>
  <c r="M6" i="21"/>
  <c r="N5" i="21"/>
  <c r="M5" i="21"/>
  <c r="L7" i="21"/>
  <c r="K7" i="21"/>
  <c r="L6" i="21"/>
  <c r="K6" i="21"/>
  <c r="L5" i="21"/>
  <c r="K5" i="21"/>
  <c r="J7" i="21"/>
  <c r="I7" i="21"/>
  <c r="J6" i="21"/>
  <c r="I6" i="21"/>
  <c r="J5" i="21"/>
  <c r="I5" i="21"/>
  <c r="H7" i="21"/>
  <c r="G7" i="21"/>
  <c r="H6" i="21"/>
  <c r="G6" i="21"/>
  <c r="H5" i="21"/>
  <c r="G5" i="21"/>
  <c r="F7" i="21"/>
  <c r="E7" i="21"/>
  <c r="F6" i="21"/>
  <c r="E6" i="21"/>
  <c r="F5" i="21"/>
  <c r="E5" i="21"/>
  <c r="N19" i="10"/>
  <c r="M25" i="10"/>
  <c r="D19" i="10"/>
  <c r="N16" i="10"/>
  <c r="E16" i="10"/>
  <c r="O16" i="10"/>
  <c r="P13" i="10"/>
  <c r="G13" i="10"/>
  <c r="E41" i="10"/>
  <c r="E13" i="10"/>
  <c r="O13" i="10"/>
  <c r="M13" i="10"/>
  <c r="D13" i="10"/>
  <c r="D14" i="10"/>
  <c r="P10" i="10"/>
  <c r="N10" i="10"/>
  <c r="G10" i="10"/>
  <c r="E10" i="10"/>
  <c r="C10" i="10"/>
  <c r="O10" i="10"/>
  <c r="O11" i="10"/>
  <c r="M10" i="10"/>
  <c r="M11" i="10"/>
  <c r="F10" i="10"/>
  <c r="D38" i="10"/>
  <c r="D10" i="10"/>
  <c r="P7" i="10"/>
  <c r="N7" i="10"/>
  <c r="E7" i="10"/>
  <c r="C7" i="10"/>
  <c r="O7" i="10"/>
  <c r="O8" i="10"/>
  <c r="F7" i="10"/>
  <c r="R4" i="10"/>
  <c r="C22" i="10"/>
  <c r="C25" i="10"/>
  <c r="N22" i="10"/>
  <c r="N25" i="10"/>
  <c r="G19" i="10"/>
  <c r="P19" i="10"/>
  <c r="O25" i="10"/>
  <c r="G22" i="10"/>
  <c r="P22" i="10"/>
  <c r="P25" i="10"/>
  <c r="I19" i="10"/>
  <c r="R19" i="10"/>
  <c r="Q25" i="10"/>
  <c r="I22" i="10"/>
  <c r="I25" i="10"/>
  <c r="R22" i="10"/>
  <c r="R25" i="10"/>
  <c r="C19" i="10"/>
  <c r="B25" i="10"/>
  <c r="M19" i="10"/>
  <c r="M22" i="10"/>
  <c r="F19" i="10"/>
  <c r="F22" i="10"/>
  <c r="O19" i="10"/>
  <c r="H19" i="10"/>
  <c r="H22" i="10"/>
  <c r="Q19" i="10"/>
  <c r="B19" i="10"/>
  <c r="B22" i="10"/>
  <c r="C16" i="10"/>
  <c r="D16" i="10"/>
  <c r="M16" i="10"/>
  <c r="F16" i="10"/>
  <c r="G16" i="10"/>
  <c r="P16" i="10"/>
  <c r="O17" i="10"/>
  <c r="H16" i="10"/>
  <c r="Q16" i="10"/>
  <c r="I16" i="10"/>
  <c r="R16" i="10"/>
  <c r="G44" i="10"/>
  <c r="B16" i="10"/>
  <c r="C13" i="10"/>
  <c r="N13" i="10"/>
  <c r="F13" i="10"/>
  <c r="D41" i="10"/>
  <c r="D42" i="10"/>
  <c r="H13" i="10"/>
  <c r="Q13" i="10"/>
  <c r="F41" i="10"/>
  <c r="I13" i="10"/>
  <c r="R13" i="10"/>
  <c r="B13" i="10"/>
  <c r="H10" i="10"/>
  <c r="Q10" i="10"/>
  <c r="R10" i="10"/>
  <c r="Q11" i="10"/>
  <c r="I10" i="10"/>
  <c r="G38" i="10"/>
  <c r="B10" i="10"/>
  <c r="D7" i="10"/>
  <c r="M7" i="10"/>
  <c r="G7" i="10"/>
  <c r="H7" i="10"/>
  <c r="I7" i="10"/>
  <c r="H8" i="10"/>
  <c r="Q7" i="10"/>
  <c r="R7" i="10"/>
  <c r="B7" i="10"/>
  <c r="P4" i="10"/>
  <c r="O14" i="10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G84" i="18"/>
  <c r="G83" i="18"/>
  <c r="G66" i="18"/>
  <c r="G65" i="18"/>
  <c r="G64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82" i="18"/>
  <c r="G81" i="18"/>
  <c r="G80" i="18"/>
  <c r="G79" i="18"/>
  <c r="G78" i="18"/>
  <c r="G77" i="18"/>
  <c r="G76" i="18"/>
  <c r="G75" i="18"/>
  <c r="G74" i="18"/>
  <c r="G73" i="18"/>
  <c r="G72" i="18"/>
  <c r="G71" i="18"/>
  <c r="G70" i="18"/>
  <c r="G69" i="18"/>
  <c r="G68" i="18"/>
  <c r="G67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4" i="18"/>
  <c r="G3" i="18"/>
  <c r="G98" i="17"/>
  <c r="G97" i="17"/>
  <c r="G96" i="17"/>
  <c r="G95" i="17"/>
  <c r="G94" i="17"/>
  <c r="G93" i="17"/>
  <c r="G92" i="17"/>
  <c r="G91" i="17"/>
  <c r="G50" i="17"/>
  <c r="G49" i="17"/>
  <c r="G48" i="17"/>
  <c r="G47" i="17"/>
  <c r="G46" i="17"/>
  <c r="G45" i="17"/>
  <c r="G44" i="17"/>
  <c r="G43" i="17"/>
  <c r="G90" i="17"/>
  <c r="G89" i="17"/>
  <c r="G88" i="17"/>
  <c r="G87" i="17"/>
  <c r="G86" i="17"/>
  <c r="G85" i="17"/>
  <c r="G84" i="17"/>
  <c r="G83" i="17"/>
  <c r="G42" i="17"/>
  <c r="G41" i="17"/>
  <c r="G40" i="17"/>
  <c r="G39" i="17"/>
  <c r="G38" i="17"/>
  <c r="G37" i="17"/>
  <c r="G36" i="17"/>
  <c r="G35" i="17"/>
  <c r="G82" i="17"/>
  <c r="G81" i="17"/>
  <c r="G80" i="17"/>
  <c r="G79" i="17"/>
  <c r="G78" i="17"/>
  <c r="G77" i="17"/>
  <c r="G76" i="17"/>
  <c r="G75" i="17"/>
  <c r="G34" i="17"/>
  <c r="G33" i="17"/>
  <c r="G32" i="17"/>
  <c r="G31" i="17"/>
  <c r="G30" i="17"/>
  <c r="G29" i="17"/>
  <c r="G28" i="17"/>
  <c r="G27" i="17"/>
  <c r="G74" i="17"/>
  <c r="G73" i="17"/>
  <c r="G72" i="17"/>
  <c r="G71" i="17"/>
  <c r="G70" i="17"/>
  <c r="G69" i="17"/>
  <c r="G68" i="17"/>
  <c r="G67" i="17"/>
  <c r="G26" i="17"/>
  <c r="G25" i="17"/>
  <c r="G24" i="17"/>
  <c r="G23" i="17"/>
  <c r="G22" i="17"/>
  <c r="G21" i="17"/>
  <c r="G20" i="17"/>
  <c r="G19" i="17"/>
  <c r="G66" i="17"/>
  <c r="G65" i="17"/>
  <c r="G64" i="17"/>
  <c r="G63" i="17"/>
  <c r="G62" i="17"/>
  <c r="G61" i="17"/>
  <c r="G60" i="17"/>
  <c r="G59" i="17"/>
  <c r="G18" i="17"/>
  <c r="G17" i="17"/>
  <c r="G16" i="17"/>
  <c r="G15" i="17"/>
  <c r="G14" i="17"/>
  <c r="G13" i="17"/>
  <c r="G12" i="17"/>
  <c r="G11" i="17"/>
  <c r="G58" i="17"/>
  <c r="G57" i="17"/>
  <c r="G56" i="17"/>
  <c r="G55" i="17"/>
  <c r="G54" i="17"/>
  <c r="G53" i="17"/>
  <c r="G52" i="17"/>
  <c r="G51" i="17"/>
  <c r="G10" i="17"/>
  <c r="G9" i="17"/>
  <c r="G8" i="17"/>
  <c r="G7" i="17"/>
  <c r="G6" i="17"/>
  <c r="G5" i="17"/>
  <c r="G4" i="17"/>
  <c r="G3" i="17"/>
  <c r="G98" i="16"/>
  <c r="G97" i="16"/>
  <c r="G96" i="16"/>
  <c r="G95" i="16"/>
  <c r="G50" i="16"/>
  <c r="G49" i="16"/>
  <c r="G48" i="16"/>
  <c r="G47" i="16"/>
  <c r="G94" i="16"/>
  <c r="G93" i="16"/>
  <c r="G92" i="16"/>
  <c r="G91" i="16"/>
  <c r="G46" i="16"/>
  <c r="G45" i="16"/>
  <c r="G44" i="16"/>
  <c r="G43" i="16"/>
  <c r="G90" i="16"/>
  <c r="G89" i="16"/>
  <c r="G88" i="16"/>
  <c r="G87" i="16"/>
  <c r="G42" i="16"/>
  <c r="G41" i="16"/>
  <c r="G40" i="16"/>
  <c r="G39" i="16"/>
  <c r="G86" i="16"/>
  <c r="G85" i="16"/>
  <c r="G84" i="16"/>
  <c r="G83" i="16"/>
  <c r="G38" i="16"/>
  <c r="G37" i="16"/>
  <c r="G36" i="16"/>
  <c r="G35" i="16"/>
  <c r="G82" i="16"/>
  <c r="G81" i="16"/>
  <c r="G80" i="16"/>
  <c r="G79" i="16"/>
  <c r="G34" i="16"/>
  <c r="G33" i="16"/>
  <c r="G32" i="16"/>
  <c r="G31" i="16"/>
  <c r="G78" i="16"/>
  <c r="G77" i="16"/>
  <c r="G76" i="16"/>
  <c r="G75" i="16"/>
  <c r="G30" i="16"/>
  <c r="G29" i="16"/>
  <c r="G28" i="16"/>
  <c r="G27" i="16"/>
  <c r="G74" i="16"/>
  <c r="G73" i="16"/>
  <c r="G72" i="16"/>
  <c r="G71" i="16"/>
  <c r="G26" i="16"/>
  <c r="G25" i="16"/>
  <c r="G24" i="16"/>
  <c r="G23" i="16"/>
  <c r="G70" i="16"/>
  <c r="G69" i="16"/>
  <c r="G68" i="16"/>
  <c r="G67" i="16"/>
  <c r="G22" i="16"/>
  <c r="G21" i="16"/>
  <c r="G20" i="16"/>
  <c r="G19" i="16"/>
  <c r="G66" i="16"/>
  <c r="G65" i="16"/>
  <c r="G64" i="16"/>
  <c r="G63" i="16"/>
  <c r="G18" i="16"/>
  <c r="G17" i="16"/>
  <c r="G16" i="16"/>
  <c r="G15" i="16"/>
  <c r="G62" i="16"/>
  <c r="G61" i="16"/>
  <c r="G60" i="16"/>
  <c r="G59" i="16"/>
  <c r="G14" i="16"/>
  <c r="G13" i="16"/>
  <c r="G12" i="16"/>
  <c r="G11" i="16"/>
  <c r="G58" i="16"/>
  <c r="G57" i="16"/>
  <c r="G56" i="16"/>
  <c r="G55" i="16"/>
  <c r="G10" i="16"/>
  <c r="G9" i="16"/>
  <c r="G8" i="16"/>
  <c r="G7" i="16"/>
  <c r="G54" i="16"/>
  <c r="G53" i="16"/>
  <c r="G52" i="16"/>
  <c r="G51" i="16"/>
  <c r="G6" i="16"/>
  <c r="G5" i="16"/>
  <c r="G4" i="16"/>
  <c r="G3" i="16"/>
  <c r="G98" i="15"/>
  <c r="G97" i="15"/>
  <c r="G50" i="15"/>
  <c r="G49" i="15"/>
  <c r="G96" i="15"/>
  <c r="G95" i="15"/>
  <c r="G48" i="15"/>
  <c r="G47" i="15"/>
  <c r="G94" i="15"/>
  <c r="G93" i="15"/>
  <c r="G46" i="15"/>
  <c r="G45" i="15"/>
  <c r="G92" i="15"/>
  <c r="G91" i="15"/>
  <c r="G44" i="15"/>
  <c r="G43" i="15"/>
  <c r="G90" i="15"/>
  <c r="G89" i="15"/>
  <c r="G42" i="15"/>
  <c r="G41" i="15"/>
  <c r="G88" i="15"/>
  <c r="G87" i="15"/>
  <c r="G40" i="15"/>
  <c r="G39" i="15"/>
  <c r="G86" i="15"/>
  <c r="G85" i="15"/>
  <c r="G38" i="15"/>
  <c r="G37" i="15"/>
  <c r="G84" i="15"/>
  <c r="G83" i="15"/>
  <c r="G36" i="15"/>
  <c r="G35" i="15"/>
  <c r="G82" i="15"/>
  <c r="G81" i="15"/>
  <c r="G34" i="15"/>
  <c r="G33" i="15"/>
  <c r="G80" i="15"/>
  <c r="G79" i="15"/>
  <c r="G32" i="15"/>
  <c r="G31" i="15"/>
  <c r="G78" i="15"/>
  <c r="G77" i="15"/>
  <c r="G30" i="15"/>
  <c r="G29" i="15"/>
  <c r="G76" i="15"/>
  <c r="G75" i="15"/>
  <c r="G28" i="15"/>
  <c r="G27" i="15"/>
  <c r="G74" i="15"/>
  <c r="G73" i="15"/>
  <c r="G26" i="15"/>
  <c r="G25" i="15"/>
  <c r="G72" i="15"/>
  <c r="G71" i="15"/>
  <c r="G24" i="15"/>
  <c r="G23" i="15"/>
  <c r="G70" i="15"/>
  <c r="G69" i="15"/>
  <c r="G22" i="15"/>
  <c r="G21" i="15"/>
  <c r="G68" i="15"/>
  <c r="G67" i="15"/>
  <c r="G20" i="15"/>
  <c r="G19" i="15"/>
  <c r="G66" i="15"/>
  <c r="G65" i="15"/>
  <c r="G18" i="15"/>
  <c r="G17" i="15"/>
  <c r="G64" i="15"/>
  <c r="G63" i="15"/>
  <c r="G16" i="15"/>
  <c r="G15" i="15"/>
  <c r="G62" i="15"/>
  <c r="G61" i="15"/>
  <c r="G14" i="15"/>
  <c r="G13" i="15"/>
  <c r="G60" i="15"/>
  <c r="G59" i="15"/>
  <c r="G12" i="15"/>
  <c r="G11" i="15"/>
  <c r="G58" i="15"/>
  <c r="G57" i="15"/>
  <c r="G10" i="15"/>
  <c r="G9" i="15"/>
  <c r="G56" i="15"/>
  <c r="G55" i="15"/>
  <c r="G8" i="15"/>
  <c r="G7" i="15"/>
  <c r="G54" i="15"/>
  <c r="G53" i="15"/>
  <c r="G6" i="15"/>
  <c r="G5" i="15"/>
  <c r="G52" i="15"/>
  <c r="G51" i="15"/>
  <c r="G4" i="15"/>
  <c r="G3" i="15"/>
  <c r="G98" i="14"/>
  <c r="G50" i="14"/>
  <c r="G97" i="14"/>
  <c r="G49" i="14"/>
  <c r="G96" i="14"/>
  <c r="G48" i="14"/>
  <c r="G95" i="14"/>
  <c r="G47" i="14"/>
  <c r="G94" i="14"/>
  <c r="G46" i="14"/>
  <c r="G93" i="14"/>
  <c r="G45" i="14"/>
  <c r="G92" i="14"/>
  <c r="G44" i="14"/>
  <c r="G91" i="14"/>
  <c r="G43" i="14"/>
  <c r="G90" i="14"/>
  <c r="G42" i="14"/>
  <c r="G89" i="14"/>
  <c r="G41" i="14"/>
  <c r="G88" i="14"/>
  <c r="G40" i="14"/>
  <c r="G87" i="14"/>
  <c r="G39" i="14"/>
  <c r="G86" i="14"/>
  <c r="G38" i="14"/>
  <c r="G85" i="14"/>
  <c r="G37" i="14"/>
  <c r="G84" i="14"/>
  <c r="G36" i="14"/>
  <c r="G83" i="14"/>
  <c r="G35" i="14"/>
  <c r="G82" i="14"/>
  <c r="G34" i="14"/>
  <c r="G81" i="14"/>
  <c r="G33" i="14"/>
  <c r="G80" i="14"/>
  <c r="G32" i="14"/>
  <c r="G79" i="14"/>
  <c r="G31" i="14"/>
  <c r="G78" i="14"/>
  <c r="G30" i="14"/>
  <c r="G77" i="14"/>
  <c r="G29" i="14"/>
  <c r="G76" i="14"/>
  <c r="G28" i="14"/>
  <c r="G75" i="14"/>
  <c r="G27" i="14"/>
  <c r="G74" i="14"/>
  <c r="G26" i="14"/>
  <c r="G73" i="14"/>
  <c r="G25" i="14"/>
  <c r="G72" i="14"/>
  <c r="G24" i="14"/>
  <c r="G71" i="14"/>
  <c r="G23" i="14"/>
  <c r="G70" i="14"/>
  <c r="G22" i="14"/>
  <c r="G69" i="14"/>
  <c r="G21" i="14"/>
  <c r="G68" i="14"/>
  <c r="G20" i="14"/>
  <c r="G67" i="14"/>
  <c r="G19" i="14"/>
  <c r="G66" i="14"/>
  <c r="G18" i="14"/>
  <c r="G65" i="14"/>
  <c r="G17" i="14"/>
  <c r="G64" i="14"/>
  <c r="G16" i="14"/>
  <c r="G63" i="14"/>
  <c r="G15" i="14"/>
  <c r="G62" i="14"/>
  <c r="G14" i="14"/>
  <c r="G61" i="14"/>
  <c r="G13" i="14"/>
  <c r="G60" i="14"/>
  <c r="G12" i="14"/>
  <c r="G59" i="14"/>
  <c r="G11" i="14"/>
  <c r="G58" i="14"/>
  <c r="G10" i="14"/>
  <c r="G57" i="14"/>
  <c r="G9" i="14"/>
  <c r="G56" i="14"/>
  <c r="G8" i="14"/>
  <c r="G55" i="14"/>
  <c r="G7" i="14"/>
  <c r="G54" i="14"/>
  <c r="G6" i="14"/>
  <c r="G53" i="14"/>
  <c r="G5" i="14"/>
  <c r="G52" i="14"/>
  <c r="G4" i="14"/>
  <c r="G51" i="14"/>
  <c r="G3" i="14"/>
  <c r="G11" i="1"/>
  <c r="G50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35" i="1"/>
  <c r="G4" i="1"/>
  <c r="G5" i="1"/>
  <c r="G6" i="1"/>
  <c r="G7" i="1"/>
  <c r="G8" i="1"/>
  <c r="G9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3" i="1"/>
  <c r="E47" i="10"/>
  <c r="D17" i="10"/>
  <c r="H20" i="10"/>
  <c r="G41" i="10"/>
  <c r="F42" i="10"/>
  <c r="E35" i="10"/>
  <c r="Q14" i="10"/>
  <c r="D44" i="10"/>
  <c r="B23" i="10"/>
  <c r="F14" i="10"/>
  <c r="O26" i="10"/>
  <c r="F44" i="10"/>
  <c r="C44" i="10"/>
  <c r="M26" i="10"/>
  <c r="D8" i="10"/>
  <c r="C35" i="10"/>
  <c r="C38" i="10"/>
  <c r="F17" i="10"/>
  <c r="H11" i="10"/>
  <c r="H14" i="10"/>
  <c r="Q20" i="10"/>
  <c r="M23" i="10"/>
  <c r="F25" i="10"/>
  <c r="D53" i="10"/>
  <c r="C53" i="10"/>
  <c r="B32" i="10"/>
  <c r="M8" i="10"/>
  <c r="M17" i="10"/>
  <c r="B17" i="10"/>
  <c r="M20" i="10"/>
  <c r="F35" i="10"/>
  <c r="D47" i="10"/>
  <c r="D48" i="10"/>
  <c r="G50" i="10"/>
  <c r="E50" i="10"/>
  <c r="M14" i="10"/>
  <c r="H17" i="10"/>
  <c r="H23" i="10"/>
  <c r="F20" i="10"/>
  <c r="Q22" i="10"/>
  <c r="Q23" i="10"/>
  <c r="Q5" i="10"/>
  <c r="D11" i="10"/>
  <c r="B38" i="10"/>
  <c r="D35" i="10"/>
  <c r="D36" i="10"/>
  <c r="F8" i="10"/>
  <c r="E38" i="10"/>
  <c r="D39" i="10"/>
  <c r="F11" i="10"/>
  <c r="G35" i="10"/>
  <c r="Q8" i="10"/>
  <c r="F23" i="10"/>
  <c r="I4" i="10"/>
  <c r="G32" i="10"/>
  <c r="B41" i="10"/>
  <c r="C41" i="10"/>
  <c r="D22" i="10"/>
  <c r="B47" i="10"/>
  <c r="D20" i="10"/>
  <c r="B35" i="10"/>
  <c r="B36" i="10"/>
  <c r="G4" i="10"/>
  <c r="E32" i="10"/>
  <c r="O5" i="10"/>
  <c r="B8" i="10"/>
  <c r="B11" i="10"/>
  <c r="B14" i="10"/>
  <c r="Q17" i="10"/>
  <c r="B44" i="10"/>
  <c r="F47" i="10"/>
  <c r="B26" i="10"/>
  <c r="H25" i="10"/>
  <c r="G47" i="10"/>
  <c r="G25" i="10"/>
  <c r="E53" i="10"/>
  <c r="F38" i="10"/>
  <c r="F39" i="10"/>
  <c r="F45" i="10"/>
  <c r="O22" i="10"/>
  <c r="O23" i="10"/>
  <c r="O20" i="10"/>
  <c r="C47" i="10"/>
  <c r="C4" i="10"/>
  <c r="N4" i="10"/>
  <c r="M5" i="10"/>
  <c r="E4" i="10"/>
  <c r="B20" i="10"/>
  <c r="Q26" i="10"/>
  <c r="E44" i="10"/>
  <c r="D45" i="10"/>
  <c r="G53" i="10"/>
  <c r="C50" i="10"/>
  <c r="B45" i="10"/>
  <c r="B39" i="10"/>
  <c r="D54" i="10"/>
  <c r="F36" i="10"/>
  <c r="C32" i="10"/>
  <c r="B33" i="10"/>
  <c r="F48" i="10"/>
  <c r="F50" i="10"/>
  <c r="F51" i="10"/>
  <c r="B42" i="10"/>
  <c r="F26" i="10"/>
  <c r="F53" i="10"/>
  <c r="F54" i="10"/>
  <c r="H26" i="10"/>
  <c r="D32" i="10"/>
  <c r="D33" i="10"/>
  <c r="F5" i="10"/>
  <c r="D5" i="10"/>
  <c r="B5" i="10"/>
  <c r="B48" i="10"/>
  <c r="D50" i="10"/>
  <c r="D51" i="10"/>
  <c r="B53" i="10"/>
  <c r="B54" i="10"/>
  <c r="B50" i="10"/>
  <c r="B51" i="10"/>
  <c r="D23" i="10"/>
  <c r="F32" i="10"/>
  <c r="F33" i="10"/>
  <c r="H5" i="10"/>
</calcChain>
</file>

<file path=xl/sharedStrings.xml><?xml version="1.0" encoding="utf-8"?>
<sst xmlns="http://schemas.openxmlformats.org/spreadsheetml/2006/main" count="5370" uniqueCount="96">
  <si>
    <t>Without shift</t>
  </si>
  <si>
    <t>Energy rate tariff</t>
  </si>
  <si>
    <t>Measured power tariff</t>
  </si>
  <si>
    <t>Tiered rate tariff</t>
  </si>
  <si>
    <t>Time of use tariff</t>
  </si>
  <si>
    <t>Shift</t>
  </si>
  <si>
    <t>Building type</t>
  </si>
  <si>
    <t>TEK17</t>
  </si>
  <si>
    <t>60s</t>
  </si>
  <si>
    <t>Heating system</t>
  </si>
  <si>
    <t>Direct</t>
  </si>
  <si>
    <t>ASHP</t>
  </si>
  <si>
    <t>Solar PV panels</t>
  </si>
  <si>
    <t>0 m2</t>
  </si>
  <si>
    <t>6 m2</t>
  </si>
  <si>
    <t>Solar thermal collector</t>
  </si>
  <si>
    <t>Window openings</t>
  </si>
  <si>
    <t>Normal</t>
  </si>
  <si>
    <t>Occupants open</t>
  </si>
  <si>
    <t>EV1</t>
  </si>
  <si>
    <t>NoEV</t>
  </si>
  <si>
    <t>EV charging</t>
  </si>
  <si>
    <t>EV2</t>
  </si>
  <si>
    <t>EV delayed</t>
  </si>
  <si>
    <t>EV3</t>
  </si>
  <si>
    <t>Difference with/without shift</t>
  </si>
  <si>
    <t>Cost if no load is shifted</t>
  </si>
  <si>
    <t>Cost if all load is shifted</t>
  </si>
  <si>
    <t>Savings/year with shifted heating</t>
  </si>
  <si>
    <t>Amount of shifted load incentivised</t>
  </si>
  <si>
    <t>Savings per kWh shifted</t>
  </si>
  <si>
    <t>Building</t>
  </si>
  <si>
    <t>PV panels</t>
  </si>
  <si>
    <t>Solar thermal</t>
  </si>
  <si>
    <t>Electrical vehicles</t>
  </si>
  <si>
    <t>Description</t>
  </si>
  <si>
    <t>Energy rate</t>
  </si>
  <si>
    <t>NoPV</t>
  </si>
  <si>
    <t>NoST</t>
  </si>
  <si>
    <t>ST</t>
  </si>
  <si>
    <t>Occupant open</t>
  </si>
  <si>
    <t>EV charging delay</t>
  </si>
  <si>
    <t>TEK17 WN Direct NoSTC NoPV NoEV</t>
  </si>
  <si>
    <t>60s WN Direct NoSTC NoPV NoEV</t>
  </si>
  <si>
    <t>TEK17 WN ASHP NoSTC NoPV NoEV</t>
  </si>
  <si>
    <t>TEK17 WN Direct NoSTC PV NoEV</t>
  </si>
  <si>
    <t>TEK17 WN Direct STC NoPV NoEV</t>
  </si>
  <si>
    <t>TEK17 WO Direct NoSTC NoPV NoEV</t>
  </si>
  <si>
    <t>Basis</t>
  </si>
  <si>
    <t>PV</t>
  </si>
  <si>
    <t>STC</t>
  </si>
  <si>
    <t>WO</t>
  </si>
  <si>
    <t>EVc</t>
  </si>
  <si>
    <t>TEK17 WN Direct NoSTC NoPV EVc</t>
  </si>
  <si>
    <t>TEK17 WN Direct NoSTC NoPV EVd</t>
  </si>
  <si>
    <t>EVd</t>
  </si>
  <si>
    <t>60s WO Direct NoSTC NoPV NoEV</t>
  </si>
  <si>
    <t>WO 60s</t>
  </si>
  <si>
    <t>Total demand</t>
  </si>
  <si>
    <t>Implemetatiomn</t>
  </si>
  <si>
    <t>MEDIAN: Without shift</t>
  </si>
  <si>
    <t>MEDIAN: With shift</t>
  </si>
  <si>
    <t>*large difference means high incentive because high cost reduction</t>
  </si>
  <si>
    <t>Measured power rate</t>
  </si>
  <si>
    <t>Max daily shift [kWh]</t>
  </si>
  <si>
    <t>MEDIAN: Daily shift [kWh]</t>
  </si>
  <si>
    <t>Measured</t>
  </si>
  <si>
    <t>TOU</t>
  </si>
  <si>
    <t>Tiered</t>
  </si>
  <si>
    <t>Energy</t>
  </si>
  <si>
    <t>NoSTC</t>
  </si>
  <si>
    <t>WN</t>
  </si>
  <si>
    <t>Envelope</t>
  </si>
  <si>
    <t>Evc</t>
  </si>
  <si>
    <t>EV</t>
  </si>
  <si>
    <t>NoShift</t>
  </si>
  <si>
    <t>MEDIAN: Cost [NOK]</t>
  </si>
  <si>
    <t>STANDARD DEVIATION [NOK]</t>
  </si>
  <si>
    <t>Standard deviation [NOK]</t>
  </si>
  <si>
    <t>Good</t>
  </si>
  <si>
    <t>Bad</t>
  </si>
  <si>
    <t>With PV</t>
  </si>
  <si>
    <t>Without PV</t>
  </si>
  <si>
    <t>With STC</t>
  </si>
  <si>
    <t>Without STC</t>
  </si>
  <si>
    <t>With Direct</t>
  </si>
  <si>
    <t>With ASHP</t>
  </si>
  <si>
    <t>With WN</t>
  </si>
  <si>
    <t>With WO</t>
  </si>
  <si>
    <t>Without EV</t>
  </si>
  <si>
    <t>With EVc</t>
  </si>
  <si>
    <t>With EVd</t>
  </si>
  <si>
    <t>TC</t>
  </si>
  <si>
    <t>OC</t>
  </si>
  <si>
    <t>Pv</t>
  </si>
  <si>
    <t>All cases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</si>
</sst>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24"/>
      <color theme="1"/>
      <name val="Calibri"/>
      <family val="2"/>
      <scheme val="minor"/>
    </font>
    <font>
      <sz val="12"/>
      <color rgb="FFFFC000"/>
      <name val="Calibri"/>
      <family val="2"/>
      <scheme val="minor"/>
    </font>
    <font>
      <sz val="11"/>
      <name val="Calibri"/>
      <scheme val="minor"/>
    </font>
    <font>
      <b/>
      <sz val="12"/>
      <name val="Calibri"/>
      <scheme val="minor"/>
    </font>
    <font>
      <b/>
      <sz val="11"/>
      <color rgb="FF006100"/>
      <name val="Calibri"/>
      <scheme val="minor"/>
    </font>
    <font>
      <sz val="12"/>
      <color rgb="FF9C6500"/>
      <name val="Calibri"/>
      <family val="2"/>
      <scheme val="minor"/>
    </font>
    <font>
      <sz val="12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D1"/>
        <bgColor indexed="64"/>
      </patternFill>
    </fill>
    <fill>
      <patternFill patternType="solid">
        <fgColor rgb="FFBBEDC3"/>
        <bgColor indexed="64"/>
      </patternFill>
    </fill>
    <fill>
      <patternFill patternType="solid">
        <fgColor rgb="FFD7FFDC"/>
        <bgColor indexed="64"/>
      </patternFill>
    </fill>
    <fill>
      <patternFill patternType="solid">
        <fgColor rgb="FFCFFFD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FEBB6"/>
        <bgColor indexed="64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9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12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3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7" xfId="0" applyFont="1" applyBorder="1"/>
    <xf numFmtId="0" fontId="0" fillId="0" borderId="2" xfId="0" applyBorder="1"/>
    <xf numFmtId="0" fontId="0" fillId="0" borderId="6" xfId="0" applyBorder="1"/>
    <xf numFmtId="0" fontId="2" fillId="0" borderId="2" xfId="0" applyFont="1" applyBorder="1"/>
    <xf numFmtId="1" fontId="0" fillId="0" borderId="4" xfId="0" applyNumberFormat="1" applyFont="1" applyBorder="1" applyAlignment="1">
      <alignment horizontal="center"/>
    </xf>
    <xf numFmtId="1" fontId="0" fillId="0" borderId="5" xfId="0" applyNumberFormat="1" applyFont="1" applyBorder="1" applyAlignment="1">
      <alignment horizontal="center"/>
    </xf>
    <xf numFmtId="1" fontId="0" fillId="0" borderId="0" xfId="0" applyNumberFormat="1" applyBorder="1"/>
    <xf numFmtId="2" fontId="0" fillId="0" borderId="0" xfId="0" applyNumberFormat="1" applyBorder="1"/>
    <xf numFmtId="1" fontId="0" fillId="0" borderId="0" xfId="0" applyNumberFormat="1" applyFont="1" applyBorder="1" applyAlignment="1">
      <alignment horizontal="center"/>
    </xf>
    <xf numFmtId="1" fontId="0" fillId="0" borderId="15" xfId="0" applyNumberFormat="1" applyBorder="1"/>
    <xf numFmtId="1" fontId="0" fillId="0" borderId="4" xfId="0" applyNumberFormat="1" applyBorder="1"/>
    <xf numFmtId="0" fontId="0" fillId="3" borderId="6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quotePrefix="1" applyFill="1" applyBorder="1"/>
    <xf numFmtId="1" fontId="0" fillId="0" borderId="0" xfId="0" applyNumberFormat="1" applyFill="1" applyBorder="1"/>
    <xf numFmtId="0" fontId="7" fillId="3" borderId="0" xfId="0" applyFont="1" applyFill="1" applyBorder="1"/>
    <xf numFmtId="0" fontId="7" fillId="3" borderId="4" xfId="0" applyFont="1" applyFill="1" applyBorder="1"/>
    <xf numFmtId="1" fontId="0" fillId="0" borderId="6" xfId="0" applyNumberFormat="1" applyBorder="1"/>
    <xf numFmtId="1" fontId="0" fillId="0" borderId="14" xfId="0" applyNumberFormat="1" applyBorder="1"/>
    <xf numFmtId="1" fontId="0" fillId="0" borderId="4" xfId="0" applyNumberFormat="1" applyFill="1" applyBorder="1"/>
    <xf numFmtId="0" fontId="0" fillId="3" borderId="0" xfId="0" quotePrefix="1" applyFill="1" applyBorder="1"/>
    <xf numFmtId="0" fontId="0" fillId="3" borderId="2" xfId="0" quotePrefix="1" applyFill="1" applyBorder="1"/>
    <xf numFmtId="0" fontId="5" fillId="0" borderId="7" xfId="0" applyFont="1" applyBorder="1"/>
    <xf numFmtId="0" fontId="7" fillId="3" borderId="0" xfId="0" quotePrefix="1" applyFont="1" applyFill="1" applyBorder="1"/>
    <xf numFmtId="0" fontId="0" fillId="3" borderId="15" xfId="0" applyFill="1" applyBorder="1"/>
    <xf numFmtId="0" fontId="0" fillId="3" borderId="15" xfId="0" quotePrefix="1" applyFill="1" applyBorder="1"/>
    <xf numFmtId="1" fontId="0" fillId="0" borderId="11" xfId="0" applyNumberFormat="1" applyBorder="1"/>
    <xf numFmtId="0" fontId="0" fillId="3" borderId="11" xfId="0" applyFill="1" applyBorder="1"/>
    <xf numFmtId="0" fontId="0" fillId="3" borderId="13" xfId="0" applyFill="1" applyBorder="1"/>
    <xf numFmtId="0" fontId="0" fillId="3" borderId="13" xfId="0" quotePrefix="1" applyFill="1" applyBorder="1"/>
    <xf numFmtId="0" fontId="0" fillId="4" borderId="2" xfId="0" applyFill="1" applyBorder="1"/>
    <xf numFmtId="0" fontId="0" fillId="4" borderId="0" xfId="0" applyFill="1" applyBorder="1"/>
    <xf numFmtId="0" fontId="7" fillId="4" borderId="0" xfId="0" applyFont="1" applyFill="1" applyBorder="1"/>
    <xf numFmtId="0" fontId="0" fillId="4" borderId="15" xfId="0" applyFill="1" applyBorder="1"/>
    <xf numFmtId="0" fontId="0" fillId="4" borderId="13" xfId="0" applyFill="1" applyBorder="1"/>
    <xf numFmtId="0" fontId="0" fillId="4" borderId="6" xfId="0" applyFill="1" applyBorder="1"/>
    <xf numFmtId="0" fontId="0" fillId="4" borderId="4" xfId="0" applyFill="1" applyBorder="1"/>
    <xf numFmtId="0" fontId="7" fillId="4" borderId="4" xfId="0" applyFont="1" applyFill="1" applyBorder="1"/>
    <xf numFmtId="0" fontId="0" fillId="4" borderId="11" xfId="0" applyFill="1" applyBorder="1"/>
    <xf numFmtId="0" fontId="0" fillId="5" borderId="2" xfId="0" applyFill="1" applyBorder="1"/>
    <xf numFmtId="0" fontId="0" fillId="5" borderId="0" xfId="0" applyFill="1" applyBorder="1"/>
    <xf numFmtId="0" fontId="0" fillId="5" borderId="15" xfId="0" applyFill="1" applyBorder="1"/>
    <xf numFmtId="0" fontId="7" fillId="5" borderId="0" xfId="0" applyFont="1" applyFill="1" applyBorder="1"/>
    <xf numFmtId="0" fontId="0" fillId="5" borderId="13" xfId="0" applyFill="1" applyBorder="1"/>
    <xf numFmtId="0" fontId="7" fillId="3" borderId="15" xfId="0" applyFont="1" applyFill="1" applyBorder="1"/>
    <xf numFmtId="0" fontId="7" fillId="5" borderId="15" xfId="0" applyFont="1" applyFill="1" applyBorder="1"/>
    <xf numFmtId="0" fontId="7" fillId="3" borderId="15" xfId="0" quotePrefix="1" applyFont="1" applyFill="1" applyBorder="1"/>
    <xf numFmtId="1" fontId="0" fillId="0" borderId="14" xfId="0" applyNumberFormat="1" applyFill="1" applyBorder="1"/>
    <xf numFmtId="0" fontId="0" fillId="3" borderId="14" xfId="0" applyFill="1" applyBorder="1"/>
    <xf numFmtId="1" fontId="6" fillId="0" borderId="4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 vertical="center"/>
    </xf>
    <xf numFmtId="1" fontId="0" fillId="0" borderId="4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0" xfId="43"/>
    <xf numFmtId="1" fontId="0" fillId="2" borderId="11" xfId="0" applyNumberFormat="1" applyFont="1" applyFill="1" applyBorder="1" applyAlignment="1">
      <alignment horizontal="center"/>
    </xf>
    <xf numFmtId="1" fontId="0" fillId="2" borderId="12" xfId="0" applyNumberFormat="1" applyFont="1" applyFill="1" applyBorder="1" applyAlignment="1">
      <alignment horizontal="center"/>
    </xf>
    <xf numFmtId="0" fontId="10" fillId="0" borderId="0" xfId="0" applyFont="1"/>
    <xf numFmtId="0" fontId="10" fillId="0" borderId="7" xfId="0" applyFont="1" applyBorder="1" applyAlignment="1">
      <alignment horizontal="center" vertical="center"/>
    </xf>
    <xf numFmtId="1" fontId="9" fillId="7" borderId="0" xfId="129" applyNumberFormat="1" applyBorder="1" applyAlignment="1">
      <alignment horizontal="center"/>
    </xf>
    <xf numFmtId="1" fontId="8" fillId="6" borderId="0" xfId="128" applyNumberFormat="1" applyBorder="1" applyAlignment="1">
      <alignment horizontal="center"/>
    </xf>
    <xf numFmtId="1" fontId="9" fillId="7" borderId="5" xfId="129" applyNumberFormat="1" applyBorder="1" applyAlignment="1">
      <alignment horizontal="center"/>
    </xf>
    <xf numFmtId="1" fontId="9" fillId="7" borderId="4" xfId="129" applyNumberFormat="1" applyBorder="1" applyAlignment="1">
      <alignment horizontal="center"/>
    </xf>
    <xf numFmtId="1" fontId="8" fillId="6" borderId="4" xfId="128" applyNumberFormat="1" applyBorder="1" applyAlignment="1">
      <alignment horizontal="center"/>
    </xf>
    <xf numFmtId="0" fontId="0" fillId="8" borderId="4" xfId="0" applyFont="1" applyFill="1" applyBorder="1" applyAlignment="1">
      <alignment horizontal="center"/>
    </xf>
    <xf numFmtId="0" fontId="0" fillId="8" borderId="5" xfId="0" applyFont="1" applyFill="1" applyBorder="1" applyAlignment="1">
      <alignment horizontal="center"/>
    </xf>
    <xf numFmtId="0" fontId="0" fillId="8" borderId="0" xfId="0" applyFont="1" applyFill="1" applyBorder="1" applyAlignment="1">
      <alignment horizontal="center"/>
    </xf>
    <xf numFmtId="0" fontId="6" fillId="8" borderId="2" xfId="0" applyFont="1" applyFill="1" applyBorder="1" applyAlignment="1">
      <alignment horizontal="center"/>
    </xf>
    <xf numFmtId="0" fontId="6" fillId="8" borderId="6" xfId="0" applyFont="1" applyFill="1" applyBorder="1" applyAlignment="1">
      <alignment horizontal="center"/>
    </xf>
    <xf numFmtId="0" fontId="6" fillId="8" borderId="3" xfId="0" applyFont="1" applyFill="1" applyBorder="1" applyAlignment="1">
      <alignment horizontal="center"/>
    </xf>
    <xf numFmtId="1" fontId="8" fillId="6" borderId="5" xfId="128" applyNumberFormat="1" applyBorder="1" applyAlignment="1">
      <alignment horizontal="center"/>
    </xf>
    <xf numFmtId="1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6" fillId="8" borderId="0" xfId="0" applyFont="1" applyFill="1" applyBorder="1" applyAlignment="1">
      <alignment horizontal="center"/>
    </xf>
    <xf numFmtId="0" fontId="11" fillId="9" borderId="0" xfId="0" applyFont="1" applyFill="1"/>
    <xf numFmtId="0" fontId="0" fillId="9" borderId="0" xfId="0" applyFill="1"/>
    <xf numFmtId="0" fontId="11" fillId="1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/>
    <xf numFmtId="1" fontId="12" fillId="0" borderId="4" xfId="128" applyNumberFormat="1" applyFont="1" applyFill="1" applyBorder="1" applyAlignment="1">
      <alignment horizontal="center"/>
    </xf>
    <xf numFmtId="1" fontId="12" fillId="0" borderId="5" xfId="128" applyNumberFormat="1" applyFont="1" applyFill="1" applyBorder="1" applyAlignment="1">
      <alignment horizontal="center"/>
    </xf>
    <xf numFmtId="1" fontId="12" fillId="0" borderId="0" xfId="128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" fontId="12" fillId="0" borderId="0" xfId="129" applyNumberFormat="1" applyFont="1" applyFill="1" applyBorder="1" applyAlignment="1">
      <alignment horizontal="center"/>
    </xf>
    <xf numFmtId="1" fontId="7" fillId="0" borderId="5" xfId="0" applyNumberFormat="1" applyFont="1" applyFill="1" applyBorder="1" applyAlignment="1">
      <alignment horizontal="center"/>
    </xf>
    <xf numFmtId="1" fontId="12" fillId="0" borderId="5" xfId="129" applyNumberFormat="1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0" fontId="6" fillId="8" borderId="5" xfId="0" applyFont="1" applyFill="1" applyBorder="1" applyAlignment="1">
      <alignment horizontal="center"/>
    </xf>
    <xf numFmtId="0" fontId="0" fillId="8" borderId="6" xfId="0" applyFont="1" applyFill="1" applyBorder="1" applyAlignment="1">
      <alignment horizontal="center"/>
    </xf>
    <xf numFmtId="0" fontId="0" fillId="8" borderId="2" xfId="0" applyFont="1" applyFill="1" applyBorder="1" applyAlignment="1">
      <alignment horizontal="center"/>
    </xf>
    <xf numFmtId="0" fontId="0" fillId="8" borderId="3" xfId="0" applyFont="1" applyFill="1" applyBorder="1" applyAlignment="1">
      <alignment horizontal="center"/>
    </xf>
    <xf numFmtId="1" fontId="0" fillId="0" borderId="7" xfId="0" applyNumberFormat="1" applyBorder="1"/>
    <xf numFmtId="1" fontId="0" fillId="0" borderId="16" xfId="0" applyNumberFormat="1" applyBorder="1"/>
    <xf numFmtId="1" fontId="0" fillId="0" borderId="18" xfId="0" applyNumberFormat="1" applyBorder="1"/>
    <xf numFmtId="1" fontId="0" fillId="0" borderId="16" xfId="0" applyNumberFormat="1" applyFill="1" applyBorder="1"/>
    <xf numFmtId="1" fontId="0" fillId="0" borderId="17" xfId="0" applyNumberFormat="1" applyBorder="1"/>
    <xf numFmtId="0" fontId="7" fillId="0" borderId="0" xfId="0" applyFont="1" applyFill="1" applyBorder="1" applyAlignment="1">
      <alignment horizontal="center"/>
    </xf>
    <xf numFmtId="2" fontId="0" fillId="0" borderId="6" xfId="0" applyNumberFormat="1" applyBorder="1"/>
    <xf numFmtId="2" fontId="0" fillId="0" borderId="4" xfId="0" applyNumberFormat="1" applyBorder="1"/>
    <xf numFmtId="2" fontId="0" fillId="0" borderId="4" xfId="0" applyNumberFormat="1" applyFill="1" applyBorder="1"/>
    <xf numFmtId="2" fontId="0" fillId="0" borderId="14" xfId="0" applyNumberFormat="1" applyBorder="1"/>
    <xf numFmtId="2" fontId="0" fillId="0" borderId="11" xfId="0" applyNumberFormat="1" applyBorder="1"/>
    <xf numFmtId="0" fontId="5" fillId="0" borderId="17" xfId="0" applyFont="1" applyBorder="1"/>
    <xf numFmtId="0" fontId="5" fillId="0" borderId="12" xfId="0" applyFont="1" applyBorder="1"/>
    <xf numFmtId="0" fontId="5" fillId="0" borderId="1" xfId="0" applyFont="1" applyBorder="1"/>
    <xf numFmtId="0" fontId="0" fillId="11" borderId="6" xfId="0" applyFill="1" applyBorder="1"/>
    <xf numFmtId="0" fontId="0" fillId="11" borderId="4" xfId="0" applyFill="1" applyBorder="1"/>
    <xf numFmtId="0" fontId="7" fillId="11" borderId="4" xfId="0" applyFont="1" applyFill="1" applyBorder="1"/>
    <xf numFmtId="0" fontId="0" fillId="11" borderId="0" xfId="0" applyFill="1" applyBorder="1"/>
    <xf numFmtId="0" fontId="0" fillId="11" borderId="15" xfId="0" applyFill="1" applyBorder="1"/>
    <xf numFmtId="0" fontId="0" fillId="11" borderId="11" xfId="0" applyFill="1" applyBorder="1"/>
    <xf numFmtId="0" fontId="2" fillId="0" borderId="0" xfId="0" applyFont="1" applyBorder="1"/>
    <xf numFmtId="2" fontId="0" fillId="0" borderId="14" xfId="0" applyNumberFormat="1" applyFill="1" applyBorder="1"/>
    <xf numFmtId="1" fontId="0" fillId="0" borderId="18" xfId="0" applyNumberFormat="1" applyFill="1" applyBorder="1"/>
    <xf numFmtId="0" fontId="0" fillId="0" borderId="1" xfId="0" applyBorder="1" applyAlignment="1">
      <alignment horizontal="center"/>
    </xf>
    <xf numFmtId="1" fontId="8" fillId="0" borderId="4" xfId="128" applyNumberFormat="1" applyFill="1" applyBorder="1" applyAlignment="1">
      <alignment horizontal="center"/>
    </xf>
    <xf numFmtId="1" fontId="8" fillId="0" borderId="5" xfId="128" applyNumberFormat="1" applyFill="1" applyBorder="1" applyAlignment="1">
      <alignment horizontal="center"/>
    </xf>
    <xf numFmtId="0" fontId="7" fillId="0" borderId="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9" fillId="0" borderId="0" xfId="129" applyNumberFormat="1" applyFill="1" applyBorder="1" applyAlignment="1">
      <alignment horizontal="center"/>
    </xf>
    <xf numFmtId="1" fontId="8" fillId="0" borderId="0" xfId="128" applyNumberForma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Fill="1" applyBorder="1"/>
    <xf numFmtId="1" fontId="0" fillId="0" borderId="0" xfId="0" applyNumberFormat="1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0" fillId="0" borderId="1" xfId="0" applyFont="1" applyBorder="1"/>
    <xf numFmtId="0" fontId="7" fillId="0" borderId="1" xfId="0" applyFont="1" applyFill="1" applyBorder="1" applyAlignment="1">
      <alignment horizontal="center"/>
    </xf>
    <xf numFmtId="1" fontId="12" fillId="0" borderId="1" xfId="128" applyNumberFormat="1" applyFont="1" applyFill="1" applyBorder="1" applyAlignment="1">
      <alignment horizontal="center"/>
    </xf>
    <xf numFmtId="1" fontId="12" fillId="0" borderId="1" xfId="129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" xfId="0" applyBorder="1"/>
    <xf numFmtId="0" fontId="6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3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/>
    <xf numFmtId="0" fontId="2" fillId="0" borderId="0" xfId="0" applyFont="1" applyAlignment="1">
      <alignment horizontal="right"/>
    </xf>
    <xf numFmtId="0" fontId="6" fillId="0" borderId="17" xfId="0" applyFont="1" applyFill="1" applyBorder="1" applyAlignment="1">
      <alignment horizontal="left"/>
    </xf>
    <xf numFmtId="1" fontId="12" fillId="0" borderId="17" xfId="128" applyNumberFormat="1" applyFont="1" applyFill="1" applyBorder="1" applyAlignment="1">
      <alignment horizontal="center"/>
    </xf>
    <xf numFmtId="1" fontId="12" fillId="0" borderId="17" xfId="129" applyNumberFormat="1" applyFont="1" applyFill="1" applyBorder="1" applyAlignment="1">
      <alignment horizontal="center"/>
    </xf>
    <xf numFmtId="0" fontId="6" fillId="0" borderId="20" xfId="0" applyFont="1" applyFill="1" applyBorder="1" applyAlignment="1">
      <alignment horizontal="left"/>
    </xf>
    <xf numFmtId="1" fontId="7" fillId="0" borderId="20" xfId="0" applyNumberFormat="1" applyFont="1" applyFill="1" applyBorder="1" applyAlignment="1">
      <alignment horizontal="center"/>
    </xf>
    <xf numFmtId="1" fontId="12" fillId="0" borderId="20" xfId="129" applyNumberFormat="1" applyFont="1" applyFill="1" applyBorder="1" applyAlignment="1">
      <alignment horizontal="center"/>
    </xf>
    <xf numFmtId="0" fontId="0" fillId="0" borderId="17" xfId="0" applyFont="1" applyBorder="1"/>
    <xf numFmtId="0" fontId="7" fillId="0" borderId="17" xfId="0" applyFont="1" applyFill="1" applyBorder="1" applyAlignment="1">
      <alignment horizontal="center"/>
    </xf>
    <xf numFmtId="1" fontId="12" fillId="0" borderId="20" xfId="128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0" fontId="10" fillId="0" borderId="13" xfId="0" applyFont="1" applyBorder="1" applyAlignment="1"/>
    <xf numFmtId="0" fontId="0" fillId="0" borderId="20" xfId="0" applyFont="1" applyFill="1" applyBorder="1" applyAlignment="1">
      <alignment vertical="center" wrapText="1"/>
    </xf>
    <xf numFmtId="0" fontId="0" fillId="0" borderId="20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12" fillId="8" borderId="1" xfId="128" applyNumberFormat="1" applyFont="1" applyFill="1" applyBorder="1" applyAlignment="1">
      <alignment horizontal="center"/>
    </xf>
    <xf numFmtId="1" fontId="7" fillId="8" borderId="1" xfId="0" applyNumberFormat="1" applyFont="1" applyFill="1" applyBorder="1" applyAlignment="1">
      <alignment horizontal="center"/>
    </xf>
    <xf numFmtId="1" fontId="12" fillId="8" borderId="1" xfId="129" applyNumberFormat="1" applyFont="1" applyFill="1" applyBorder="1" applyAlignment="1">
      <alignment horizontal="center"/>
    </xf>
    <xf numFmtId="1" fontId="7" fillId="8" borderId="20" xfId="0" applyNumberFormat="1" applyFont="1" applyFill="1" applyBorder="1" applyAlignment="1">
      <alignment horizontal="center"/>
    </xf>
    <xf numFmtId="1" fontId="12" fillId="8" borderId="20" xfId="129" applyNumberFormat="1" applyFont="1" applyFill="1" applyBorder="1" applyAlignment="1">
      <alignment horizontal="center"/>
    </xf>
    <xf numFmtId="1" fontId="12" fillId="8" borderId="17" xfId="128" applyNumberFormat="1" applyFont="1" applyFill="1" applyBorder="1" applyAlignment="1">
      <alignment horizontal="center"/>
    </xf>
    <xf numFmtId="1" fontId="12" fillId="8" borderId="20" xfId="128" applyNumberFormat="1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7" fillId="8" borderId="1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/>
    <xf numFmtId="0" fontId="0" fillId="0" borderId="8" xfId="0" applyBorder="1"/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6" fillId="0" borderId="21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center"/>
    </xf>
    <xf numFmtId="0" fontId="0" fillId="0" borderId="11" xfId="0" applyFont="1" applyBorder="1"/>
    <xf numFmtId="0" fontId="0" fillId="0" borderId="8" xfId="0" applyFont="1" applyFill="1" applyBorder="1" applyAlignment="1">
      <alignment vertical="center" wrapText="1"/>
    </xf>
    <xf numFmtId="0" fontId="0" fillId="0" borderId="21" xfId="0" applyFont="1" applyFill="1" applyBorder="1" applyAlignment="1">
      <alignment vertical="center" wrapText="1"/>
    </xf>
    <xf numFmtId="0" fontId="0" fillId="0" borderId="3" xfId="0" applyBorder="1"/>
    <xf numFmtId="0" fontId="0" fillId="0" borderId="5" xfId="0" applyBorder="1"/>
    <xf numFmtId="0" fontId="2" fillId="0" borderId="0" xfId="0" applyFont="1" applyFill="1" applyBorder="1" applyAlignment="1">
      <alignment vertical="center"/>
    </xf>
    <xf numFmtId="1" fontId="12" fillId="8" borderId="17" xfId="129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1" fontId="0" fillId="8" borderId="1" xfId="0" applyNumberFormat="1" applyFill="1" applyBorder="1" applyAlignment="1">
      <alignment horizontal="center"/>
    </xf>
    <xf numFmtId="1" fontId="0" fillId="8" borderId="20" xfId="0" applyNumberFormat="1" applyFill="1" applyBorder="1" applyAlignment="1">
      <alignment horizontal="center"/>
    </xf>
    <xf numFmtId="1" fontId="7" fillId="8" borderId="17" xfId="0" applyNumberFormat="1" applyFont="1" applyFill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1" fontId="7" fillId="0" borderId="0" xfId="0" applyNumberFormat="1" applyFont="1" applyFill="1"/>
    <xf numFmtId="1" fontId="2" fillId="0" borderId="0" xfId="0" applyNumberFormat="1" applyFont="1"/>
    <xf numFmtId="1" fontId="14" fillId="6" borderId="22" xfId="128" applyNumberFormat="1" applyFont="1" applyBorder="1" applyAlignment="1">
      <alignment horizontal="center"/>
    </xf>
    <xf numFmtId="1" fontId="9" fillId="7" borderId="23" xfId="129" applyNumberFormat="1" applyBorder="1" applyAlignment="1">
      <alignment horizontal="center"/>
    </xf>
    <xf numFmtId="1" fontId="8" fillId="6" borderId="6" xfId="128" applyNumberFormat="1" applyBorder="1"/>
    <xf numFmtId="1" fontId="9" fillId="7" borderId="6" xfId="129" applyNumberFormat="1" applyBorder="1"/>
    <xf numFmtId="2" fontId="8" fillId="6" borderId="4" xfId="128" applyNumberFormat="1" applyBorder="1"/>
    <xf numFmtId="1" fontId="0" fillId="13" borderId="6" xfId="0" applyNumberFormat="1" applyFill="1" applyBorder="1"/>
    <xf numFmtId="1" fontId="0" fillId="13" borderId="4" xfId="0" applyNumberFormat="1" applyFill="1" applyBorder="1"/>
    <xf numFmtId="1" fontId="0" fillId="13" borderId="14" xfId="0" applyNumberFormat="1" applyFill="1" applyBorder="1"/>
    <xf numFmtId="1" fontId="0" fillId="13" borderId="11" xfId="0" applyNumberFormat="1" applyFill="1" applyBorder="1"/>
    <xf numFmtId="1" fontId="8" fillId="6" borderId="4" xfId="128" applyNumberFormat="1" applyBorder="1"/>
    <xf numFmtId="1" fontId="8" fillId="6" borderId="14" xfId="128" applyNumberFormat="1" applyBorder="1"/>
    <xf numFmtId="1" fontId="8" fillId="6" borderId="11" xfId="128" applyNumberFormat="1" applyBorder="1"/>
    <xf numFmtId="1" fontId="9" fillId="7" borderId="4" xfId="129" applyNumberFormat="1" applyBorder="1"/>
    <xf numFmtId="1" fontId="9" fillId="7" borderId="14" xfId="129" applyNumberFormat="1" applyBorder="1"/>
    <xf numFmtId="1" fontId="9" fillId="7" borderId="0" xfId="129" applyNumberFormat="1"/>
    <xf numFmtId="1" fontId="9" fillId="7" borderId="11" xfId="129" applyNumberFormat="1" applyBorder="1"/>
    <xf numFmtId="0" fontId="8" fillId="6" borderId="0" xfId="128"/>
    <xf numFmtId="1" fontId="9" fillId="7" borderId="0" xfId="129" applyNumberFormat="1" applyBorder="1"/>
    <xf numFmtId="1" fontId="0" fillId="0" borderId="5" xfId="0" applyNumberFormat="1" applyBorder="1"/>
    <xf numFmtId="0" fontId="0" fillId="0" borderId="7" xfId="0" applyBorder="1"/>
    <xf numFmtId="2" fontId="9" fillId="7" borderId="6" xfId="129" applyNumberFormat="1" applyBorder="1"/>
    <xf numFmtId="2" fontId="9" fillId="7" borderId="4" xfId="129" applyNumberFormat="1" applyBorder="1"/>
    <xf numFmtId="2" fontId="8" fillId="6" borderId="14" xfId="128" applyNumberFormat="1" applyBorder="1"/>
    <xf numFmtId="2" fontId="9" fillId="7" borderId="14" xfId="129" applyNumberFormat="1" applyBorder="1"/>
    <xf numFmtId="2" fontId="9" fillId="7" borderId="11" xfId="129" applyNumberFormat="1" applyBorder="1"/>
    <xf numFmtId="2" fontId="8" fillId="6" borderId="11" xfId="128" applyNumberFormat="1" applyBorder="1"/>
    <xf numFmtId="2" fontId="15" fillId="12" borderId="4" xfId="260" applyNumberFormat="1" applyBorder="1"/>
    <xf numFmtId="2" fontId="16" fillId="0" borderId="4" xfId="261" applyNumberFormat="1" applyBorder="1"/>
    <xf numFmtId="2" fontId="16" fillId="0" borderId="14" xfId="261" applyNumberFormat="1" applyBorder="1"/>
    <xf numFmtId="2" fontId="16" fillId="0" borderId="4" xfId="261" applyNumberFormat="1" applyFill="1" applyBorder="1"/>
    <xf numFmtId="2" fontId="16" fillId="0" borderId="11" xfId="261" applyNumberFormat="1" applyBorder="1"/>
    <xf numFmtId="1" fontId="9" fillId="7" borderId="7" xfId="129" applyNumberFormat="1" applyBorder="1"/>
    <xf numFmtId="1" fontId="9" fillId="7" borderId="16" xfId="129" applyNumberFormat="1" applyBorder="1"/>
    <xf numFmtId="1" fontId="9" fillId="7" borderId="18" xfId="129" applyNumberFormat="1" applyBorder="1"/>
    <xf numFmtId="1" fontId="9" fillId="7" borderId="17" xfId="129" applyNumberFormat="1" applyBorder="1"/>
    <xf numFmtId="0" fontId="0" fillId="0" borderId="17" xfId="0" applyBorder="1"/>
    <xf numFmtId="0" fontId="8" fillId="0" borderId="0" xfId="128" applyFill="1"/>
    <xf numFmtId="1" fontId="0" fillId="0" borderId="24" xfId="0" applyNumberFormat="1" applyBorder="1"/>
    <xf numFmtId="0" fontId="0" fillId="14" borderId="0" xfId="0" quotePrefix="1" applyFill="1" applyBorder="1"/>
    <xf numFmtId="1" fontId="12" fillId="0" borderId="4" xfId="129" applyNumberFormat="1" applyFont="1" applyFill="1" applyBorder="1"/>
    <xf numFmtId="0" fontId="0" fillId="15" borderId="0" xfId="0" quotePrefix="1" applyFill="1" applyBorder="1"/>
    <xf numFmtId="0" fontId="0" fillId="15" borderId="0" xfId="0" applyFill="1" applyBorder="1"/>
    <xf numFmtId="0" fontId="0" fillId="14" borderId="4" xfId="0" applyFill="1" applyBorder="1"/>
    <xf numFmtId="0" fontId="0" fillId="15" borderId="4" xfId="0" applyFill="1" applyBorder="1"/>
    <xf numFmtId="1" fontId="8" fillId="6" borderId="0" xfId="128" applyNumberFormat="1" applyBorder="1"/>
    <xf numFmtId="0" fontId="8" fillId="6" borderId="0" xfId="128" applyBorder="1"/>
    <xf numFmtId="0" fontId="9" fillId="7" borderId="0" xfId="129" applyBorder="1"/>
    <xf numFmtId="1" fontId="0" fillId="0" borderId="2" xfId="0" applyNumberFormat="1" applyBorder="1"/>
    <xf numFmtId="1" fontId="0" fillId="0" borderId="13" xfId="0" applyNumberFormat="1" applyBorder="1"/>
    <xf numFmtId="1" fontId="8" fillId="6" borderId="13" xfId="128" applyNumberFormat="1" applyBorder="1"/>
    <xf numFmtId="1" fontId="9" fillId="7" borderId="13" xfId="129" applyNumberFormat="1" applyBorder="1"/>
    <xf numFmtId="1" fontId="0" fillId="0" borderId="3" xfId="0" applyNumberFormat="1" applyBorder="1"/>
    <xf numFmtId="1" fontId="0" fillId="0" borderId="12" xfId="0" applyNumberFormat="1" applyBorder="1"/>
    <xf numFmtId="2" fontId="8" fillId="6" borderId="0" xfId="128" applyNumberFormat="1" applyBorder="1"/>
    <xf numFmtId="1" fontId="8" fillId="6" borderId="3" xfId="128" applyNumberFormat="1" applyBorder="1"/>
    <xf numFmtId="1" fontId="8" fillId="6" borderId="25" xfId="128" applyNumberFormat="1" applyBorder="1"/>
    <xf numFmtId="0" fontId="8" fillId="6" borderId="26" xfId="128" applyBorder="1"/>
    <xf numFmtId="1" fontId="9" fillId="7" borderId="26" xfId="129" applyNumberFormat="1" applyBorder="1"/>
    <xf numFmtId="0" fontId="9" fillId="7" borderId="27" xfId="129" applyBorder="1"/>
    <xf numFmtId="0" fontId="0" fillId="0" borderId="26" xfId="0" applyBorder="1"/>
    <xf numFmtId="1" fontId="8" fillId="6" borderId="28" xfId="128" applyNumberFormat="1" applyBorder="1"/>
    <xf numFmtId="0" fontId="8" fillId="6" borderId="27" xfId="128" applyBorder="1"/>
    <xf numFmtId="0" fontId="9" fillId="7" borderId="26" xfId="129" applyBorder="1"/>
    <xf numFmtId="0" fontId="9" fillId="7" borderId="29" xfId="129" applyBorder="1"/>
    <xf numFmtId="1" fontId="8" fillId="6" borderId="5" xfId="128" applyNumberFormat="1" applyBorder="1"/>
    <xf numFmtId="1" fontId="9" fillId="7" borderId="2" xfId="129" applyNumberFormat="1" applyBorder="1"/>
    <xf numFmtId="1" fontId="8" fillId="6" borderId="2" xfId="128" applyNumberFormat="1" applyBorder="1"/>
    <xf numFmtId="1" fontId="8" fillId="6" borderId="12" xfId="128" applyNumberFormat="1" applyBorder="1"/>
    <xf numFmtId="1" fontId="9" fillId="7" borderId="3" xfId="129" applyNumberFormat="1" applyBorder="1"/>
    <xf numFmtId="1" fontId="9" fillId="7" borderId="5" xfId="129" applyNumberFormat="1" applyBorder="1"/>
    <xf numFmtId="1" fontId="9" fillId="7" borderId="12" xfId="129" applyNumberFormat="1" applyBorder="1"/>
    <xf numFmtId="0" fontId="9" fillId="7" borderId="0" xfId="129"/>
    <xf numFmtId="0" fontId="9" fillId="7" borderId="6" xfId="129" applyBorder="1"/>
    <xf numFmtId="0" fontId="5" fillId="0" borderId="0" xfId="0" applyFont="1"/>
    <xf numFmtId="1" fontId="6" fillId="0" borderId="6" xfId="0" applyNumberFormat="1" applyFont="1" applyBorder="1"/>
    <xf numFmtId="1" fontId="6" fillId="0" borderId="4" xfId="0" applyNumberFormat="1" applyFont="1" applyBorder="1"/>
    <xf numFmtId="1" fontId="6" fillId="0" borderId="14" xfId="0" applyNumberFormat="1" applyFont="1" applyBorder="1"/>
    <xf numFmtId="1" fontId="6" fillId="0" borderId="11" xfId="0" applyNumberFormat="1" applyFont="1" applyBorder="1"/>
    <xf numFmtId="0" fontId="0" fillId="0" borderId="9" xfId="0" applyBorder="1"/>
    <xf numFmtId="1" fontId="8" fillId="6" borderId="0" xfId="128" applyNumberFormat="1"/>
    <xf numFmtId="1" fontId="12" fillId="0" borderId="4" xfId="129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1" fontId="0" fillId="2" borderId="11" xfId="0" applyNumberFormat="1" applyFont="1" applyFill="1" applyBorder="1" applyAlignment="1">
      <alignment horizontal="center"/>
    </xf>
    <xf numFmtId="1" fontId="0" fillId="2" borderId="12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0" fillId="2" borderId="4" xfId="0" applyNumberFormat="1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1" fontId="0" fillId="2" borderId="1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1" fontId="0" fillId="0" borderId="11" xfId="0" applyNumberFormat="1" applyFont="1" applyFill="1" applyBorder="1" applyAlignment="1">
      <alignment horizontal="center"/>
    </xf>
    <xf numFmtId="1" fontId="0" fillId="0" borderId="12" xfId="0" applyNumberFormat="1" applyFont="1" applyFill="1" applyBorder="1" applyAlignment="1">
      <alignment horizontal="center"/>
    </xf>
    <xf numFmtId="2" fontId="0" fillId="2" borderId="11" xfId="0" applyNumberFormat="1" applyFont="1" applyFill="1" applyBorder="1" applyAlignment="1">
      <alignment horizontal="center"/>
    </xf>
    <xf numFmtId="2" fontId="0" fillId="2" borderId="1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1" fontId="0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9" xfId="0" applyFont="1" applyBorder="1" applyAlignment="1">
      <alignment horizontal="center"/>
    </xf>
  </cellXfs>
  <cellStyles count="290">
    <cellStyle name="Dårlig" xfId="129" builtinId="27"/>
    <cellStyle name="Fulgt hyperkobling" xfId="69" builtinId="9" hidden="1"/>
    <cellStyle name="Fulgt hyperkobling" xfId="73" builtinId="9" hidden="1"/>
    <cellStyle name="Fulgt hyperkobling" xfId="77" builtinId="9" hidden="1"/>
    <cellStyle name="Fulgt hyperkobling" xfId="81" builtinId="9" hidden="1"/>
    <cellStyle name="Fulgt hyperkobling" xfId="85" builtinId="9" hidden="1"/>
    <cellStyle name="Fulgt hyperkobling" xfId="89" builtinId="9" hidden="1"/>
    <cellStyle name="Fulgt hyperkobling" xfId="93" builtinId="9" hidden="1"/>
    <cellStyle name="Fulgt hyperkobling" xfId="97" builtinId="9" hidden="1"/>
    <cellStyle name="Fulgt hyperkobling" xfId="101" builtinId="9" hidden="1"/>
    <cellStyle name="Fulgt hyperkobling" xfId="105" builtinId="9" hidden="1"/>
    <cellStyle name="Fulgt hyperkobling" xfId="107" builtinId="9" hidden="1"/>
    <cellStyle name="Fulgt hyperkobling" xfId="103" builtinId="9" hidden="1"/>
    <cellStyle name="Fulgt hyperkobling" xfId="99" builtinId="9" hidden="1"/>
    <cellStyle name="Fulgt hyperkobling" xfId="95" builtinId="9" hidden="1"/>
    <cellStyle name="Fulgt hyperkobling" xfId="91" builtinId="9" hidden="1"/>
    <cellStyle name="Fulgt hyperkobling" xfId="87" builtinId="9" hidden="1"/>
    <cellStyle name="Fulgt hyperkobling" xfId="83" builtinId="9" hidden="1"/>
    <cellStyle name="Fulgt hyperkobling" xfId="79" builtinId="9" hidden="1"/>
    <cellStyle name="Fulgt hyperkobling" xfId="75" builtinId="9" hidden="1"/>
    <cellStyle name="Fulgt hyperkobling" xfId="71" builtinId="9" hidden="1"/>
    <cellStyle name="Fulgt hyperkobling" xfId="67" builtinId="9" hidden="1"/>
    <cellStyle name="Fulgt hyperkobling" xfId="24" builtinId="9" hidden="1"/>
    <cellStyle name="Fulgt hyperkobling" xfId="26" builtinId="9" hidden="1"/>
    <cellStyle name="Fulgt hyperkobling" xfId="28" builtinId="9" hidden="1"/>
    <cellStyle name="Fulgt hyperkobling" xfId="32" builtinId="9" hidden="1"/>
    <cellStyle name="Fulgt hyperkobling" xfId="34" builtinId="9" hidden="1"/>
    <cellStyle name="Fulgt hyperkobling" xfId="36" builtinId="9" hidden="1"/>
    <cellStyle name="Fulgt hyperkobling" xfId="40" builtinId="9" hidden="1"/>
    <cellStyle name="Fulgt hyperkobling" xfId="42" builtinId="9" hidden="1"/>
    <cellStyle name="Fulgt hyperkobling" xfId="45" builtinId="9" hidden="1"/>
    <cellStyle name="Fulgt hyperkobling" xfId="49" builtinId="9" hidden="1"/>
    <cellStyle name="Fulgt hyperkobling" xfId="51" builtinId="9" hidden="1"/>
    <cellStyle name="Fulgt hyperkobling" xfId="53" builtinId="9" hidden="1"/>
    <cellStyle name="Fulgt hyperkobling" xfId="57" builtinId="9" hidden="1"/>
    <cellStyle name="Fulgt hyperkobling" xfId="59" builtinId="9" hidden="1"/>
    <cellStyle name="Fulgt hyperkobling" xfId="61" builtinId="9" hidden="1"/>
    <cellStyle name="Fulgt hyperkobling" xfId="65" builtinId="9" hidden="1"/>
    <cellStyle name="Fulgt hyperkobling" xfId="63" builtinId="9" hidden="1"/>
    <cellStyle name="Fulgt hyperkobling" xfId="55" builtinId="9" hidden="1"/>
    <cellStyle name="Fulgt hyperkobling" xfId="47" builtinId="9" hidden="1"/>
    <cellStyle name="Fulgt hyperkobling" xfId="38" builtinId="9" hidden="1"/>
    <cellStyle name="Fulgt hyperkobling" xfId="30" builtinId="9" hidden="1"/>
    <cellStyle name="Fulgt hyperkobling" xfId="22" builtinId="9" hidden="1"/>
    <cellStyle name="Fulgt hyperkobling" xfId="10" builtinId="9" hidden="1"/>
    <cellStyle name="Fulgt hyperkobling" xfId="12" builtinId="9" hidden="1"/>
    <cellStyle name="Fulgt hyperkobling" xfId="16" builtinId="9" hidden="1"/>
    <cellStyle name="Fulgt hyperkobling" xfId="18" builtinId="9" hidden="1"/>
    <cellStyle name="Fulgt hyperkobling" xfId="20" builtinId="9" hidden="1"/>
    <cellStyle name="Fulgt hyperkobling" xfId="14" builtinId="9" hidden="1"/>
    <cellStyle name="Fulgt hyperkobling" xfId="6" builtinId="9" hidden="1"/>
    <cellStyle name="Fulgt hyperkobling" xfId="8" builtinId="9" hidden="1"/>
    <cellStyle name="Fulgt hyperkobling" xfId="4" builtinId="9" hidden="1"/>
    <cellStyle name="Fulgt hyperkobling" xfId="2" builtinId="9" hidden="1"/>
    <cellStyle name="Fulgt hyperkobling" xfId="109" builtinId="9" hidden="1"/>
    <cellStyle name="Fulgt hyperkobling" xfId="111" builtinId="9" hidden="1"/>
    <cellStyle name="Fulgt hyperkobling" xfId="113" builtinId="9" hidden="1"/>
    <cellStyle name="Fulgt hyperkobling" xfId="115" builtinId="9" hidden="1"/>
    <cellStyle name="Fulgt hyperkobling" xfId="117" builtinId="9" hidden="1"/>
    <cellStyle name="Fulgt hyperkobling" xfId="119" builtinId="9" hidden="1"/>
    <cellStyle name="Fulgt hyperkobling" xfId="121" builtinId="9" hidden="1"/>
    <cellStyle name="Fulgt hyperkobling" xfId="123" builtinId="9" hidden="1"/>
    <cellStyle name="Fulgt hyperkobling" xfId="125" builtinId="9" hidden="1"/>
    <cellStyle name="Fulgt hyperkobling" xfId="127" builtinId="9" hidden="1"/>
    <cellStyle name="Fulgt hyperkobling" xfId="131" builtinId="9" hidden="1"/>
    <cellStyle name="Fulgt hyperkobling" xfId="133" builtinId="9" hidden="1"/>
    <cellStyle name="Fulgt hyperkobling" xfId="135" builtinId="9" hidden="1"/>
    <cellStyle name="Fulgt hyperkobling" xfId="137" builtinId="9" hidden="1"/>
    <cellStyle name="Fulgt hyperkobling" xfId="139" builtinId="9" hidden="1"/>
    <cellStyle name="Fulgt hyperkobling" xfId="141" builtinId="9" hidden="1"/>
    <cellStyle name="Fulgt hyperkobling" xfId="143" builtinId="9" hidden="1"/>
    <cellStyle name="Fulgt hyperkobling" xfId="145" builtinId="9" hidden="1"/>
    <cellStyle name="Fulgt hyperkobling" xfId="147" builtinId="9" hidden="1"/>
    <cellStyle name="Fulgt hyperkobling" xfId="149" builtinId="9" hidden="1"/>
    <cellStyle name="Fulgt hyperkobling" xfId="151" builtinId="9" hidden="1"/>
    <cellStyle name="Fulgt hyperkobling" xfId="153" builtinId="9" hidden="1"/>
    <cellStyle name="Fulgt hyperkobling" xfId="155" builtinId="9" hidden="1"/>
    <cellStyle name="Fulgt hyperkobling" xfId="157" builtinId="9" hidden="1"/>
    <cellStyle name="Fulgt hyperkobling" xfId="159" builtinId="9" hidden="1"/>
    <cellStyle name="Fulgt hyperkobling" xfId="161" builtinId="9" hidden="1"/>
    <cellStyle name="Fulgt hyperkobling" xfId="163" builtinId="9" hidden="1"/>
    <cellStyle name="Fulgt hyperkobling" xfId="165" builtinId="9" hidden="1"/>
    <cellStyle name="Fulgt hyperkobling" xfId="167" builtinId="9" hidden="1"/>
    <cellStyle name="Fulgt hyperkobling" xfId="169" builtinId="9" hidden="1"/>
    <cellStyle name="Fulgt hyperkobling" xfId="171" builtinId="9" hidden="1"/>
    <cellStyle name="Fulgt hyperkobling" xfId="173" builtinId="9" hidden="1"/>
    <cellStyle name="Fulgt hyperkobling" xfId="175" builtinId="9" hidden="1"/>
    <cellStyle name="Fulgt hyperkobling" xfId="177" builtinId="9" hidden="1"/>
    <cellStyle name="Fulgt hyperkobling" xfId="179" builtinId="9" hidden="1"/>
    <cellStyle name="Fulgt hyperkobling" xfId="181" builtinId="9" hidden="1"/>
    <cellStyle name="Fulgt hyperkobling" xfId="183" builtinId="9" hidden="1"/>
    <cellStyle name="Fulgt hyperkobling" xfId="185" builtinId="9" hidden="1"/>
    <cellStyle name="Fulgt hyperkobling" xfId="187" builtinId="9" hidden="1"/>
    <cellStyle name="Fulgt hyperkobling" xfId="189" builtinId="9" hidden="1"/>
    <cellStyle name="Fulgt hyperkobling" xfId="191" builtinId="9" hidden="1"/>
    <cellStyle name="Fulgt hyperkobling" xfId="193" builtinId="9" hidden="1"/>
    <cellStyle name="Fulgt hyperkobling" xfId="195" builtinId="9" hidden="1"/>
    <cellStyle name="Fulgt hyperkobling" xfId="197" builtinId="9" hidden="1"/>
    <cellStyle name="Fulgt hyperkobling" xfId="199" builtinId="9" hidden="1"/>
    <cellStyle name="Fulgt hyperkobling" xfId="201" builtinId="9" hidden="1"/>
    <cellStyle name="Fulgt hyperkobling" xfId="203" builtinId="9" hidden="1"/>
    <cellStyle name="Fulgt hyperkobling" xfId="205" builtinId="9" hidden="1"/>
    <cellStyle name="Fulgt hyperkobling" xfId="207" builtinId="9" hidden="1"/>
    <cellStyle name="Fulgt hyperkobling" xfId="209" builtinId="9" hidden="1"/>
    <cellStyle name="Fulgt hyperkobling" xfId="211" builtinId="9" hidden="1"/>
    <cellStyle name="Fulgt hyperkobling" xfId="213" builtinId="9" hidden="1"/>
    <cellStyle name="Fulgt hyperkobling" xfId="215" builtinId="9" hidden="1"/>
    <cellStyle name="Fulgt hyperkobling" xfId="217" builtinId="9" hidden="1"/>
    <cellStyle name="Fulgt hyperkobling" xfId="219" builtinId="9" hidden="1"/>
    <cellStyle name="Fulgt hyperkobling" xfId="221" builtinId="9" hidden="1"/>
    <cellStyle name="Fulgt hyperkobling" xfId="223" builtinId="9" hidden="1"/>
    <cellStyle name="Fulgt hyperkobling" xfId="225" builtinId="9" hidden="1"/>
    <cellStyle name="Fulgt hyperkobling" xfId="227" builtinId="9" hidden="1"/>
    <cellStyle name="Fulgt hyperkobling" xfId="229" builtinId="9" hidden="1"/>
    <cellStyle name="Fulgt hyperkobling" xfId="231" builtinId="9" hidden="1"/>
    <cellStyle name="Fulgt hyperkobling" xfId="233" builtinId="9" hidden="1"/>
    <cellStyle name="Fulgt hyperkobling" xfId="235" builtinId="9" hidden="1"/>
    <cellStyle name="Fulgt hyperkobling" xfId="237" builtinId="9" hidden="1"/>
    <cellStyle name="Fulgt hyperkobling" xfId="239" builtinId="9" hidden="1"/>
    <cellStyle name="Fulgt hyperkobling" xfId="241" builtinId="9" hidden="1"/>
    <cellStyle name="Fulgt hyperkobling" xfId="243" builtinId="9" hidden="1"/>
    <cellStyle name="Fulgt hyperkobling" xfId="245" builtinId="9" hidden="1"/>
    <cellStyle name="Fulgt hyperkobling" xfId="247" builtinId="9" hidden="1"/>
    <cellStyle name="Fulgt hyperkobling" xfId="249" builtinId="9" hidden="1"/>
    <cellStyle name="Fulgt hyperkobling" xfId="251" builtinId="9" hidden="1"/>
    <cellStyle name="Fulgt hyperkobling" xfId="253" builtinId="9" hidden="1"/>
    <cellStyle name="Fulgt hyperkobling" xfId="255" builtinId="9" hidden="1"/>
    <cellStyle name="Fulgt hyperkobling" xfId="257" builtinId="9" hidden="1"/>
    <cellStyle name="Fulgt hyperkobling" xfId="259" builtinId="9" hidden="1"/>
    <cellStyle name="Fulgt hyperkobling" xfId="263" builtinId="9" hidden="1"/>
    <cellStyle name="Fulgt hyperkobling" xfId="265" builtinId="9" hidden="1"/>
    <cellStyle name="Fulgt hyperkobling" xfId="267" builtinId="9" hidden="1"/>
    <cellStyle name="Fulgt hyperkobling" xfId="269" builtinId="9" hidden="1"/>
    <cellStyle name="Fulgt hyperkobling" xfId="271" builtinId="9" hidden="1"/>
    <cellStyle name="Fulgt hyperkobling" xfId="273" builtinId="9" hidden="1"/>
    <cellStyle name="Fulgt hyperkobling" xfId="275" builtinId="9" hidden="1"/>
    <cellStyle name="Fulgt hyperkobling" xfId="277" builtinId="9" hidden="1"/>
    <cellStyle name="Fulgt hyperkobling" xfId="279" builtinId="9" hidden="1"/>
    <cellStyle name="Fulgt hyperkobling" xfId="281" builtinId="9" hidden="1"/>
    <cellStyle name="Fulgt hyperkobling" xfId="283" builtinId="9" hidden="1"/>
    <cellStyle name="Fulgt hyperkobling" xfId="285" builtinId="9" hidden="1"/>
    <cellStyle name="Fulgt hyperkobling" xfId="287" builtinId="9" hidden="1"/>
    <cellStyle name="Fulgt hyperkobling" xfId="289" builtinId="9" hidden="1"/>
    <cellStyle name="God" xfId="128" builtinId="26"/>
    <cellStyle name="Hyperkobling" xfId="62" builtinId="8" hidden="1"/>
    <cellStyle name="Hyperkobling" xfId="66" builtinId="8" hidden="1"/>
    <cellStyle name="Hyperkobling" xfId="68" builtinId="8" hidden="1"/>
    <cellStyle name="Hyperkobling" xfId="70" builtinId="8" hidden="1"/>
    <cellStyle name="Hyperkobling" xfId="74" builtinId="8" hidden="1"/>
    <cellStyle name="Hyperkobling" xfId="76" builtinId="8" hidden="1"/>
    <cellStyle name="Hyperkobling" xfId="78" builtinId="8" hidden="1"/>
    <cellStyle name="Hyperkobling" xfId="82" builtinId="8" hidden="1"/>
    <cellStyle name="Hyperkobling" xfId="84" builtinId="8" hidden="1"/>
    <cellStyle name="Hyperkobling" xfId="86" builtinId="8" hidden="1"/>
    <cellStyle name="Hyperkobling" xfId="90" builtinId="8" hidden="1"/>
    <cellStyle name="Hyperkobling" xfId="92" builtinId="8" hidden="1"/>
    <cellStyle name="Hyperkobling" xfId="94" builtinId="8" hidden="1"/>
    <cellStyle name="Hyperkobling" xfId="98" builtinId="8" hidden="1"/>
    <cellStyle name="Hyperkobling" xfId="100" builtinId="8" hidden="1"/>
    <cellStyle name="Hyperkobling" xfId="102" builtinId="8" hidden="1"/>
    <cellStyle name="Hyperkobling" xfId="106" builtinId="8" hidden="1"/>
    <cellStyle name="Hyperkobling" xfId="104" builtinId="8" hidden="1"/>
    <cellStyle name="Hyperkobling" xfId="96" builtinId="8" hidden="1"/>
    <cellStyle name="Hyperkobling" xfId="88" builtinId="8" hidden="1"/>
    <cellStyle name="Hyperkobling" xfId="80" builtinId="8" hidden="1"/>
    <cellStyle name="Hyperkobling" xfId="72" builtinId="8" hidden="1"/>
    <cellStyle name="Hyperkobling" xfId="64" builtinId="8" hidden="1"/>
    <cellStyle name="Hyperkobling" xfId="27" builtinId="8" hidden="1"/>
    <cellStyle name="Hyperkobling" xfId="29" builtinId="8" hidden="1"/>
    <cellStyle name="Hyperkobling" xfId="31" builtinId="8" hidden="1"/>
    <cellStyle name="Hyperkobling" xfId="33" builtinId="8" hidden="1"/>
    <cellStyle name="Hyperkobling" xfId="35" builtinId="8" hidden="1"/>
    <cellStyle name="Hyperkobling" xfId="37" builtinId="8" hidden="1"/>
    <cellStyle name="Hyperkobling" xfId="41" builtinId="8" hidden="1"/>
    <cellStyle name="Hyperkobling" xfId="44" builtinId="8" hidden="1"/>
    <cellStyle name="Hyperkobling" xfId="46" builtinId="8" hidden="1"/>
    <cellStyle name="Hyperkobling" xfId="48" builtinId="8" hidden="1"/>
    <cellStyle name="Hyperkobling" xfId="50" builtinId="8" hidden="1"/>
    <cellStyle name="Hyperkobling" xfId="52" builtinId="8" hidden="1"/>
    <cellStyle name="Hyperkobling" xfId="54" builtinId="8" hidden="1"/>
    <cellStyle name="Hyperkobling" xfId="58" builtinId="8" hidden="1"/>
    <cellStyle name="Hyperkobling" xfId="60" builtinId="8" hidden="1"/>
    <cellStyle name="Hyperkobling" xfId="56" builtinId="8" hidden="1"/>
    <cellStyle name="Hyperkobling" xfId="39" builtinId="8" hidden="1"/>
    <cellStyle name="Hyperkobling" xfId="13" builtinId="8" hidden="1"/>
    <cellStyle name="Hyperkobling" xfId="15" builtinId="8" hidden="1"/>
    <cellStyle name="Hyperkobling" xfId="17" builtinId="8" hidden="1"/>
    <cellStyle name="Hyperkobling" xfId="19" builtinId="8" hidden="1"/>
    <cellStyle name="Hyperkobling" xfId="21" builtinId="8" hidden="1"/>
    <cellStyle name="Hyperkobling" xfId="23" builtinId="8" hidden="1"/>
    <cellStyle name="Hyperkobling" xfId="25" builtinId="8" hidden="1"/>
    <cellStyle name="Hyperkobling" xfId="5" builtinId="8" hidden="1"/>
    <cellStyle name="Hyperkobling" xfId="9" builtinId="8" hidden="1"/>
    <cellStyle name="Hyperkobling" xfId="11" builtinId="8" hidden="1"/>
    <cellStyle name="Hyperkobling" xfId="7" builtinId="8" hidden="1"/>
    <cellStyle name="Hyperkobling" xfId="3" builtinId="8" hidden="1"/>
    <cellStyle name="Hyperkobling" xfId="1" builtinId="8" hidden="1"/>
    <cellStyle name="Hyperkobling" xfId="108" builtinId="8" hidden="1"/>
    <cellStyle name="Hyperkobling" xfId="110" builtinId="8" hidden="1"/>
    <cellStyle name="Hyperkobling" xfId="112" builtinId="8" hidden="1"/>
    <cellStyle name="Hyperkobling" xfId="114" builtinId="8" hidden="1"/>
    <cellStyle name="Hyperkobling" xfId="116" builtinId="8" hidden="1"/>
    <cellStyle name="Hyperkobling" xfId="118" builtinId="8" hidden="1"/>
    <cellStyle name="Hyperkobling" xfId="120" builtinId="8" hidden="1"/>
    <cellStyle name="Hyperkobling" xfId="122" builtinId="8" hidden="1"/>
    <cellStyle name="Hyperkobling" xfId="124" builtinId="8" hidden="1"/>
    <cellStyle name="Hyperkobling" xfId="126" builtinId="8" hidden="1"/>
    <cellStyle name="Hyperkobling" xfId="130" builtinId="8" hidden="1"/>
    <cellStyle name="Hyperkobling" xfId="132" builtinId="8" hidden="1"/>
    <cellStyle name="Hyperkobling" xfId="134" builtinId="8" hidden="1"/>
    <cellStyle name="Hyperkobling" xfId="136" builtinId="8" hidden="1"/>
    <cellStyle name="Hyperkobling" xfId="138" builtinId="8" hidden="1"/>
    <cellStyle name="Hyperkobling" xfId="140" builtinId="8" hidden="1"/>
    <cellStyle name="Hyperkobling" xfId="142" builtinId="8" hidden="1"/>
    <cellStyle name="Hyperkobling" xfId="144" builtinId="8" hidden="1"/>
    <cellStyle name="Hyperkobling" xfId="146" builtinId="8" hidden="1"/>
    <cellStyle name="Hyperkobling" xfId="148" builtinId="8" hidden="1"/>
    <cellStyle name="Hyperkobling" xfId="150" builtinId="8" hidden="1"/>
    <cellStyle name="Hyperkobling" xfId="152" builtinId="8" hidden="1"/>
    <cellStyle name="Hyperkobling" xfId="154" builtinId="8" hidden="1"/>
    <cellStyle name="Hyperkobling" xfId="156" builtinId="8" hidden="1"/>
    <cellStyle name="Hyperkobling" xfId="158" builtinId="8" hidden="1"/>
    <cellStyle name="Hyperkobling" xfId="160" builtinId="8" hidden="1"/>
    <cellStyle name="Hyperkobling" xfId="162" builtinId="8" hidden="1"/>
    <cellStyle name="Hyperkobling" xfId="164" builtinId="8" hidden="1"/>
    <cellStyle name="Hyperkobling" xfId="166" builtinId="8" hidden="1"/>
    <cellStyle name="Hyperkobling" xfId="168" builtinId="8" hidden="1"/>
    <cellStyle name="Hyperkobling" xfId="170" builtinId="8" hidden="1"/>
    <cellStyle name="Hyperkobling" xfId="172" builtinId="8" hidden="1"/>
    <cellStyle name="Hyperkobling" xfId="174" builtinId="8" hidden="1"/>
    <cellStyle name="Hyperkobling" xfId="176" builtinId="8" hidden="1"/>
    <cellStyle name="Hyperkobling" xfId="178" builtinId="8" hidden="1"/>
    <cellStyle name="Hyperkobling" xfId="180" builtinId="8" hidden="1"/>
    <cellStyle name="Hyperkobling" xfId="182" builtinId="8" hidden="1"/>
    <cellStyle name="Hyperkobling" xfId="184" builtinId="8" hidden="1"/>
    <cellStyle name="Hyperkobling" xfId="186" builtinId="8" hidden="1"/>
    <cellStyle name="Hyperkobling" xfId="188" builtinId="8" hidden="1"/>
    <cellStyle name="Hyperkobling" xfId="190" builtinId="8" hidden="1"/>
    <cellStyle name="Hyperkobling" xfId="192" builtinId="8" hidden="1"/>
    <cellStyle name="Hyperkobling" xfId="194" builtinId="8" hidden="1"/>
    <cellStyle name="Hyperkobling" xfId="196" builtinId="8" hidden="1"/>
    <cellStyle name="Hyperkobling" xfId="198" builtinId="8" hidden="1"/>
    <cellStyle name="Hyperkobling" xfId="200" builtinId="8" hidden="1"/>
    <cellStyle name="Hyperkobling" xfId="202" builtinId="8" hidden="1"/>
    <cellStyle name="Hyperkobling" xfId="204" builtinId="8" hidden="1"/>
    <cellStyle name="Hyperkobling" xfId="206" builtinId="8" hidden="1"/>
    <cellStyle name="Hyperkobling" xfId="208" builtinId="8" hidden="1"/>
    <cellStyle name="Hyperkobling" xfId="210" builtinId="8" hidden="1"/>
    <cellStyle name="Hyperkobling" xfId="212" builtinId="8" hidden="1"/>
    <cellStyle name="Hyperkobling" xfId="214" builtinId="8" hidden="1"/>
    <cellStyle name="Hyperkobling" xfId="216" builtinId="8" hidden="1"/>
    <cellStyle name="Hyperkobling" xfId="218" builtinId="8" hidden="1"/>
    <cellStyle name="Hyperkobling" xfId="220" builtinId="8" hidden="1"/>
    <cellStyle name="Hyperkobling" xfId="222" builtinId="8" hidden="1"/>
    <cellStyle name="Hyperkobling" xfId="224" builtinId="8" hidden="1"/>
    <cellStyle name="Hyperkobling" xfId="226" builtinId="8" hidden="1"/>
    <cellStyle name="Hyperkobling" xfId="228" builtinId="8" hidden="1"/>
    <cellStyle name="Hyperkobling" xfId="230" builtinId="8" hidden="1"/>
    <cellStyle name="Hyperkobling" xfId="232" builtinId="8" hidden="1"/>
    <cellStyle name="Hyperkobling" xfId="234" builtinId="8" hidden="1"/>
    <cellStyle name="Hyperkobling" xfId="236" builtinId="8" hidden="1"/>
    <cellStyle name="Hyperkobling" xfId="238" builtinId="8" hidden="1"/>
    <cellStyle name="Hyperkobling" xfId="240" builtinId="8" hidden="1"/>
    <cellStyle name="Hyperkobling" xfId="242" builtinId="8" hidden="1"/>
    <cellStyle name="Hyperkobling" xfId="244" builtinId="8" hidden="1"/>
    <cellStyle name="Hyperkobling" xfId="246" builtinId="8" hidden="1"/>
    <cellStyle name="Hyperkobling" xfId="248" builtinId="8" hidden="1"/>
    <cellStyle name="Hyperkobling" xfId="250" builtinId="8" hidden="1"/>
    <cellStyle name="Hyperkobling" xfId="252" builtinId="8" hidden="1"/>
    <cellStyle name="Hyperkobling" xfId="254" builtinId="8" hidden="1"/>
    <cellStyle name="Hyperkobling" xfId="256" builtinId="8" hidden="1"/>
    <cellStyle name="Hyperkobling" xfId="258" builtinId="8" hidden="1"/>
    <cellStyle name="Hyperkobling" xfId="262" builtinId="8" hidden="1"/>
    <cellStyle name="Hyperkobling" xfId="264" builtinId="8" hidden="1"/>
    <cellStyle name="Hyperkobling" xfId="266" builtinId="8" hidden="1"/>
    <cellStyle name="Hyperkobling" xfId="268" builtinId="8" hidden="1"/>
    <cellStyle name="Hyperkobling" xfId="270" builtinId="8" hidden="1"/>
    <cellStyle name="Hyperkobling" xfId="272" builtinId="8" hidden="1"/>
    <cellStyle name="Hyperkobling" xfId="274" builtinId="8" hidden="1"/>
    <cellStyle name="Hyperkobling" xfId="276" builtinId="8" hidden="1"/>
    <cellStyle name="Hyperkobling" xfId="278" builtinId="8" hidden="1"/>
    <cellStyle name="Hyperkobling" xfId="280" builtinId="8" hidden="1"/>
    <cellStyle name="Hyperkobling" xfId="282" builtinId="8" hidden="1"/>
    <cellStyle name="Hyperkobling" xfId="284" builtinId="8" hidden="1"/>
    <cellStyle name="Hyperkobling" xfId="286" builtinId="8" hidden="1"/>
    <cellStyle name="Hyperkobling" xfId="288" builtinId="8" hidden="1"/>
    <cellStyle name="Normal" xfId="0" builtinId="0"/>
    <cellStyle name="Normal 2" xfId="43"/>
    <cellStyle name="Nøytral" xfId="260" builtinId="28"/>
    <cellStyle name="Varseltekst" xfId="261" builtinId="11"/>
  </cellStyles>
  <dxfs count="0"/>
  <tableStyles count="0" defaultTableStyle="TableStyleMedium9" defaultPivotStyle="PivotStyleMedium4"/>
  <colors>
    <mruColors>
      <color rgb="FFF3B253"/>
      <color rgb="FFF4C053"/>
      <color rgb="FFFFCA5A"/>
      <color rgb="FFE47900"/>
      <color rgb="FF288D2C"/>
      <color rgb="FFF9CE7C"/>
      <color rgb="FFFFD286"/>
      <color rgb="FFE1A324"/>
      <color rgb="FF5AB76F"/>
      <color rgb="FFF99E58"/>
    </mruColors>
  </colors>
</styleSheet>
</file>

<file path=xl/_rels/workbook.xml.rels><?xml version="1.0" encoding="UTF-8" standalone="yes"?>
<Relationships xmlns="http://schemas.openxmlformats.org/package/2006/relationships"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60" Type="http://schemas.openxmlformats.org/officeDocument/2006/relationships/externalLink" Target="externalLinks/externalLink33.xml"/><Relationship Id="rId61" Type="http://schemas.openxmlformats.org/officeDocument/2006/relationships/externalLink" Target="externalLinks/externalLink34.xml"/><Relationship Id="rId62" Type="http://schemas.openxmlformats.org/officeDocument/2006/relationships/externalLink" Target="externalLinks/externalLink35.xml"/><Relationship Id="rId63" Type="http://schemas.openxmlformats.org/officeDocument/2006/relationships/externalLink" Target="externalLinks/externalLink36.xml"/><Relationship Id="rId64" Type="http://schemas.openxmlformats.org/officeDocument/2006/relationships/externalLink" Target="externalLinks/externalLink37.xml"/><Relationship Id="rId65" Type="http://schemas.openxmlformats.org/officeDocument/2006/relationships/externalLink" Target="externalLinks/externalLink38.xml"/><Relationship Id="rId66" Type="http://schemas.openxmlformats.org/officeDocument/2006/relationships/externalLink" Target="externalLinks/externalLink39.xml"/><Relationship Id="rId67" Type="http://schemas.openxmlformats.org/officeDocument/2006/relationships/externalLink" Target="externalLinks/externalLink40.xml"/><Relationship Id="rId68" Type="http://schemas.openxmlformats.org/officeDocument/2006/relationships/externalLink" Target="externalLinks/externalLink41.xml"/><Relationship Id="rId69" Type="http://schemas.openxmlformats.org/officeDocument/2006/relationships/externalLink" Target="externalLinks/externalLink42.xml"/><Relationship Id="rId120" Type="http://schemas.openxmlformats.org/officeDocument/2006/relationships/externalLink" Target="externalLinks/externalLink93.xml"/><Relationship Id="rId121" Type="http://schemas.openxmlformats.org/officeDocument/2006/relationships/externalLink" Target="externalLinks/externalLink94.xml"/><Relationship Id="rId122" Type="http://schemas.openxmlformats.org/officeDocument/2006/relationships/externalLink" Target="externalLinks/externalLink95.xml"/><Relationship Id="rId123" Type="http://schemas.openxmlformats.org/officeDocument/2006/relationships/externalLink" Target="externalLinks/externalLink96.xml"/><Relationship Id="rId124" Type="http://schemas.openxmlformats.org/officeDocument/2006/relationships/theme" Target="theme/theme1.xml"/><Relationship Id="rId125" Type="http://schemas.openxmlformats.org/officeDocument/2006/relationships/styles" Target="styles.xml"/><Relationship Id="rId126" Type="http://schemas.openxmlformats.org/officeDocument/2006/relationships/sharedStrings" Target="sharedStrings.xml"/><Relationship Id="rId127" Type="http://schemas.openxmlformats.org/officeDocument/2006/relationships/calcChain" Target="calcChain.xml"/><Relationship Id="rId40" Type="http://schemas.openxmlformats.org/officeDocument/2006/relationships/externalLink" Target="externalLinks/externalLink13.xml"/><Relationship Id="rId41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15.xml"/><Relationship Id="rId90" Type="http://schemas.openxmlformats.org/officeDocument/2006/relationships/externalLink" Target="externalLinks/externalLink63.xml"/><Relationship Id="rId91" Type="http://schemas.openxmlformats.org/officeDocument/2006/relationships/externalLink" Target="externalLinks/externalLink64.xml"/><Relationship Id="rId92" Type="http://schemas.openxmlformats.org/officeDocument/2006/relationships/externalLink" Target="externalLinks/externalLink65.xml"/><Relationship Id="rId93" Type="http://schemas.openxmlformats.org/officeDocument/2006/relationships/externalLink" Target="externalLinks/externalLink66.xml"/><Relationship Id="rId94" Type="http://schemas.openxmlformats.org/officeDocument/2006/relationships/externalLink" Target="externalLinks/externalLink67.xml"/><Relationship Id="rId95" Type="http://schemas.openxmlformats.org/officeDocument/2006/relationships/externalLink" Target="externalLinks/externalLink68.xml"/><Relationship Id="rId96" Type="http://schemas.openxmlformats.org/officeDocument/2006/relationships/externalLink" Target="externalLinks/externalLink69.xml"/><Relationship Id="rId101" Type="http://schemas.openxmlformats.org/officeDocument/2006/relationships/externalLink" Target="externalLinks/externalLink74.xml"/><Relationship Id="rId102" Type="http://schemas.openxmlformats.org/officeDocument/2006/relationships/externalLink" Target="externalLinks/externalLink75.xml"/><Relationship Id="rId103" Type="http://schemas.openxmlformats.org/officeDocument/2006/relationships/externalLink" Target="externalLinks/externalLink76.xml"/><Relationship Id="rId104" Type="http://schemas.openxmlformats.org/officeDocument/2006/relationships/externalLink" Target="externalLinks/externalLink77.xml"/><Relationship Id="rId105" Type="http://schemas.openxmlformats.org/officeDocument/2006/relationships/externalLink" Target="externalLinks/externalLink78.xml"/><Relationship Id="rId106" Type="http://schemas.openxmlformats.org/officeDocument/2006/relationships/externalLink" Target="externalLinks/externalLink79.xml"/><Relationship Id="rId107" Type="http://schemas.openxmlformats.org/officeDocument/2006/relationships/externalLink" Target="externalLinks/externalLink80.xml"/><Relationship Id="rId108" Type="http://schemas.openxmlformats.org/officeDocument/2006/relationships/externalLink" Target="externalLinks/externalLink81.xml"/><Relationship Id="rId109" Type="http://schemas.openxmlformats.org/officeDocument/2006/relationships/externalLink" Target="externalLinks/externalLink82.xml"/><Relationship Id="rId97" Type="http://schemas.openxmlformats.org/officeDocument/2006/relationships/externalLink" Target="externalLinks/externalLink70.xml"/><Relationship Id="rId98" Type="http://schemas.openxmlformats.org/officeDocument/2006/relationships/externalLink" Target="externalLinks/externalLink71.xml"/><Relationship Id="rId99" Type="http://schemas.openxmlformats.org/officeDocument/2006/relationships/externalLink" Target="externalLinks/externalLink72.xml"/><Relationship Id="rId43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17.xml"/><Relationship Id="rId45" Type="http://schemas.openxmlformats.org/officeDocument/2006/relationships/externalLink" Target="externalLinks/externalLink18.xml"/><Relationship Id="rId46" Type="http://schemas.openxmlformats.org/officeDocument/2006/relationships/externalLink" Target="externalLinks/externalLink19.xml"/><Relationship Id="rId47" Type="http://schemas.openxmlformats.org/officeDocument/2006/relationships/externalLink" Target="externalLinks/externalLink20.xml"/><Relationship Id="rId48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22.xml"/><Relationship Id="rId100" Type="http://schemas.openxmlformats.org/officeDocument/2006/relationships/externalLink" Target="externalLinks/externalLink73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70" Type="http://schemas.openxmlformats.org/officeDocument/2006/relationships/externalLink" Target="externalLinks/externalLink43.xml"/><Relationship Id="rId71" Type="http://schemas.openxmlformats.org/officeDocument/2006/relationships/externalLink" Target="externalLinks/externalLink44.xml"/><Relationship Id="rId72" Type="http://schemas.openxmlformats.org/officeDocument/2006/relationships/externalLink" Target="externalLinks/externalLink45.xml"/><Relationship Id="rId73" Type="http://schemas.openxmlformats.org/officeDocument/2006/relationships/externalLink" Target="externalLinks/externalLink46.xml"/><Relationship Id="rId74" Type="http://schemas.openxmlformats.org/officeDocument/2006/relationships/externalLink" Target="externalLinks/externalLink47.xml"/><Relationship Id="rId75" Type="http://schemas.openxmlformats.org/officeDocument/2006/relationships/externalLink" Target="externalLinks/externalLink48.xml"/><Relationship Id="rId76" Type="http://schemas.openxmlformats.org/officeDocument/2006/relationships/externalLink" Target="externalLinks/externalLink49.xml"/><Relationship Id="rId77" Type="http://schemas.openxmlformats.org/officeDocument/2006/relationships/externalLink" Target="externalLinks/externalLink50.xml"/><Relationship Id="rId78" Type="http://schemas.openxmlformats.org/officeDocument/2006/relationships/externalLink" Target="externalLinks/externalLink51.xml"/><Relationship Id="rId79" Type="http://schemas.openxmlformats.org/officeDocument/2006/relationships/externalLink" Target="externalLinks/externalLink5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50" Type="http://schemas.openxmlformats.org/officeDocument/2006/relationships/externalLink" Target="externalLinks/externalLink23.xml"/><Relationship Id="rId51" Type="http://schemas.openxmlformats.org/officeDocument/2006/relationships/externalLink" Target="externalLinks/externalLink24.xml"/><Relationship Id="rId52" Type="http://schemas.openxmlformats.org/officeDocument/2006/relationships/externalLink" Target="externalLinks/externalLink25.xml"/><Relationship Id="rId53" Type="http://schemas.openxmlformats.org/officeDocument/2006/relationships/externalLink" Target="externalLinks/externalLink26.xml"/><Relationship Id="rId54" Type="http://schemas.openxmlformats.org/officeDocument/2006/relationships/externalLink" Target="externalLinks/externalLink27.xml"/><Relationship Id="rId55" Type="http://schemas.openxmlformats.org/officeDocument/2006/relationships/externalLink" Target="externalLinks/externalLink28.xml"/><Relationship Id="rId56" Type="http://schemas.openxmlformats.org/officeDocument/2006/relationships/externalLink" Target="externalLinks/externalLink29.xml"/><Relationship Id="rId57" Type="http://schemas.openxmlformats.org/officeDocument/2006/relationships/externalLink" Target="externalLinks/externalLink30.xml"/><Relationship Id="rId58" Type="http://schemas.openxmlformats.org/officeDocument/2006/relationships/externalLink" Target="externalLinks/externalLink31.xml"/><Relationship Id="rId59" Type="http://schemas.openxmlformats.org/officeDocument/2006/relationships/externalLink" Target="externalLinks/externalLink32.xml"/><Relationship Id="rId110" Type="http://schemas.openxmlformats.org/officeDocument/2006/relationships/externalLink" Target="externalLinks/externalLink83.xml"/><Relationship Id="rId111" Type="http://schemas.openxmlformats.org/officeDocument/2006/relationships/externalLink" Target="externalLinks/externalLink84.xml"/><Relationship Id="rId112" Type="http://schemas.openxmlformats.org/officeDocument/2006/relationships/externalLink" Target="externalLinks/externalLink85.xml"/><Relationship Id="rId113" Type="http://schemas.openxmlformats.org/officeDocument/2006/relationships/externalLink" Target="externalLinks/externalLink86.xml"/><Relationship Id="rId114" Type="http://schemas.openxmlformats.org/officeDocument/2006/relationships/externalLink" Target="externalLinks/externalLink87.xml"/><Relationship Id="rId115" Type="http://schemas.openxmlformats.org/officeDocument/2006/relationships/externalLink" Target="externalLinks/externalLink88.xml"/><Relationship Id="rId116" Type="http://schemas.openxmlformats.org/officeDocument/2006/relationships/externalLink" Target="externalLinks/externalLink89.xml"/><Relationship Id="rId117" Type="http://schemas.openxmlformats.org/officeDocument/2006/relationships/externalLink" Target="externalLinks/externalLink90.xml"/><Relationship Id="rId118" Type="http://schemas.openxmlformats.org/officeDocument/2006/relationships/externalLink" Target="externalLinks/externalLink91.xml"/><Relationship Id="rId119" Type="http://schemas.openxmlformats.org/officeDocument/2006/relationships/externalLink" Target="externalLinks/externalLink92.xml"/><Relationship Id="rId30" Type="http://schemas.openxmlformats.org/officeDocument/2006/relationships/externalLink" Target="externalLinks/externalLink3.xml"/><Relationship Id="rId31" Type="http://schemas.openxmlformats.org/officeDocument/2006/relationships/externalLink" Target="externalLinks/externalLink4.xml"/><Relationship Id="rId32" Type="http://schemas.openxmlformats.org/officeDocument/2006/relationships/externalLink" Target="externalLinks/externalLink5.xml"/><Relationship Id="rId33" Type="http://schemas.openxmlformats.org/officeDocument/2006/relationships/externalLink" Target="externalLinks/externalLink6.xml"/><Relationship Id="rId34" Type="http://schemas.openxmlformats.org/officeDocument/2006/relationships/externalLink" Target="externalLinks/externalLink7.xml"/><Relationship Id="rId35" Type="http://schemas.openxmlformats.org/officeDocument/2006/relationships/externalLink" Target="externalLinks/externalLink8.xml"/><Relationship Id="rId36" Type="http://schemas.openxmlformats.org/officeDocument/2006/relationships/externalLink" Target="externalLinks/externalLink9.xml"/><Relationship Id="rId37" Type="http://schemas.openxmlformats.org/officeDocument/2006/relationships/externalLink" Target="externalLinks/externalLink10.xml"/><Relationship Id="rId38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12.xml"/><Relationship Id="rId80" Type="http://schemas.openxmlformats.org/officeDocument/2006/relationships/externalLink" Target="externalLinks/externalLink53.xml"/><Relationship Id="rId81" Type="http://schemas.openxmlformats.org/officeDocument/2006/relationships/externalLink" Target="externalLinks/externalLink54.xml"/><Relationship Id="rId82" Type="http://schemas.openxmlformats.org/officeDocument/2006/relationships/externalLink" Target="externalLinks/externalLink55.xml"/><Relationship Id="rId83" Type="http://schemas.openxmlformats.org/officeDocument/2006/relationships/externalLink" Target="externalLinks/externalLink56.xml"/><Relationship Id="rId84" Type="http://schemas.openxmlformats.org/officeDocument/2006/relationships/externalLink" Target="externalLinks/externalLink57.xml"/><Relationship Id="rId85" Type="http://schemas.openxmlformats.org/officeDocument/2006/relationships/externalLink" Target="externalLinks/externalLink58.xml"/><Relationship Id="rId86" Type="http://schemas.openxmlformats.org/officeDocument/2006/relationships/externalLink" Target="externalLinks/externalLink59.xml"/><Relationship Id="rId87" Type="http://schemas.openxmlformats.org/officeDocument/2006/relationships/externalLink" Target="externalLinks/externalLink60.xml"/><Relationship Id="rId88" Type="http://schemas.openxmlformats.org/officeDocument/2006/relationships/externalLink" Target="externalLinks/externalLink61.xml"/><Relationship Id="rId89" Type="http://schemas.openxmlformats.org/officeDocument/2006/relationships/externalLink" Target="externalLinks/externalLink62.xml"/></Relationships>
</file>

<file path=xl/charts/_rels/chartEx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Ex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Ex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Ex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Ex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Ex15.xml.rels><?xml version="1.0" encoding="UTF-8" standalone="yes"?>
<Relationships xmlns="http://schemas.openxmlformats.org/package/2006/relationships"><Relationship Id="rId1" Type="http://schemas.microsoft.com/office/2011/relationships/chartStyle" Target="style15.xml"/><Relationship Id="rId2" Type="http://schemas.microsoft.com/office/2011/relationships/chartColorStyle" Target="colors15.xml"/></Relationships>
</file>

<file path=xl/charts/_rels/chartEx16.xml.rels><?xml version="1.0" encoding="UTF-8" standalone="yes"?>
<Relationships xmlns="http://schemas.openxmlformats.org/package/2006/relationships"><Relationship Id="rId1" Type="http://schemas.microsoft.com/office/2011/relationships/chartStyle" Target="style16.xml"/><Relationship Id="rId2" Type="http://schemas.microsoft.com/office/2011/relationships/chartColorStyle" Target="colors16.xml"/></Relationships>
</file>

<file path=xl/charts/_rels/chartEx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Ex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Ex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Ex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Ex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Ex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Ex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Ex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Robustness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ENVELOPE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40548259647756"/>
          <c:y val="0.00029061584693217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Envelope'!$E$4</c:f>
              <c:numCache>
                <c:formatCode>0</c:formatCode>
                <c:ptCount val="1"/>
                <c:pt idx="0">
                  <c:v>7566.625597848643</c:v>
                </c:pt>
              </c:numCache>
            </c:numRef>
          </c:xVal>
          <c:yVal>
            <c:numRef>
              <c:f>'Robustness Envelope'!$E$16</c:f>
              <c:numCache>
                <c:formatCode>0</c:formatCode>
                <c:ptCount val="1"/>
                <c:pt idx="0">
                  <c:v>3466.750143489825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'Robustness Envelope'!$E$5</c:f>
              <c:numCache>
                <c:formatCode>0</c:formatCode>
                <c:ptCount val="1"/>
                <c:pt idx="0">
                  <c:v>8564.335602277388</c:v>
                </c:pt>
              </c:numCache>
            </c:numRef>
          </c:xVal>
          <c:yVal>
            <c:numRef>
              <c:f>'Robustness Envelope'!$E$17</c:f>
              <c:numCache>
                <c:formatCode>0</c:formatCode>
                <c:ptCount val="1"/>
                <c:pt idx="0">
                  <c:v>3652.191828034418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'Robustness Envelope'!$E$6</c:f>
              <c:numCache>
                <c:formatCode>0</c:formatCode>
                <c:ptCount val="1"/>
                <c:pt idx="0">
                  <c:v>8946.508533595603</c:v>
                </c:pt>
              </c:numCache>
            </c:numRef>
          </c:xVal>
          <c:yVal>
            <c:numRef>
              <c:f>'Robustness Envelope'!$E$18</c:f>
              <c:numCache>
                <c:formatCode>0</c:formatCode>
                <c:ptCount val="1"/>
                <c:pt idx="0">
                  <c:v>5676.730950950305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'Robustness Envelope'!$E$7</c:f>
              <c:numCache>
                <c:formatCode>0</c:formatCode>
                <c:ptCount val="1"/>
                <c:pt idx="0">
                  <c:v>8156.496658605756</c:v>
                </c:pt>
              </c:numCache>
            </c:numRef>
          </c:xVal>
          <c:yVal>
            <c:numRef>
              <c:f>'Robustness Envelope'!$E$19</c:f>
              <c:numCache>
                <c:formatCode>0</c:formatCode>
                <c:ptCount val="1"/>
                <c:pt idx="0">
                  <c:v>3498.753051951269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Envelope'!$E$9</c:f>
              <c:numCache>
                <c:formatCode>0</c:formatCode>
                <c:ptCount val="1"/>
                <c:pt idx="0">
                  <c:v>7364.823700114463</c:v>
                </c:pt>
              </c:numCache>
            </c:numRef>
          </c:xVal>
          <c:yVal>
            <c:numRef>
              <c:f>'Robustness Envelope'!$E$21</c:f>
              <c:numCache>
                <c:formatCode>0</c:formatCode>
                <c:ptCount val="1"/>
                <c:pt idx="0">
                  <c:v>1994.344001273961</c:v>
                </c:pt>
              </c:numCache>
            </c:numRef>
          </c:yVal>
          <c:smooth val="0"/>
        </c:ser>
        <c:ser>
          <c:idx val="6"/>
          <c:order val="5"/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Envelope'!$E$10</c:f>
              <c:numCache>
                <c:formatCode>0</c:formatCode>
                <c:ptCount val="1"/>
                <c:pt idx="0">
                  <c:v>8047.971605650387</c:v>
                </c:pt>
              </c:numCache>
            </c:numRef>
          </c:xVal>
          <c:yVal>
            <c:numRef>
              <c:f>'Robustness Envelope'!$E$22</c:f>
              <c:numCache>
                <c:formatCode>0</c:formatCode>
                <c:ptCount val="1"/>
                <c:pt idx="0">
                  <c:v>2535.144964673414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Envelope'!$E$11</c:f>
              <c:numCache>
                <c:formatCode>0</c:formatCode>
                <c:ptCount val="1"/>
                <c:pt idx="0">
                  <c:v>6716.339301639922</c:v>
                </c:pt>
              </c:numCache>
            </c:numRef>
          </c:xVal>
          <c:yVal>
            <c:numRef>
              <c:f>'Robustness Envelope'!$E$23</c:f>
              <c:numCache>
                <c:formatCode>0</c:formatCode>
                <c:ptCount val="1"/>
                <c:pt idx="0">
                  <c:v>2561.567573521142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Envelope'!$F$4</c:f>
              <c:numCache>
                <c:formatCode>0</c:formatCode>
                <c:ptCount val="1"/>
                <c:pt idx="0">
                  <c:v>10620.3119286962</c:v>
                </c:pt>
              </c:numCache>
            </c:numRef>
          </c:xVal>
          <c:yVal>
            <c:numRef>
              <c:f>'Robustness Envelope'!$F$16</c:f>
              <c:numCache>
                <c:formatCode>0</c:formatCode>
                <c:ptCount val="1"/>
                <c:pt idx="0">
                  <c:v>3610.808815737682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Envelope'!$F$5</c:f>
              <c:numCache>
                <c:formatCode>0</c:formatCode>
                <c:ptCount val="1"/>
                <c:pt idx="0">
                  <c:v>10725.85954098867</c:v>
                </c:pt>
              </c:numCache>
            </c:numRef>
          </c:xVal>
          <c:yVal>
            <c:numRef>
              <c:f>'Robustness Envelope'!$F$17</c:f>
              <c:numCache>
                <c:formatCode>0</c:formatCode>
                <c:ptCount val="1"/>
                <c:pt idx="0">
                  <c:v>3503.374509418668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'Robustness Envelope'!$F$6</c:f>
              <c:numCache>
                <c:formatCode>0</c:formatCode>
                <c:ptCount val="1"/>
                <c:pt idx="0">
                  <c:v>11548.99350741706</c:v>
                </c:pt>
              </c:numCache>
            </c:numRef>
          </c:xVal>
          <c:yVal>
            <c:numRef>
              <c:f>'Robustness Envelope'!$F$18</c:f>
              <c:numCache>
                <c:formatCode>0</c:formatCode>
                <c:ptCount val="1"/>
                <c:pt idx="0">
                  <c:v>6762.094816876019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Envelope'!$F$7</c:f>
              <c:numCache>
                <c:formatCode>0</c:formatCode>
                <c:ptCount val="1"/>
                <c:pt idx="0">
                  <c:v>11551.2343501861</c:v>
                </c:pt>
              </c:numCache>
            </c:numRef>
          </c:xVal>
          <c:yVal>
            <c:numRef>
              <c:f>'Robustness Envelope'!$F$19</c:f>
              <c:numCache>
                <c:formatCode>0</c:formatCode>
                <c:ptCount val="1"/>
                <c:pt idx="0">
                  <c:v>3622.641129871978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Envelope'!$F$9</c:f>
              <c:numCache>
                <c:formatCode>0</c:formatCode>
                <c:ptCount val="1"/>
                <c:pt idx="0">
                  <c:v>8371.11710591041</c:v>
                </c:pt>
              </c:numCache>
            </c:numRef>
          </c:xVal>
          <c:yVal>
            <c:numRef>
              <c:f>'Robustness Envelope'!$F$21</c:f>
              <c:numCache>
                <c:formatCode>0</c:formatCode>
                <c:ptCount val="1"/>
                <c:pt idx="0">
                  <c:v>2192.438036988251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Envelope'!$F$10</c:f>
              <c:numCache>
                <c:formatCode>0</c:formatCode>
                <c:ptCount val="1"/>
                <c:pt idx="0">
                  <c:v>10260.65801730812</c:v>
                </c:pt>
              </c:numCache>
            </c:numRef>
          </c:xVal>
          <c:yVal>
            <c:numRef>
              <c:f>'Robustness Envelope'!$F$22</c:f>
              <c:numCache>
                <c:formatCode>0</c:formatCode>
                <c:ptCount val="1"/>
                <c:pt idx="0">
                  <c:v>1989.719783788295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Envelope'!$F$11</c:f>
              <c:numCache>
                <c:formatCode>0</c:formatCode>
                <c:ptCount val="1"/>
                <c:pt idx="0">
                  <c:v>9029.369096200036</c:v>
                </c:pt>
              </c:numCache>
            </c:numRef>
          </c:xVal>
          <c:yVal>
            <c:numRef>
              <c:f>'Robustness Envelope'!$F$23</c:f>
              <c:numCache>
                <c:formatCode>0</c:formatCode>
                <c:ptCount val="1"/>
                <c:pt idx="0">
                  <c:v>2658.332253245698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01784"/>
        <c:axId val="2127632840"/>
      </c:scatterChart>
      <c:valAx>
        <c:axId val="2127601784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127632840"/>
        <c:crosses val="autoZero"/>
        <c:crossBetween val="midCat"/>
      </c:valAx>
      <c:valAx>
        <c:axId val="2127632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Standard deviation [NOK]</a:t>
                </a:r>
              </a:p>
            </c:rich>
          </c:tx>
          <c:layout>
            <c:manualLayout>
              <c:xMode val="edge"/>
              <c:yMode val="edge"/>
              <c:x val="0.0190611001363345"/>
              <c:y val="0.28437958842101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127601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Achievability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SOLAR THERMAL COLLECTOR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27037366795582"/>
          <c:y val="0.00029061584693217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STC'!$E$4</c:f>
              <c:numCache>
                <c:formatCode>0</c:formatCode>
                <c:ptCount val="1"/>
                <c:pt idx="0">
                  <c:v>10067.29568644445</c:v>
                </c:pt>
              </c:numCache>
            </c:numRef>
          </c:xVal>
          <c:yVal>
            <c:numRef>
              <c:f>'Achievability STC'!$E$16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'Achievability STC'!$E$5</c:f>
              <c:numCache>
                <c:formatCode>0</c:formatCode>
                <c:ptCount val="1"/>
                <c:pt idx="0">
                  <c:v>10505.68390005831</c:v>
                </c:pt>
              </c:numCache>
            </c:numRef>
          </c:xVal>
          <c:yVal>
            <c:numRef>
              <c:f>'Achievability STC'!$E$17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'Achievability STC'!$E$6</c:f>
              <c:numCache>
                <c:formatCode>0</c:formatCode>
                <c:ptCount val="1"/>
                <c:pt idx="0">
                  <c:v>11535.59653316971</c:v>
                </c:pt>
              </c:numCache>
            </c:numRef>
          </c:xVal>
          <c:yVal>
            <c:numRef>
              <c:f>'Achievability STC'!$E$18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'Achievability STC'!$E$7</c:f>
              <c:numCache>
                <c:formatCode>0</c:formatCode>
                <c:ptCount val="1"/>
                <c:pt idx="0">
                  <c:v>10544.47879340019</c:v>
                </c:pt>
              </c:numCache>
            </c:numRef>
          </c:xVal>
          <c:yVal>
            <c:numRef>
              <c:f>'Achievability STC'!$E$19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STC'!$E$9</c:f>
              <c:numCache>
                <c:formatCode>0</c:formatCode>
                <c:ptCount val="1"/>
                <c:pt idx="0">
                  <c:v>8050.57837233973</c:v>
                </c:pt>
              </c:numCache>
            </c:numRef>
          </c:xVal>
          <c:yVal>
            <c:numRef>
              <c:f>'Achievability STC'!$E$21</c:f>
              <c:numCache>
                <c:formatCode>General</c:formatCode>
                <c:ptCount val="1"/>
                <c:pt idx="0">
                  <c:v>44.61172175953563</c:v>
                </c:pt>
              </c:numCache>
            </c:numRef>
          </c:yVal>
          <c:smooth val="0"/>
        </c:ser>
        <c:ser>
          <c:idx val="6"/>
          <c:order val="5"/>
          <c:tx>
            <c:v>Tiered 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STC'!$E$10</c:f>
              <c:numCache>
                <c:formatCode>0</c:formatCode>
                <c:ptCount val="1"/>
                <c:pt idx="0">
                  <c:v>10116.60703492824</c:v>
                </c:pt>
              </c:numCache>
            </c:numRef>
          </c:xVal>
          <c:yVal>
            <c:numRef>
              <c:f>'Achievability STC'!$E$22</c:f>
              <c:numCache>
                <c:formatCode>General</c:formatCode>
                <c:ptCount val="1"/>
                <c:pt idx="0">
                  <c:v>60.17273283825664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STC'!$E$11</c:f>
              <c:numCache>
                <c:formatCode>0</c:formatCode>
                <c:ptCount val="1"/>
                <c:pt idx="0">
                  <c:v>8406.915316072665</c:v>
                </c:pt>
              </c:numCache>
            </c:numRef>
          </c:xVal>
          <c:yVal>
            <c:numRef>
              <c:f>'Achievability STC'!$E$23</c:f>
              <c:numCache>
                <c:formatCode>General</c:formatCode>
                <c:ptCount val="1"/>
                <c:pt idx="0">
                  <c:v>136.0128142160084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STC'!$F$4</c:f>
              <c:numCache>
                <c:formatCode>0</c:formatCode>
                <c:ptCount val="1"/>
                <c:pt idx="0">
                  <c:v>9750.995515647006</c:v>
                </c:pt>
              </c:numCache>
            </c:numRef>
          </c:xVal>
          <c:yVal>
            <c:numRef>
              <c:f>'Achievability STC'!$F$16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STC'!$F$5</c:f>
              <c:numCache>
                <c:formatCode>0</c:formatCode>
                <c:ptCount val="1"/>
                <c:pt idx="0">
                  <c:v>9866.890981786417</c:v>
                </c:pt>
              </c:numCache>
            </c:numRef>
          </c:xVal>
          <c:yVal>
            <c:numRef>
              <c:f>'Achievability STC'!$F$17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'Achievability STC'!$F$6</c:f>
              <c:numCache>
                <c:formatCode>0</c:formatCode>
                <c:ptCount val="1"/>
                <c:pt idx="0">
                  <c:v>11285.90270795792</c:v>
                </c:pt>
              </c:numCache>
            </c:numRef>
          </c:xVal>
          <c:yVal>
            <c:numRef>
              <c:f>'Achievability STC'!$F$18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STC'!$F$7</c:f>
              <c:numCache>
                <c:formatCode>0</c:formatCode>
                <c:ptCount val="1"/>
                <c:pt idx="0">
                  <c:v>10282.03420358248</c:v>
                </c:pt>
              </c:numCache>
            </c:numRef>
          </c:xVal>
          <c:yVal>
            <c:numRef>
              <c:f>'Achievability STC'!$F$19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STC'!$F$9</c:f>
              <c:numCache>
                <c:formatCode>0</c:formatCode>
                <c:ptCount val="1"/>
                <c:pt idx="0">
                  <c:v>7507.513544830727</c:v>
                </c:pt>
              </c:numCache>
            </c:numRef>
          </c:xVal>
          <c:yVal>
            <c:numRef>
              <c:f>'Achievability STC'!$F$21</c:f>
              <c:numCache>
                <c:formatCode>General</c:formatCode>
                <c:ptCount val="1"/>
                <c:pt idx="0">
                  <c:v>43.8803882842399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STC'!$F$10</c:f>
              <c:numCache>
                <c:formatCode>0</c:formatCode>
                <c:ptCount val="1"/>
                <c:pt idx="0">
                  <c:v>10034.23474328669</c:v>
                </c:pt>
              </c:numCache>
            </c:numRef>
          </c:xVal>
          <c:yVal>
            <c:numRef>
              <c:f>'Achievability STC'!$F$22</c:f>
              <c:numCache>
                <c:formatCode>General</c:formatCode>
                <c:ptCount val="1"/>
                <c:pt idx="0">
                  <c:v>60.2673550042192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STC'!$F$11</c:f>
              <c:numCache>
                <c:formatCode>0</c:formatCode>
                <c:ptCount val="1"/>
                <c:pt idx="0">
                  <c:v>8135.687773231479</c:v>
                </c:pt>
              </c:numCache>
            </c:numRef>
          </c:xVal>
          <c:yVal>
            <c:numRef>
              <c:f>'Achievability STC'!$F$23</c:f>
              <c:numCache>
                <c:formatCode>General</c:formatCode>
                <c:ptCount val="1"/>
                <c:pt idx="0">
                  <c:v>136.0128142160084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253112"/>
        <c:axId val="-2073245912"/>
      </c:scatterChart>
      <c:valAx>
        <c:axId val="-2073253112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73245912"/>
        <c:crosses val="autoZero"/>
        <c:crossBetween val="midCat"/>
      </c:valAx>
      <c:valAx>
        <c:axId val="-2073245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Median</a:t>
                </a:r>
                <a:r>
                  <a:rPr lang="nb-NO" sz="1800" b="0" baseline="0"/>
                  <a:t> of max daily heat shift </a:t>
                </a:r>
                <a:r>
                  <a:rPr lang="nb-NO" sz="1800" b="0"/>
                  <a:t>[kWh]</a:t>
                </a:r>
              </a:p>
            </c:rich>
          </c:tx>
          <c:layout>
            <c:manualLayout>
              <c:xMode val="edge"/>
              <c:yMode val="edge"/>
              <c:x val="0.0225946690409282"/>
              <c:y val="0.2239931149910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73253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Achievability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WINDOW OPENINGS</a:t>
            </a:r>
          </a:p>
        </c:rich>
      </c:tx>
      <c:layout>
        <c:manualLayout>
          <c:xMode val="edge"/>
          <c:yMode val="edge"/>
          <c:x val="0.304775882696642"/>
          <c:y val="0.014783369470120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Window'!$E$4</c:f>
              <c:numCache>
                <c:formatCode>0</c:formatCode>
                <c:ptCount val="1"/>
                <c:pt idx="0">
                  <c:v>7365.352103442566</c:v>
                </c:pt>
              </c:numCache>
            </c:numRef>
          </c:xVal>
          <c:yVal>
            <c:numRef>
              <c:f>'Achievability Window'!$E$16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'Achievability Window'!$E$5</c:f>
              <c:numCache>
                <c:formatCode>0</c:formatCode>
                <c:ptCount val="1"/>
                <c:pt idx="0">
                  <c:v>7881.048916906119</c:v>
                </c:pt>
              </c:numCache>
            </c:numRef>
          </c:xVal>
          <c:yVal>
            <c:numRef>
              <c:f>'Achievability Window'!$E$17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'Achievability Window'!$E$6</c:f>
              <c:numCache>
                <c:formatCode>0</c:formatCode>
                <c:ptCount val="1"/>
                <c:pt idx="0">
                  <c:v>7824.135038106796</c:v>
                </c:pt>
              </c:numCache>
            </c:numRef>
          </c:xVal>
          <c:yVal>
            <c:numRef>
              <c:f>'Achievability Window'!$E$18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'Achievability Window'!$E$7</c:f>
              <c:numCache>
                <c:formatCode>0</c:formatCode>
                <c:ptCount val="1"/>
                <c:pt idx="0">
                  <c:v>7689.74604893602</c:v>
                </c:pt>
              </c:numCache>
            </c:numRef>
          </c:xVal>
          <c:yVal>
            <c:numRef>
              <c:f>'Achievability Window'!$E$19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Window'!$E$9</c:f>
              <c:numCache>
                <c:formatCode>0</c:formatCode>
                <c:ptCount val="1"/>
                <c:pt idx="0">
                  <c:v>6679.716608702202</c:v>
                </c:pt>
              </c:numCache>
            </c:numRef>
          </c:xVal>
          <c:yVal>
            <c:numRef>
              <c:f>'Achievability Window'!$E$21</c:f>
              <c:numCache>
                <c:formatCode>0</c:formatCode>
                <c:ptCount val="1"/>
                <c:pt idx="0">
                  <c:v>25.02956346954288</c:v>
                </c:pt>
              </c:numCache>
            </c:numRef>
          </c:yVal>
          <c:smooth val="0"/>
        </c:ser>
        <c:ser>
          <c:idx val="6"/>
          <c:order val="5"/>
          <c:tx>
            <c:v>Tiered 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Window'!$E$10</c:f>
              <c:numCache>
                <c:formatCode>0</c:formatCode>
                <c:ptCount val="1"/>
                <c:pt idx="0">
                  <c:v>7247.21092988701</c:v>
                </c:pt>
              </c:numCache>
            </c:numRef>
          </c:xVal>
          <c:yVal>
            <c:numRef>
              <c:f>'Achievability Window'!$E$22</c:f>
              <c:numCache>
                <c:formatCode>0</c:formatCode>
                <c:ptCount val="1"/>
                <c:pt idx="0">
                  <c:v>42.29104547812924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Window'!$E$11</c:f>
              <c:numCache>
                <c:formatCode>0</c:formatCode>
                <c:ptCount val="1"/>
                <c:pt idx="0">
                  <c:v>6468.975036578894</c:v>
                </c:pt>
              </c:numCache>
            </c:numRef>
          </c:xVal>
          <c:yVal>
            <c:numRef>
              <c:f>'Achievability Window'!$E$23</c:f>
              <c:numCache>
                <c:formatCode>0</c:formatCode>
                <c:ptCount val="1"/>
                <c:pt idx="0">
                  <c:v>87.3760544219457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Window'!$F$4</c:f>
              <c:numCache>
                <c:formatCode>0</c:formatCode>
                <c:ptCount val="1"/>
                <c:pt idx="0">
                  <c:v>12328.6967928347</c:v>
                </c:pt>
              </c:numCache>
            </c:numRef>
          </c:xVal>
          <c:yVal>
            <c:numRef>
              <c:f>'Achievability Window'!$F$16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Window'!$F$5</c:f>
              <c:numCache>
                <c:formatCode>0</c:formatCode>
                <c:ptCount val="1"/>
                <c:pt idx="0">
                  <c:v>13068.42134481854</c:v>
                </c:pt>
              </c:numCache>
            </c:numRef>
          </c:xVal>
          <c:yVal>
            <c:numRef>
              <c:f>'Achievability Window'!$F$17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'Achievability Window'!$F$6</c:f>
              <c:numCache>
                <c:formatCode>0</c:formatCode>
                <c:ptCount val="1"/>
                <c:pt idx="0">
                  <c:v>15985.98618669862</c:v>
                </c:pt>
              </c:numCache>
            </c:numRef>
          </c:xVal>
          <c:yVal>
            <c:numRef>
              <c:f>'Achievability Window'!$F$18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Window'!$F$7</c:f>
              <c:numCache>
                <c:formatCode>0</c:formatCode>
                <c:ptCount val="1"/>
                <c:pt idx="0">
                  <c:v>12977.19479139253</c:v>
                </c:pt>
              </c:numCache>
            </c:numRef>
          </c:xVal>
          <c:yVal>
            <c:numRef>
              <c:f>'Achievability Window'!$F$19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Window'!$F$9</c:f>
              <c:numCache>
                <c:formatCode>0</c:formatCode>
                <c:ptCount val="1"/>
                <c:pt idx="0">
                  <c:v>9148.923772170168</c:v>
                </c:pt>
              </c:numCache>
            </c:numRef>
          </c:xVal>
          <c:yVal>
            <c:numRef>
              <c:f>'Achievability Window'!$F$21</c:f>
              <c:numCache>
                <c:formatCode>0</c:formatCode>
                <c:ptCount val="1"/>
                <c:pt idx="0">
                  <c:v>57.02876719701284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Window'!$F$10</c:f>
              <c:numCache>
                <c:formatCode>0</c:formatCode>
                <c:ptCount val="1"/>
                <c:pt idx="0">
                  <c:v>10705.67282462932</c:v>
                </c:pt>
              </c:numCache>
            </c:numRef>
          </c:xVal>
          <c:yVal>
            <c:numRef>
              <c:f>'Achievability Window'!$F$22</c:f>
              <c:numCache>
                <c:formatCode>0</c:formatCode>
                <c:ptCount val="1"/>
                <c:pt idx="0">
                  <c:v>78.798286079561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Window'!$F$11</c:f>
              <c:numCache>
                <c:formatCode>0</c:formatCode>
                <c:ptCount val="1"/>
                <c:pt idx="0">
                  <c:v>10114.7091958109</c:v>
                </c:pt>
              </c:numCache>
            </c:numRef>
          </c:xVal>
          <c:yVal>
            <c:numRef>
              <c:f>'Achievability Window'!$F$23</c:f>
              <c:numCache>
                <c:formatCode>0</c:formatCode>
                <c:ptCount val="1"/>
                <c:pt idx="0">
                  <c:v>162.4161642160084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1595848"/>
        <c:axId val="-2011705992"/>
      </c:scatterChart>
      <c:valAx>
        <c:axId val="-2011595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11705992"/>
        <c:crosses val="autoZero"/>
        <c:crossBetween val="midCat"/>
      </c:valAx>
      <c:valAx>
        <c:axId val="-2011705992"/>
        <c:scaling>
          <c:orientation val="minMax"/>
          <c:max val="16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Median</a:t>
                </a:r>
                <a:r>
                  <a:rPr lang="nb-NO" sz="1800" b="0" baseline="0"/>
                  <a:t> of max daily heat shift </a:t>
                </a:r>
                <a:r>
                  <a:rPr lang="nb-NO" sz="1800" b="0"/>
                  <a:t>[kWh]</a:t>
                </a:r>
              </a:p>
            </c:rich>
          </c:tx>
          <c:layout>
            <c:manualLayout>
              <c:xMode val="edge"/>
              <c:yMode val="edge"/>
              <c:x val="0.0225946690409282"/>
              <c:y val="0.2239931149910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11595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Achievability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EV CHARGING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82514398597702"/>
          <c:y val="0.00029061584693217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819437458931495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EV'!$F$4</c:f>
              <c:numCache>
                <c:formatCode>0</c:formatCode>
                <c:ptCount val="1"/>
                <c:pt idx="0">
                  <c:v>7731.48838507939</c:v>
                </c:pt>
              </c:numCache>
            </c:numRef>
          </c:xVal>
          <c:yVal>
            <c:numRef>
              <c:f>'Achievability EV'!$F$16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'Achievability EV'!$F$5</c:f>
              <c:numCache>
                <c:formatCode>0</c:formatCode>
                <c:ptCount val="1"/>
                <c:pt idx="0">
                  <c:v>8369.900936564121</c:v>
                </c:pt>
              </c:numCache>
            </c:numRef>
          </c:xVal>
          <c:yVal>
            <c:numRef>
              <c:f>'Achievability EV'!$F$17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'Achievability EV'!$F$6</c:f>
              <c:numCache>
                <c:formatCode>0</c:formatCode>
                <c:ptCount val="1"/>
                <c:pt idx="0">
                  <c:v>9573.275960146787</c:v>
                </c:pt>
              </c:numCache>
            </c:numRef>
          </c:xVal>
          <c:yVal>
            <c:numRef>
              <c:f>'Achievability EV'!$F$18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'Achievability EV'!$F$7</c:f>
              <c:numCache>
                <c:formatCode>0</c:formatCode>
                <c:ptCount val="1"/>
                <c:pt idx="0">
                  <c:v>8819.092320172278</c:v>
                </c:pt>
              </c:numCache>
            </c:numRef>
          </c:xVal>
          <c:yVal>
            <c:numRef>
              <c:f>'Achievability EV'!$F$19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EV'!$F$9</c:f>
              <c:numCache>
                <c:formatCode>0</c:formatCode>
                <c:ptCount val="1"/>
                <c:pt idx="0">
                  <c:v>5980.682643338576</c:v>
                </c:pt>
              </c:numCache>
            </c:numRef>
          </c:xVal>
          <c:yVal>
            <c:numRef>
              <c:f>'Achievability EV'!$F$21</c:f>
              <c:numCache>
                <c:formatCode>0</c:formatCode>
                <c:ptCount val="1"/>
                <c:pt idx="0">
                  <c:v>38.52074322561883</c:v>
                </c:pt>
              </c:numCache>
            </c:numRef>
          </c:yVal>
          <c:smooth val="0"/>
        </c:ser>
        <c:ser>
          <c:idx val="6"/>
          <c:order val="5"/>
          <c:tx>
            <c:v>Tiered 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EV'!$F$10</c:f>
              <c:numCache>
                <c:formatCode>0</c:formatCode>
                <c:ptCount val="1"/>
                <c:pt idx="0">
                  <c:v>8485.752891363103</c:v>
                </c:pt>
              </c:numCache>
            </c:numRef>
          </c:xVal>
          <c:yVal>
            <c:numRef>
              <c:f>'Achievability EV'!$F$22</c:f>
              <c:numCache>
                <c:formatCode>0</c:formatCode>
                <c:ptCount val="1"/>
                <c:pt idx="0">
                  <c:v>60.65896062383825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EV'!$F$11</c:f>
              <c:numCache>
                <c:formatCode>0</c:formatCode>
                <c:ptCount val="1"/>
                <c:pt idx="0">
                  <c:v>6607.2320157554</c:v>
                </c:pt>
              </c:numCache>
            </c:numRef>
          </c:xVal>
          <c:yVal>
            <c:numRef>
              <c:f>'Achievability EV'!$F$23</c:f>
              <c:numCache>
                <c:formatCode>0</c:formatCode>
                <c:ptCount val="1"/>
                <c:pt idx="0">
                  <c:v>136.0128142160084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EV'!$G$4</c:f>
              <c:numCache>
                <c:formatCode>0</c:formatCode>
                <c:ptCount val="1"/>
                <c:pt idx="0">
                  <c:v>10495.92204065057</c:v>
                </c:pt>
              </c:numCache>
            </c:numRef>
          </c:xVal>
          <c:yVal>
            <c:numRef>
              <c:f>'Achievability EV'!$G$16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EV'!$G$5</c:f>
              <c:numCache>
                <c:formatCode>0</c:formatCode>
                <c:ptCount val="1"/>
                <c:pt idx="0">
                  <c:v>11195.17055378379</c:v>
                </c:pt>
              </c:numCache>
            </c:numRef>
          </c:xVal>
          <c:yVal>
            <c:numRef>
              <c:f>'Achievability EV'!$G$17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'Achievability EV'!$G$6</c:f>
              <c:numCache>
                <c:formatCode>0</c:formatCode>
                <c:ptCount val="1"/>
                <c:pt idx="0">
                  <c:v>12608.04332408905</c:v>
                </c:pt>
              </c:numCache>
            </c:numRef>
          </c:xVal>
          <c:yVal>
            <c:numRef>
              <c:f>'Achievability EV'!$G$18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EV'!$G$7</c:f>
              <c:numCache>
                <c:formatCode>0</c:formatCode>
                <c:ptCount val="1"/>
                <c:pt idx="0">
                  <c:v>11249.47797900333</c:v>
                </c:pt>
              </c:numCache>
            </c:numRef>
          </c:xVal>
          <c:yVal>
            <c:numRef>
              <c:f>'Achievability EV'!$G$19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EV'!$G$9</c:f>
              <c:numCache>
                <c:formatCode>0</c:formatCode>
                <c:ptCount val="1"/>
                <c:pt idx="0">
                  <c:v>8556.326372054096</c:v>
                </c:pt>
              </c:numCache>
            </c:numRef>
          </c:xVal>
          <c:yVal>
            <c:numRef>
              <c:f>'Achievability EV'!$G$21</c:f>
              <c:numCache>
                <c:formatCode>0</c:formatCode>
                <c:ptCount val="1"/>
                <c:pt idx="0">
                  <c:v>52.05276646592945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EV'!$G$10</c:f>
              <c:numCache>
                <c:formatCode>0</c:formatCode>
                <c:ptCount val="1"/>
                <c:pt idx="0">
                  <c:v>10228.25518190456</c:v>
                </c:pt>
              </c:numCache>
            </c:numRef>
          </c:xVal>
          <c:yVal>
            <c:numRef>
              <c:f>'Achievability EV'!$G$22</c:f>
              <c:numCache>
                <c:formatCode>0</c:formatCode>
                <c:ptCount val="1"/>
                <c:pt idx="0">
                  <c:v>60.17273283825664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EV'!$G$11</c:f>
              <c:numCache>
                <c:formatCode>0</c:formatCode>
                <c:ptCount val="1"/>
                <c:pt idx="0">
                  <c:v>9035.719226009108</c:v>
                </c:pt>
              </c:numCache>
            </c:numRef>
          </c:xVal>
          <c:yVal>
            <c:numRef>
              <c:f>'Achievability EV'!$G$23</c:f>
              <c:numCache>
                <c:formatCode>0</c:formatCode>
                <c:ptCount val="1"/>
                <c:pt idx="0">
                  <c:v>136.0128142160084</c:v>
                </c:pt>
              </c:numCache>
            </c:numRef>
          </c:yVal>
          <c:smooth val="0"/>
        </c:ser>
        <c:ser>
          <c:idx val="14"/>
          <c:order val="14"/>
          <c:tx>
            <c:v>Energy rate* NoS3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4">
                  <a:lumMod val="75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EV'!$E$4</c:f>
              <c:numCache>
                <c:formatCode>0</c:formatCode>
                <c:ptCount val="1"/>
                <c:pt idx="0">
                  <c:v>10505.96518507937</c:v>
                </c:pt>
              </c:numCache>
            </c:numRef>
          </c:xVal>
          <c:yVal>
            <c:numRef>
              <c:f>'Achievability EV'!$E$16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5"/>
          <c:order val="15"/>
          <c:tx>
            <c:v>Measured NoS3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4">
                  <a:lumMod val="60000"/>
                  <a:lumOff val="40000"/>
                </a:schemeClr>
              </a:solidFill>
              <a:ln w="9525" cmpd="sng">
                <a:solidFill>
                  <a:schemeClr val="accent4">
                    <a:lumMod val="75000"/>
                  </a:schemeClr>
                </a:solidFill>
              </a:ln>
            </c:spPr>
          </c:marker>
          <c:xVal>
            <c:numRef>
              <c:f>'Achievability EV'!$E$5</c:f>
              <c:numCache>
                <c:formatCode>0</c:formatCode>
                <c:ptCount val="1"/>
                <c:pt idx="0">
                  <c:v>11227.31945779051</c:v>
                </c:pt>
              </c:numCache>
            </c:numRef>
          </c:xVal>
          <c:yVal>
            <c:numRef>
              <c:f>'Achievability EV'!$E$17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6"/>
          <c:order val="16"/>
          <c:tx>
            <c:v>Tiered NoS3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</c:marker>
          <c:xVal>
            <c:numRef>
              <c:f>'Achievability EV'!$E$6</c:f>
              <c:numCache>
                <c:formatCode>0</c:formatCode>
                <c:ptCount val="1"/>
                <c:pt idx="0">
                  <c:v>11610.21994659077</c:v>
                </c:pt>
              </c:numCache>
            </c:numRef>
          </c:xVal>
          <c:yVal>
            <c:numRef>
              <c:f>'Achievability EV'!$E$18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7"/>
          <c:order val="17"/>
          <c:tx>
            <c:v>TOU NoS3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</c:marker>
          <c:xVal>
            <c:numRef>
              <c:f>'Achievability EV'!$E$7</c:f>
              <c:numCache>
                <c:formatCode>0</c:formatCode>
                <c:ptCount val="1"/>
                <c:pt idx="0">
                  <c:v>11009.64192017228</c:v>
                </c:pt>
              </c:numCache>
            </c:numRef>
          </c:xVal>
          <c:yVal>
            <c:numRef>
              <c:f>'Achievability EV'!$E$19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8"/>
          <c:order val="18"/>
          <c:tx>
            <c:v>Measured S3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xVal>
            <c:numRef>
              <c:f>'Achievability EV'!$E$9</c:f>
              <c:numCache>
                <c:formatCode>0</c:formatCode>
                <c:ptCount val="1"/>
                <c:pt idx="0">
                  <c:v>8077.80891330022</c:v>
                </c:pt>
              </c:numCache>
            </c:numRef>
          </c:xVal>
          <c:yVal>
            <c:numRef>
              <c:f>'Achievability EV'!$E$21</c:f>
              <c:numCache>
                <c:formatCode>0</c:formatCode>
                <c:ptCount val="1"/>
                <c:pt idx="0">
                  <c:v>49.14095442659853</c:v>
                </c:pt>
              </c:numCache>
            </c:numRef>
          </c:yVal>
          <c:smooth val="0"/>
        </c:ser>
        <c:ser>
          <c:idx val="19"/>
          <c:order val="19"/>
          <c:tx>
            <c:v>Tiered S3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xVal>
            <c:numRef>
              <c:f>'Achievability EV'!$E$10</c:f>
              <c:numCache>
                <c:formatCode>0</c:formatCode>
                <c:ptCount val="1"/>
                <c:pt idx="0">
                  <c:v>10230.87058409956</c:v>
                </c:pt>
              </c:numCache>
            </c:numRef>
          </c:xVal>
          <c:yVal>
            <c:numRef>
              <c:f>'Achievability EV'!$E$22</c:f>
              <c:numCache>
                <c:formatCode>0</c:formatCode>
                <c:ptCount val="1"/>
                <c:pt idx="0">
                  <c:v>65.21171611966093</c:v>
                </c:pt>
              </c:numCache>
            </c:numRef>
          </c:yVal>
          <c:smooth val="0"/>
        </c:ser>
        <c:ser>
          <c:idx val="20"/>
          <c:order val="20"/>
          <c:tx>
            <c:v>TOU S3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xVal>
            <c:numRef>
              <c:f>'Achievability EV'!$E$11</c:f>
              <c:numCache>
                <c:formatCode>0</c:formatCode>
                <c:ptCount val="1"/>
                <c:pt idx="0">
                  <c:v>8797.781615755407</c:v>
                </c:pt>
              </c:numCache>
            </c:numRef>
          </c:xVal>
          <c:yVal>
            <c:numRef>
              <c:f>'Achievability EV'!$E$23</c:f>
              <c:numCache>
                <c:formatCode>0</c:formatCode>
                <c:ptCount val="1"/>
                <c:pt idx="0">
                  <c:v>136.0128142160084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1221592"/>
        <c:axId val="-2011226936"/>
      </c:scatterChart>
      <c:valAx>
        <c:axId val="-2011221592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11226936"/>
        <c:crosses val="autoZero"/>
        <c:crossBetween val="midCat"/>
      </c:valAx>
      <c:valAx>
        <c:axId val="-2011226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Median</a:t>
                </a:r>
                <a:r>
                  <a:rPr lang="nb-NO" sz="1800" b="0" baseline="0"/>
                  <a:t> of max daily heat shift </a:t>
                </a:r>
                <a:r>
                  <a:rPr lang="nb-NO" sz="1800" b="0"/>
                  <a:t>[kWh]</a:t>
                </a:r>
              </a:p>
            </c:rich>
          </c:tx>
          <c:layout>
            <c:manualLayout>
              <c:xMode val="edge"/>
              <c:yMode val="edge"/>
              <c:x val="0.0225946690409282"/>
              <c:y val="0.2239931149910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11221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800" b="0"/>
            </a:pPr>
            <a:r>
              <a:rPr lang="nb-NO" sz="2800" b="0"/>
              <a:t>Annual</a:t>
            </a:r>
            <a:r>
              <a:rPr lang="nb-NO" sz="2800" b="0" baseline="0"/>
              <a:t> cost for all cases</a:t>
            </a:r>
            <a:endParaRPr lang="nb-NO" sz="2800" b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6567507303844"/>
          <c:y val="0.149576418559048"/>
          <c:w val="0.839235341500331"/>
          <c:h val="0.761515002119423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'Best tariff'!$J$2</c:f>
              <c:strCache>
                <c:ptCount val="1"/>
                <c:pt idx="0">
                  <c:v>Measured power tariff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256264942600496"/>
                  <c:y val="-0.041131754828923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800"/>
                  </a:pPr>
                  <a:endParaRPr lang="nb-NO"/>
                </a:p>
              </c:txPr>
            </c:trendlineLbl>
          </c:trendline>
          <c:xVal>
            <c:numRef>
              <c:f>'Best tariff'!$J$3:$J$98</c:f>
              <c:numCache>
                <c:formatCode>0</c:formatCode>
                <c:ptCount val="96"/>
                <c:pt idx="0">
                  <c:v>7792.209676450692</c:v>
                </c:pt>
                <c:pt idx="1">
                  <c:v>8428.639133183286</c:v>
                </c:pt>
                <c:pt idx="2">
                  <c:v>12269.1843632679</c:v>
                </c:pt>
                <c:pt idx="3">
                  <c:v>16117.11450147284</c:v>
                </c:pt>
                <c:pt idx="4">
                  <c:v>7004.200753622388</c:v>
                </c:pt>
                <c:pt idx="5">
                  <c:v>8189.362392751252</c:v>
                </c:pt>
                <c:pt idx="6">
                  <c:v>11608.498548383</c:v>
                </c:pt>
                <c:pt idx="7">
                  <c:v>15379.60455026904</c:v>
                </c:pt>
                <c:pt idx="8">
                  <c:v>4642.714435666094</c:v>
                </c:pt>
                <c:pt idx="9">
                  <c:v>5431.619725067497</c:v>
                </c:pt>
                <c:pt idx="10">
                  <c:v>9130.698092332795</c:v>
                </c:pt>
                <c:pt idx="11">
                  <c:v>13006.38110493285</c:v>
                </c:pt>
                <c:pt idx="12">
                  <c:v>8037.467496625293</c:v>
                </c:pt>
                <c:pt idx="13">
                  <c:v>8562.694754177446</c:v>
                </c:pt>
                <c:pt idx="14">
                  <c:v>12527.31651879822</c:v>
                </c:pt>
                <c:pt idx="15">
                  <c:v>16386.85094163896</c:v>
                </c:pt>
                <c:pt idx="16">
                  <c:v>7246.400775268619</c:v>
                </c:pt>
                <c:pt idx="17">
                  <c:v>7318.910491301442</c:v>
                </c:pt>
                <c:pt idx="18">
                  <c:v>11821.49034619465</c:v>
                </c:pt>
                <c:pt idx="19">
                  <c:v>15620.22840519898</c:v>
                </c:pt>
                <c:pt idx="20">
                  <c:v>4881.419735583942</c:v>
                </c:pt>
                <c:pt idx="21">
                  <c:v>5711.473045373443</c:v>
                </c:pt>
                <c:pt idx="22">
                  <c:v>9393.74572620592</c:v>
                </c:pt>
                <c:pt idx="23">
                  <c:v>13279.12071611096</c:v>
                </c:pt>
                <c:pt idx="24">
                  <c:v>6977.376514514046</c:v>
                </c:pt>
                <c:pt idx="25">
                  <c:v>7627.181217894523</c:v>
                </c:pt>
                <c:pt idx="26">
                  <c:v>11658.19110081367</c:v>
                </c:pt>
                <c:pt idx="27">
                  <c:v>15541.47207808091</c:v>
                </c:pt>
                <c:pt idx="28">
                  <c:v>6737.650455377985</c:v>
                </c:pt>
                <c:pt idx="29">
                  <c:v>7941.678954898105</c:v>
                </c:pt>
                <c:pt idx="30">
                  <c:v>11269.9527149421</c:v>
                </c:pt>
                <c:pt idx="31">
                  <c:v>15009.95530149297</c:v>
                </c:pt>
                <c:pt idx="32">
                  <c:v>3921.986952395268</c:v>
                </c:pt>
                <c:pt idx="33">
                  <c:v>4929.081385956963</c:v>
                </c:pt>
                <c:pt idx="34">
                  <c:v>8565.97645037733</c:v>
                </c:pt>
                <c:pt idx="35">
                  <c:v>12451.03108600835</c:v>
                </c:pt>
                <c:pt idx="36">
                  <c:v>7171.049995610848</c:v>
                </c:pt>
                <c:pt idx="37">
                  <c:v>7844.441359134125</c:v>
                </c:pt>
                <c:pt idx="38">
                  <c:v>11881.94201593847</c:v>
                </c:pt>
                <c:pt idx="39">
                  <c:v>15796.91846948981</c:v>
                </c:pt>
                <c:pt idx="40">
                  <c:v>6947.29494025723</c:v>
                </c:pt>
                <c:pt idx="41">
                  <c:v>8171.194724509878</c:v>
                </c:pt>
                <c:pt idx="42">
                  <c:v>11470.54337538378</c:v>
                </c:pt>
                <c:pt idx="43">
                  <c:v>15240.07233208312</c:v>
                </c:pt>
                <c:pt idx="44">
                  <c:v>4184.200571543008</c:v>
                </c:pt>
                <c:pt idx="45">
                  <c:v>5206.352524111243</c:v>
                </c:pt>
                <c:pt idx="46">
                  <c:v>8845.126854699663</c:v>
                </c:pt>
                <c:pt idx="47">
                  <c:v>12765.00406298677</c:v>
                </c:pt>
                <c:pt idx="48">
                  <c:v>8754.415883588666</c:v>
                </c:pt>
                <c:pt idx="49">
                  <c:v>10450.34679335334</c:v>
                </c:pt>
                <c:pt idx="50">
                  <c:v>13404.89095620094</c:v>
                </c:pt>
                <c:pt idx="51">
                  <c:v>17465.73512406081</c:v>
                </c:pt>
                <c:pt idx="52">
                  <c:v>8489.12103221978</c:v>
                </c:pt>
                <c:pt idx="53">
                  <c:v>10910.52303141348</c:v>
                </c:pt>
                <c:pt idx="54">
                  <c:v>12859.19289042077</c:v>
                </c:pt>
                <c:pt idx="55">
                  <c:v>16847.17032032535</c:v>
                </c:pt>
                <c:pt idx="56">
                  <c:v>5797.840126645716</c:v>
                </c:pt>
                <c:pt idx="57">
                  <c:v>7880.834268241656</c:v>
                </c:pt>
                <c:pt idx="58">
                  <c:v>10291.54106252798</c:v>
                </c:pt>
                <c:pt idx="59">
                  <c:v>14370.30342045383</c:v>
                </c:pt>
                <c:pt idx="60">
                  <c:v>9010.48751253252</c:v>
                </c:pt>
                <c:pt idx="61">
                  <c:v>10732.15000675391</c:v>
                </c:pt>
                <c:pt idx="62">
                  <c:v>13671.88180348864</c:v>
                </c:pt>
                <c:pt idx="63">
                  <c:v>17745.38732097322</c:v>
                </c:pt>
                <c:pt idx="64">
                  <c:v>8759.164050397052</c:v>
                </c:pt>
                <c:pt idx="65">
                  <c:v>11184.68620063891</c:v>
                </c:pt>
                <c:pt idx="66">
                  <c:v>13082.02658031857</c:v>
                </c:pt>
                <c:pt idx="67">
                  <c:v>17096.14590056724</c:v>
                </c:pt>
                <c:pt idx="68">
                  <c:v>6052.757809403052</c:v>
                </c:pt>
                <c:pt idx="69">
                  <c:v>8173.825422750913</c:v>
                </c:pt>
                <c:pt idx="70">
                  <c:v>10561.02100676327</c:v>
                </c:pt>
                <c:pt idx="71">
                  <c:v>14652.98939034325</c:v>
                </c:pt>
                <c:pt idx="72">
                  <c:v>7964.21019928959</c:v>
                </c:pt>
                <c:pt idx="73">
                  <c:v>9732.304884873025</c:v>
                </c:pt>
                <c:pt idx="74">
                  <c:v>12826.79123282972</c:v>
                </c:pt>
                <c:pt idx="75">
                  <c:v>16923.54720971482</c:v>
                </c:pt>
                <c:pt idx="76">
                  <c:v>8237.32829325642</c:v>
                </c:pt>
                <c:pt idx="77">
                  <c:v>10719.56907522344</c:v>
                </c:pt>
                <c:pt idx="78">
                  <c:v>12530.97892793132</c:v>
                </c:pt>
                <c:pt idx="79">
                  <c:v>16503.1827290306</c:v>
                </c:pt>
                <c:pt idx="80">
                  <c:v>5255.920365989308</c:v>
                </c:pt>
                <c:pt idx="81">
                  <c:v>7611.427882613779</c:v>
                </c:pt>
                <c:pt idx="82">
                  <c:v>9768.5854730528</c:v>
                </c:pt>
                <c:pt idx="83">
                  <c:v>13862.69848364008</c:v>
                </c:pt>
                <c:pt idx="84">
                  <c:v>8175.683776505291</c:v>
                </c:pt>
                <c:pt idx="85">
                  <c:v>9965.196490520033</c:v>
                </c:pt>
                <c:pt idx="86">
                  <c:v>13054.8161093185</c:v>
                </c:pt>
                <c:pt idx="87">
                  <c:v>17180.3930407048</c:v>
                </c:pt>
                <c:pt idx="88">
                  <c:v>8477.09662568967</c:v>
                </c:pt>
                <c:pt idx="89">
                  <c:v>10969.56965981295</c:v>
                </c:pt>
                <c:pt idx="90">
                  <c:v>12742.84443967928</c:v>
                </c:pt>
                <c:pt idx="91">
                  <c:v>16743.53088055602</c:v>
                </c:pt>
                <c:pt idx="92">
                  <c:v>5532.199686797617</c:v>
                </c:pt>
                <c:pt idx="93">
                  <c:v>7881.263565570582</c:v>
                </c:pt>
                <c:pt idx="94">
                  <c:v>10039.44585427605</c:v>
                </c:pt>
                <c:pt idx="95">
                  <c:v>14163.67844797847</c:v>
                </c:pt>
              </c:numCache>
            </c:numRef>
          </c:xVal>
          <c:yVal>
            <c:numRef>
              <c:f>'Best tariff'!$N$3:$N$98</c:f>
              <c:numCache>
                <c:formatCode>0</c:formatCode>
                <c:ptCount val="96"/>
                <c:pt idx="0">
                  <c:v>7541.07513550576</c:v>
                </c:pt>
                <c:pt idx="1">
                  <c:v>7793.231868090445</c:v>
                </c:pt>
                <c:pt idx="2">
                  <c:v>8653.199791236233</c:v>
                </c:pt>
                <c:pt idx="3">
                  <c:v>10553.53621146412</c:v>
                </c:pt>
                <c:pt idx="4">
                  <c:v>6406.862607634723</c:v>
                </c:pt>
                <c:pt idx="5">
                  <c:v>6684.362132453308</c:v>
                </c:pt>
                <c:pt idx="6">
                  <c:v>7912.074663339326</c:v>
                </c:pt>
                <c:pt idx="7">
                  <c:v>10293.77118272953</c:v>
                </c:pt>
                <c:pt idx="8">
                  <c:v>4381.362960977</c:v>
                </c:pt>
                <c:pt idx="9">
                  <c:v>4655.547916317119</c:v>
                </c:pt>
                <c:pt idx="10">
                  <c:v>5907.937640603712</c:v>
                </c:pt>
                <c:pt idx="11">
                  <c:v>8395.569493758141</c:v>
                </c:pt>
                <c:pt idx="12">
                  <c:v>7790.496354184796</c:v>
                </c:pt>
                <c:pt idx="13">
                  <c:v>7935.530398055445</c:v>
                </c:pt>
                <c:pt idx="14">
                  <c:v>8980.312849303185</c:v>
                </c:pt>
                <c:pt idx="15">
                  <c:v>11010.23547271701</c:v>
                </c:pt>
                <c:pt idx="16">
                  <c:v>6642.060439229188</c:v>
                </c:pt>
                <c:pt idx="17">
                  <c:v>6675.071084951096</c:v>
                </c:pt>
                <c:pt idx="18">
                  <c:v>8282.585534287238</c:v>
                </c:pt>
                <c:pt idx="19">
                  <c:v>10769.13430700477</c:v>
                </c:pt>
                <c:pt idx="20">
                  <c:v>4623.7563541848</c:v>
                </c:pt>
                <c:pt idx="21">
                  <c:v>4940.842685282537</c:v>
                </c:pt>
                <c:pt idx="22">
                  <c:v>6296.75554848389</c:v>
                </c:pt>
                <c:pt idx="23">
                  <c:v>8884.429376440321</c:v>
                </c:pt>
                <c:pt idx="24">
                  <c:v>6714.316382402003</c:v>
                </c:pt>
                <c:pt idx="25">
                  <c:v>6965.548727205295</c:v>
                </c:pt>
                <c:pt idx="26">
                  <c:v>7923.745154343564</c:v>
                </c:pt>
                <c:pt idx="27">
                  <c:v>10107.0930668181</c:v>
                </c:pt>
                <c:pt idx="28">
                  <c:v>6147.176765101767</c:v>
                </c:pt>
                <c:pt idx="29">
                  <c:v>6421.569464809447</c:v>
                </c:pt>
                <c:pt idx="30">
                  <c:v>7652.32162405562</c:v>
                </c:pt>
                <c:pt idx="31">
                  <c:v>10069.85134521968</c:v>
                </c:pt>
                <c:pt idx="32">
                  <c:v>3568.921505425455</c:v>
                </c:pt>
                <c:pt idx="33">
                  <c:v>3880.863712204393</c:v>
                </c:pt>
                <c:pt idx="34">
                  <c:v>5413.492432754394</c:v>
                </c:pt>
                <c:pt idx="35">
                  <c:v>8120.991201544993</c:v>
                </c:pt>
                <c:pt idx="36">
                  <c:v>6911.317320313855</c:v>
                </c:pt>
                <c:pt idx="37">
                  <c:v>7188.572264723164</c:v>
                </c:pt>
                <c:pt idx="38">
                  <c:v>8230.188787235263</c:v>
                </c:pt>
                <c:pt idx="39">
                  <c:v>10558.29591689872</c:v>
                </c:pt>
                <c:pt idx="40">
                  <c:v>6348.730034974424</c:v>
                </c:pt>
                <c:pt idx="41">
                  <c:v>6667.385362319252</c:v>
                </c:pt>
                <c:pt idx="42">
                  <c:v>7994.6020283435</c:v>
                </c:pt>
                <c:pt idx="43">
                  <c:v>10525.29147197966</c:v>
                </c:pt>
                <c:pt idx="44">
                  <c:v>3823.008020856133</c:v>
                </c:pt>
                <c:pt idx="45">
                  <c:v>4208.460120643912</c:v>
                </c:pt>
                <c:pt idx="46">
                  <c:v>5827.221632438642</c:v>
                </c:pt>
                <c:pt idx="47">
                  <c:v>8597.309711824695</c:v>
                </c:pt>
                <c:pt idx="48">
                  <c:v>7940.140946422518</c:v>
                </c:pt>
                <c:pt idx="49">
                  <c:v>8818.394857884475</c:v>
                </c:pt>
                <c:pt idx="50">
                  <c:v>9489.582736806207</c:v>
                </c:pt>
                <c:pt idx="51">
                  <c:v>12059.55525358817</c:v>
                </c:pt>
                <c:pt idx="52">
                  <c:v>6920.381258679296</c:v>
                </c:pt>
                <c:pt idx="53">
                  <c:v>8161.015798256942</c:v>
                </c:pt>
                <c:pt idx="54">
                  <c:v>8940.975527697967</c:v>
                </c:pt>
                <c:pt idx="55">
                  <c:v>11878.86516840352</c:v>
                </c:pt>
                <c:pt idx="56">
                  <c:v>4888.933643992368</c:v>
                </c:pt>
                <c:pt idx="57">
                  <c:v>6157.048769851495</c:v>
                </c:pt>
                <c:pt idx="58">
                  <c:v>6957.631403249411</c:v>
                </c:pt>
                <c:pt idx="59">
                  <c:v>9992.97554009237</c:v>
                </c:pt>
                <c:pt idx="60">
                  <c:v>8220.242792888675</c:v>
                </c:pt>
                <c:pt idx="61">
                  <c:v>9174.228583711148</c:v>
                </c:pt>
                <c:pt idx="62">
                  <c:v>9873.44462217774</c:v>
                </c:pt>
                <c:pt idx="63">
                  <c:v>12570.89140956751</c:v>
                </c:pt>
                <c:pt idx="64">
                  <c:v>7207.815829525315</c:v>
                </c:pt>
                <c:pt idx="65">
                  <c:v>8569.834007429144</c:v>
                </c:pt>
                <c:pt idx="66">
                  <c:v>9353.988261013204</c:v>
                </c:pt>
                <c:pt idx="67">
                  <c:v>12396.58623515129</c:v>
                </c:pt>
                <c:pt idx="68">
                  <c:v>5182.883209663514</c:v>
                </c:pt>
                <c:pt idx="69">
                  <c:v>6581.726455788421</c:v>
                </c:pt>
                <c:pt idx="70">
                  <c:v>7391.093695489455</c:v>
                </c:pt>
                <c:pt idx="71">
                  <c:v>10523.41159807073</c:v>
                </c:pt>
                <c:pt idx="72">
                  <c:v>7128.86691983719</c:v>
                </c:pt>
                <c:pt idx="73">
                  <c:v>8100.718208180971</c:v>
                </c:pt>
                <c:pt idx="74">
                  <c:v>8854.8275711047</c:v>
                </c:pt>
                <c:pt idx="75">
                  <c:v>11673.54049038108</c:v>
                </c:pt>
                <c:pt idx="76">
                  <c:v>6656.643114139296</c:v>
                </c:pt>
                <c:pt idx="77">
                  <c:v>7901.846869052773</c:v>
                </c:pt>
                <c:pt idx="78">
                  <c:v>8684.362218220896</c:v>
                </c:pt>
                <c:pt idx="79">
                  <c:v>11655.82078092243</c:v>
                </c:pt>
                <c:pt idx="80">
                  <c:v>4146.90055007939</c:v>
                </c:pt>
                <c:pt idx="81">
                  <c:v>5614.471161095777</c:v>
                </c:pt>
                <c:pt idx="82">
                  <c:v>6517.565899344202</c:v>
                </c:pt>
                <c:pt idx="83">
                  <c:v>9732.172163843803</c:v>
                </c:pt>
                <c:pt idx="84">
                  <c:v>7362.705465605833</c:v>
                </c:pt>
                <c:pt idx="85">
                  <c:v>8459.45295287196</c:v>
                </c:pt>
                <c:pt idx="86">
                  <c:v>9223.697137665866</c:v>
                </c:pt>
                <c:pt idx="87">
                  <c:v>12177.32448115429</c:v>
                </c:pt>
                <c:pt idx="88">
                  <c:v>6909.867440419766</c:v>
                </c:pt>
                <c:pt idx="89">
                  <c:v>8282.781258948858</c:v>
                </c:pt>
                <c:pt idx="90">
                  <c:v>9074.150406674471</c:v>
                </c:pt>
                <c:pt idx="91">
                  <c:v>12158.76244949833</c:v>
                </c:pt>
                <c:pt idx="92">
                  <c:v>4477.10950173585</c:v>
                </c:pt>
                <c:pt idx="93">
                  <c:v>6053.427646073441</c:v>
                </c:pt>
                <c:pt idx="94">
                  <c:v>6969.864140279734</c:v>
                </c:pt>
                <c:pt idx="95">
                  <c:v>10251.07016044159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'Best tariff'!$K$2</c:f>
              <c:strCache>
                <c:ptCount val="1"/>
                <c:pt idx="0">
                  <c:v>Tiered rate tariff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F3B253"/>
              </a:solidFill>
              <a:ln>
                <a:solidFill>
                  <a:srgbClr val="E47900"/>
                </a:solidFill>
              </a:ln>
            </c:spPr>
          </c:marker>
          <c:trendline>
            <c:trendlineType val="poly"/>
            <c:order val="6"/>
            <c:dispRSqr val="1"/>
            <c:dispEq val="1"/>
            <c:trendlineLbl>
              <c:layout>
                <c:manualLayout>
                  <c:x val="0.132663019338318"/>
                  <c:y val="0.133135949415262"/>
                </c:manualLayout>
              </c:layout>
              <c:tx>
                <c:rich>
                  <a:bodyPr/>
                  <a:lstStyle/>
                  <a:p>
                    <a:pPr>
                      <a:defRPr sz="1800"/>
                    </a:pPr>
                    <a:r>
                      <a:rPr lang="nb-NO" sz="1800" baseline="0"/>
                      <a:t>y = 1E-21x</a:t>
                    </a:r>
                    <a:r>
                      <a:rPr lang="nb-NO" sz="1800" baseline="30000"/>
                      <a:t>6</a:t>
                    </a:r>
                    <a:r>
                      <a:rPr lang="nb-NO" sz="1800" baseline="0"/>
                      <a:t> - 1E-16x</a:t>
                    </a:r>
                    <a:r>
                      <a:rPr lang="nb-NO" sz="1800" baseline="30000"/>
                      <a:t>5</a:t>
                    </a:r>
                    <a:r>
                      <a:rPr lang="nb-NO" sz="1800" baseline="0"/>
                      <a:t> + 6E-12x</a:t>
                    </a:r>
                    <a:r>
                      <a:rPr lang="nb-NO" sz="1800" baseline="30000"/>
                      <a:t>4</a:t>
                    </a:r>
                    <a:r>
                      <a:rPr lang="nb-NO" sz="1800" baseline="0"/>
                      <a:t> - 1E-07x</a:t>
                    </a:r>
                    <a:r>
                      <a:rPr lang="nb-NO" sz="1800" baseline="30000"/>
                      <a:t>3</a:t>
                    </a:r>
                  </a:p>
                  <a:p>
                    <a:pPr>
                      <a:defRPr sz="1800"/>
                    </a:pPr>
                    <a:r>
                      <a:rPr lang="nb-NO" sz="1800" baseline="0"/>
                      <a:t> + 0,0013x</a:t>
                    </a:r>
                    <a:r>
                      <a:rPr lang="nb-NO" sz="1800" baseline="30000"/>
                      <a:t>2</a:t>
                    </a:r>
                    <a:r>
                      <a:rPr lang="nb-NO" sz="1800" baseline="0"/>
                      <a:t> - 5,5411x + 11513
R² = 0,98278</a:t>
                    </a:r>
                    <a:endParaRPr lang="nb-NO" sz="1800"/>
                  </a:p>
                </c:rich>
              </c:tx>
              <c:numFmt formatCode="General" sourceLinked="0"/>
            </c:trendlineLbl>
          </c:trendline>
          <c:xVal>
            <c:numRef>
              <c:f>'Best tariff'!$K$3:$K$98</c:f>
              <c:numCache>
                <c:formatCode>0</c:formatCode>
                <c:ptCount val="96"/>
                <c:pt idx="0">
                  <c:v>7211.446428865532</c:v>
                </c:pt>
                <c:pt idx="1">
                  <c:v>8174.655922434913</c:v>
                </c:pt>
                <c:pt idx="2">
                  <c:v>13942.159155315</c:v>
                </c:pt>
                <c:pt idx="3">
                  <c:v>23395.16406748341</c:v>
                </c:pt>
                <c:pt idx="4">
                  <c:v>6402.80684542817</c:v>
                </c:pt>
                <c:pt idx="5">
                  <c:v>7803.423984827115</c:v>
                </c:pt>
                <c:pt idx="6">
                  <c:v>11781.2882238384</c:v>
                </c:pt>
                <c:pt idx="7">
                  <c:v>18902.11752742343</c:v>
                </c:pt>
                <c:pt idx="8">
                  <c:v>4227.571847768784</c:v>
                </c:pt>
                <c:pt idx="9">
                  <c:v>5720.576316047117</c:v>
                </c:pt>
                <c:pt idx="10">
                  <c:v>9980.33809734211</c:v>
                </c:pt>
                <c:pt idx="11">
                  <c:v>15409.05355927882</c:v>
                </c:pt>
                <c:pt idx="12">
                  <c:v>7466.848222621907</c:v>
                </c:pt>
                <c:pt idx="13">
                  <c:v>8224.690154779447</c:v>
                </c:pt>
                <c:pt idx="14">
                  <c:v>14271.9554540018</c:v>
                </c:pt>
                <c:pt idx="15">
                  <c:v>24482.67915391053</c:v>
                </c:pt>
                <c:pt idx="16">
                  <c:v>6601.307161129896</c:v>
                </c:pt>
                <c:pt idx="17">
                  <c:v>7162.925445479448</c:v>
                </c:pt>
                <c:pt idx="18">
                  <c:v>11974.486726073</c:v>
                </c:pt>
                <c:pt idx="19">
                  <c:v>19738.79547471053</c:v>
                </c:pt>
                <c:pt idx="20">
                  <c:v>4467.813112560824</c:v>
                </c:pt>
                <c:pt idx="21">
                  <c:v>5913.620444979446</c:v>
                </c:pt>
                <c:pt idx="22">
                  <c:v>10208.83521534729</c:v>
                </c:pt>
                <c:pt idx="23">
                  <c:v>16226.50888321052</c:v>
                </c:pt>
                <c:pt idx="24">
                  <c:v>6699.418732289263</c:v>
                </c:pt>
                <c:pt idx="25">
                  <c:v>7844.846091386478</c:v>
                </c:pt>
                <c:pt idx="26">
                  <c:v>13393.56817538419</c:v>
                </c:pt>
                <c:pt idx="27">
                  <c:v>22379.56573451625</c:v>
                </c:pt>
                <c:pt idx="28">
                  <c:v>6211.798003724207</c:v>
                </c:pt>
                <c:pt idx="29">
                  <c:v>7610.841995319327</c:v>
                </c:pt>
                <c:pt idx="30">
                  <c:v>11549.07495924031</c:v>
                </c:pt>
                <c:pt idx="31">
                  <c:v>18014.27079267826</c:v>
                </c:pt>
                <c:pt idx="32">
                  <c:v>3893.030737898583</c:v>
                </c:pt>
                <c:pt idx="33">
                  <c:v>5480.706178841743</c:v>
                </c:pt>
                <c:pt idx="34">
                  <c:v>9668.326912411758</c:v>
                </c:pt>
                <c:pt idx="35">
                  <c:v>14626.30956401926</c:v>
                </c:pt>
                <c:pt idx="36">
                  <c:v>6832.96573899067</c:v>
                </c:pt>
                <c:pt idx="37">
                  <c:v>8008.723572455506</c:v>
                </c:pt>
                <c:pt idx="38">
                  <c:v>13692.95883254551</c:v>
                </c:pt>
                <c:pt idx="39">
                  <c:v>23426.32132498168</c:v>
                </c:pt>
                <c:pt idx="40">
                  <c:v>6360.983670179216</c:v>
                </c:pt>
                <c:pt idx="41">
                  <c:v>7787.168560602467</c:v>
                </c:pt>
                <c:pt idx="42">
                  <c:v>11731.08923002989</c:v>
                </c:pt>
                <c:pt idx="43">
                  <c:v>18770.45295815314</c:v>
                </c:pt>
                <c:pt idx="44">
                  <c:v>4043.50004038722</c:v>
                </c:pt>
                <c:pt idx="45">
                  <c:v>5716.673762053578</c:v>
                </c:pt>
                <c:pt idx="46">
                  <c:v>9880.995598532077</c:v>
                </c:pt>
                <c:pt idx="47">
                  <c:v>15361.21316283924</c:v>
                </c:pt>
                <c:pt idx="48">
                  <c:v>9002.969055989828</c:v>
                </c:pt>
                <c:pt idx="49">
                  <c:v>11609.51967230856</c:v>
                </c:pt>
                <c:pt idx="50">
                  <c:v>16396.37006153131</c:v>
                </c:pt>
                <c:pt idx="51">
                  <c:v>28579.03470223396</c:v>
                </c:pt>
                <c:pt idx="52">
                  <c:v>8756.03161095865</c:v>
                </c:pt>
                <c:pt idx="53">
                  <c:v>11461.67339403087</c:v>
                </c:pt>
                <c:pt idx="54">
                  <c:v>14675.18062447854</c:v>
                </c:pt>
                <c:pt idx="55">
                  <c:v>25912.14081928832</c:v>
                </c:pt>
                <c:pt idx="56">
                  <c:v>6567.448385080199</c:v>
                </c:pt>
                <c:pt idx="57">
                  <c:v>9226.452803360857</c:v>
                </c:pt>
                <c:pt idx="58">
                  <c:v>11456.01522625993</c:v>
                </c:pt>
                <c:pt idx="59">
                  <c:v>18933.79333439653</c:v>
                </c:pt>
                <c:pt idx="60">
                  <c:v>9175.645818268675</c:v>
                </c:pt>
                <c:pt idx="61">
                  <c:v>11822.51847279391</c:v>
                </c:pt>
                <c:pt idx="62">
                  <c:v>16780.19213065871</c:v>
                </c:pt>
                <c:pt idx="63">
                  <c:v>29826.83683006262</c:v>
                </c:pt>
                <c:pt idx="64">
                  <c:v>8935.30570692483</c:v>
                </c:pt>
                <c:pt idx="65">
                  <c:v>11671.36493394121</c:v>
                </c:pt>
                <c:pt idx="66">
                  <c:v>14915.90017298916</c:v>
                </c:pt>
                <c:pt idx="67">
                  <c:v>26919.36960838228</c:v>
                </c:pt>
                <c:pt idx="68">
                  <c:v>6789.555340351068</c:v>
                </c:pt>
                <c:pt idx="69">
                  <c:v>9478.22500788182</c:v>
                </c:pt>
                <c:pt idx="70">
                  <c:v>11686.89565857782</c:v>
                </c:pt>
                <c:pt idx="71">
                  <c:v>19921.6277574918</c:v>
                </c:pt>
                <c:pt idx="72">
                  <c:v>8696.643354668398</c:v>
                </c:pt>
                <c:pt idx="73">
                  <c:v>11285.4289548401</c:v>
                </c:pt>
                <c:pt idx="74">
                  <c:v>15809.4977407412</c:v>
                </c:pt>
                <c:pt idx="75">
                  <c:v>27499.27138992326</c:v>
                </c:pt>
                <c:pt idx="76">
                  <c:v>8588.948934099162</c:v>
                </c:pt>
                <c:pt idx="77">
                  <c:v>11286.37646107574</c:v>
                </c:pt>
                <c:pt idx="78">
                  <c:v>14328.41645741548</c:v>
                </c:pt>
                <c:pt idx="79">
                  <c:v>24943.38111196656</c:v>
                </c:pt>
                <c:pt idx="80">
                  <c:v>6366.365308217236</c:v>
                </c:pt>
                <c:pt idx="81">
                  <c:v>9012.796264978926</c:v>
                </c:pt>
                <c:pt idx="82">
                  <c:v>11157.98888930233</c:v>
                </c:pt>
                <c:pt idx="83">
                  <c:v>18091.18313572733</c:v>
                </c:pt>
                <c:pt idx="84">
                  <c:v>8872.513385380294</c:v>
                </c:pt>
                <c:pt idx="85">
                  <c:v>11488.46734252556</c:v>
                </c:pt>
                <c:pt idx="86">
                  <c:v>16162.47463265603</c:v>
                </c:pt>
                <c:pt idx="87">
                  <c:v>28706.92165795032</c:v>
                </c:pt>
                <c:pt idx="88">
                  <c:v>8755.02803065693</c:v>
                </c:pt>
                <c:pt idx="89">
                  <c:v>11485.19051858164</c:v>
                </c:pt>
                <c:pt idx="90">
                  <c:v>14554.35913743541</c:v>
                </c:pt>
                <c:pt idx="91">
                  <c:v>25868.85921640986</c:v>
                </c:pt>
                <c:pt idx="92">
                  <c:v>6574.710066957254</c:v>
                </c:pt>
                <c:pt idx="93">
                  <c:v>9250.55097802461</c:v>
                </c:pt>
                <c:pt idx="94">
                  <c:v>11375.58263671292</c:v>
                </c:pt>
                <c:pt idx="95">
                  <c:v>18996.059862729</c:v>
                </c:pt>
              </c:numCache>
            </c:numRef>
          </c:xVal>
          <c:yVal>
            <c:numRef>
              <c:f>'Best tariff'!$O$3:$O$98</c:f>
              <c:numCache>
                <c:formatCode>0</c:formatCode>
                <c:ptCount val="96"/>
                <c:pt idx="0">
                  <c:v>6401.197720928319</c:v>
                </c:pt>
                <c:pt idx="1">
                  <c:v>7342.354453513011</c:v>
                </c:pt>
                <c:pt idx="2">
                  <c:v>10164.37300887121</c:v>
                </c:pt>
                <c:pt idx="3">
                  <c:v>11243.77080855343</c:v>
                </c:pt>
                <c:pt idx="4">
                  <c:v>5719.249338733915</c:v>
                </c:pt>
                <c:pt idx="5">
                  <c:v>6659.271330417416</c:v>
                </c:pt>
                <c:pt idx="6">
                  <c:v>10166.41990325962</c:v>
                </c:pt>
                <c:pt idx="7">
                  <c:v>11245.43645367342</c:v>
                </c:pt>
                <c:pt idx="8">
                  <c:v>3618.525546399558</c:v>
                </c:pt>
                <c:pt idx="9">
                  <c:v>5247.571330417416</c:v>
                </c:pt>
                <c:pt idx="10">
                  <c:v>8754.719903259625</c:v>
                </c:pt>
                <c:pt idx="11">
                  <c:v>10522.73645367342</c:v>
                </c:pt>
                <c:pt idx="12">
                  <c:v>7229.192777608796</c:v>
                </c:pt>
                <c:pt idx="13">
                  <c:v>7374.226821479446</c:v>
                </c:pt>
                <c:pt idx="14">
                  <c:v>10336.17152573622</c:v>
                </c:pt>
                <c:pt idx="15">
                  <c:v>11437.21247992498</c:v>
                </c:pt>
                <c:pt idx="16">
                  <c:v>5851.192777608795</c:v>
                </c:pt>
                <c:pt idx="17">
                  <c:v>6685.226821479448</c:v>
                </c:pt>
                <c:pt idx="18">
                  <c:v>10336.17152573622</c:v>
                </c:pt>
                <c:pt idx="19">
                  <c:v>11437.21247992498</c:v>
                </c:pt>
                <c:pt idx="20">
                  <c:v>3750.492777608799</c:v>
                </c:pt>
                <c:pt idx="21">
                  <c:v>5404.926821479446</c:v>
                </c:pt>
                <c:pt idx="22">
                  <c:v>8924.47152573622</c:v>
                </c:pt>
                <c:pt idx="23">
                  <c:v>10714.51247992498</c:v>
                </c:pt>
                <c:pt idx="24">
                  <c:v>6324.996737361945</c:v>
                </c:pt>
                <c:pt idx="25">
                  <c:v>7265.229082165226</c:v>
                </c:pt>
                <c:pt idx="26">
                  <c:v>10085.49666194406</c:v>
                </c:pt>
                <c:pt idx="27">
                  <c:v>11163.54075602109</c:v>
                </c:pt>
                <c:pt idx="28">
                  <c:v>5644.373693968286</c:v>
                </c:pt>
                <c:pt idx="29">
                  <c:v>6583.25381828597</c:v>
                </c:pt>
                <c:pt idx="30">
                  <c:v>10087.88462617729</c:v>
                </c:pt>
                <c:pt idx="31">
                  <c:v>11165.46220094859</c:v>
                </c:pt>
                <c:pt idx="32">
                  <c:v>3543.673693968289</c:v>
                </c:pt>
                <c:pt idx="33">
                  <c:v>4482.50150828597</c:v>
                </c:pt>
                <c:pt idx="34">
                  <c:v>8676.184626177286</c:v>
                </c:pt>
                <c:pt idx="35">
                  <c:v>10442.76220094857</c:v>
                </c:pt>
                <c:pt idx="36">
                  <c:v>6454.32707050784</c:v>
                </c:pt>
                <c:pt idx="37">
                  <c:v>7419.75858512349</c:v>
                </c:pt>
                <c:pt idx="38">
                  <c:v>10250.30328938027</c:v>
                </c:pt>
                <c:pt idx="39">
                  <c:v>11351.34424356901</c:v>
                </c:pt>
                <c:pt idx="40">
                  <c:v>5765.324541252843</c:v>
                </c:pt>
                <c:pt idx="41">
                  <c:v>6730.758585123497</c:v>
                </c:pt>
                <c:pt idx="42">
                  <c:v>10250.30328938026</c:v>
                </c:pt>
                <c:pt idx="43">
                  <c:v>11351.34424356903</c:v>
                </c:pt>
                <c:pt idx="44">
                  <c:v>3664.627070507844</c:v>
                </c:pt>
                <c:pt idx="45">
                  <c:v>5319.058585123488</c:v>
                </c:pt>
                <c:pt idx="46">
                  <c:v>8838.603289380262</c:v>
                </c:pt>
                <c:pt idx="47">
                  <c:v>10628.64424356901</c:v>
                </c:pt>
                <c:pt idx="48">
                  <c:v>8158.826791911621</c:v>
                </c:pt>
                <c:pt idx="49">
                  <c:v>10206.20707442886</c:v>
                </c:pt>
                <c:pt idx="50">
                  <c:v>10605.77867496187</c:v>
                </c:pt>
                <c:pt idx="51">
                  <c:v>11878.53853177457</c:v>
                </c:pt>
                <c:pt idx="52">
                  <c:v>7476.149511186203</c:v>
                </c:pt>
                <c:pt idx="53">
                  <c:v>10211.43787881887</c:v>
                </c:pt>
                <c:pt idx="54">
                  <c:v>10607.78502402313</c:v>
                </c:pt>
                <c:pt idx="55">
                  <c:v>11880.16140401959</c:v>
                </c:pt>
                <c:pt idx="56">
                  <c:v>5375.449511186203</c:v>
                </c:pt>
                <c:pt idx="57">
                  <c:v>8110.737878818858</c:v>
                </c:pt>
                <c:pt idx="58">
                  <c:v>9885.085024023119</c:v>
                </c:pt>
                <c:pt idx="59">
                  <c:v>11157.46140401958</c:v>
                </c:pt>
                <c:pt idx="60">
                  <c:v>8318.53484070659</c:v>
                </c:pt>
                <c:pt idx="61">
                  <c:v>10395.74214229391</c:v>
                </c:pt>
                <c:pt idx="62">
                  <c:v>10791.54106098528</c:v>
                </c:pt>
                <c:pt idx="63">
                  <c:v>12087.44522577324</c:v>
                </c:pt>
                <c:pt idx="64">
                  <c:v>7629.354840706594</c:v>
                </c:pt>
                <c:pt idx="65">
                  <c:v>10395.84115654892</c:v>
                </c:pt>
                <c:pt idx="66">
                  <c:v>10791.54106098528</c:v>
                </c:pt>
                <c:pt idx="67">
                  <c:v>12087.44522577324</c:v>
                </c:pt>
                <c:pt idx="68">
                  <c:v>4472.101215175385</c:v>
                </c:pt>
                <c:pt idx="69">
                  <c:v>8295.32115654892</c:v>
                </c:pt>
                <c:pt idx="70">
                  <c:v>10068.84106098527</c:v>
                </c:pt>
                <c:pt idx="71">
                  <c:v>11364.74522577324</c:v>
                </c:pt>
                <c:pt idx="72">
                  <c:v>7392.455129365001</c:v>
                </c:pt>
                <c:pt idx="73">
                  <c:v>10126.61886939166</c:v>
                </c:pt>
                <c:pt idx="74">
                  <c:v>10526.1303118844</c:v>
                </c:pt>
                <c:pt idx="75">
                  <c:v>11797.0216544326</c:v>
                </c:pt>
                <c:pt idx="76">
                  <c:v>7400.089196199706</c:v>
                </c:pt>
                <c:pt idx="77">
                  <c:v>10133.09648374586</c:v>
                </c:pt>
                <c:pt idx="78">
                  <c:v>10528.46932630992</c:v>
                </c:pt>
                <c:pt idx="79">
                  <c:v>11798.89862276008</c:v>
                </c:pt>
                <c:pt idx="80">
                  <c:v>5299.389196199703</c:v>
                </c:pt>
                <c:pt idx="81">
                  <c:v>8032.396483745861</c:v>
                </c:pt>
                <c:pt idx="82">
                  <c:v>9805.769326309922</c:v>
                </c:pt>
                <c:pt idx="83">
                  <c:v>11076.1986227601</c:v>
                </c:pt>
                <c:pt idx="84">
                  <c:v>7543.666604350646</c:v>
                </c:pt>
                <c:pt idx="85">
                  <c:v>10309.87815579737</c:v>
                </c:pt>
                <c:pt idx="86">
                  <c:v>10705.67282462932</c:v>
                </c:pt>
                <c:pt idx="87">
                  <c:v>12001.57698941728</c:v>
                </c:pt>
                <c:pt idx="88">
                  <c:v>7543.666604350642</c:v>
                </c:pt>
                <c:pt idx="89">
                  <c:v>10310.15292019296</c:v>
                </c:pt>
                <c:pt idx="90">
                  <c:v>10705.67282462932</c:v>
                </c:pt>
                <c:pt idx="91">
                  <c:v>12001.57698941729</c:v>
                </c:pt>
                <c:pt idx="92">
                  <c:v>5442.966604350634</c:v>
                </c:pt>
                <c:pt idx="93">
                  <c:v>8209.17643519296</c:v>
                </c:pt>
                <c:pt idx="94">
                  <c:v>9982.97282462932</c:v>
                </c:pt>
                <c:pt idx="95">
                  <c:v>11278.87698941728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'Best tariff'!$L$2</c:f>
              <c:strCache>
                <c:ptCount val="1"/>
                <c:pt idx="0">
                  <c:v>Time of use tariff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217795784513432"/>
                  <c:y val="-0.073302743668781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800"/>
                  </a:pPr>
                  <a:endParaRPr lang="nb-NO"/>
                </a:p>
              </c:txPr>
            </c:trendlineLbl>
          </c:trendline>
          <c:xVal>
            <c:numRef>
              <c:f>'Best tariff'!$L$3:$L$98</c:f>
              <c:numCache>
                <c:formatCode>0</c:formatCode>
                <c:ptCount val="96"/>
                <c:pt idx="0">
                  <c:v>6385.316124594705</c:v>
                </c:pt>
                <c:pt idx="1">
                  <c:v>7776.358603214326</c:v>
                </c:pt>
                <c:pt idx="2">
                  <c:v>10665.92238224633</c:v>
                </c:pt>
                <c:pt idx="3">
                  <c:v>14826.01376142804</c:v>
                </c:pt>
                <c:pt idx="4">
                  <c:v>6158.930756237482</c:v>
                </c:pt>
                <c:pt idx="5">
                  <c:v>7544.490355036907</c:v>
                </c:pt>
                <c:pt idx="6">
                  <c:v>10423.03520455405</c:v>
                </c:pt>
                <c:pt idx="7">
                  <c:v>14582.19633552082</c:v>
                </c:pt>
                <c:pt idx="8">
                  <c:v>3968.308827541021</c:v>
                </c:pt>
                <c:pt idx="9">
                  <c:v>5353.940755036923</c:v>
                </c:pt>
                <c:pt idx="10">
                  <c:v>8232.485604554066</c:v>
                </c:pt>
                <c:pt idx="11">
                  <c:v>12391.64673552082</c:v>
                </c:pt>
                <c:pt idx="12">
                  <c:v>6963.536963871184</c:v>
                </c:pt>
                <c:pt idx="13">
                  <c:v>8122.72636516986</c:v>
                </c:pt>
                <c:pt idx="14">
                  <c:v>11352.23426271814</c:v>
                </c:pt>
                <c:pt idx="15">
                  <c:v>15608.74717279507</c:v>
                </c:pt>
                <c:pt idx="16">
                  <c:v>6715.655363871177</c:v>
                </c:pt>
                <c:pt idx="17">
                  <c:v>7626.963165169826</c:v>
                </c:pt>
                <c:pt idx="18">
                  <c:v>11104.35266271818</c:v>
                </c:pt>
                <c:pt idx="19">
                  <c:v>15360.86557279513</c:v>
                </c:pt>
                <c:pt idx="20">
                  <c:v>4525.10576387118</c:v>
                </c:pt>
                <c:pt idx="21">
                  <c:v>6037.52716516988</c:v>
                </c:pt>
                <c:pt idx="22">
                  <c:v>8913.803062718183</c:v>
                </c:pt>
                <c:pt idx="23">
                  <c:v>13170.3159727951</c:v>
                </c:pt>
                <c:pt idx="24">
                  <c:v>6131.095789206764</c:v>
                </c:pt>
                <c:pt idx="25">
                  <c:v>7517.64519016948</c:v>
                </c:pt>
                <c:pt idx="26">
                  <c:v>10403.06168721794</c:v>
                </c:pt>
                <c:pt idx="27">
                  <c:v>14558.09793472062</c:v>
                </c:pt>
                <c:pt idx="28">
                  <c:v>5908.97023136108</c:v>
                </c:pt>
                <c:pt idx="29">
                  <c:v>7289.00765519586</c:v>
                </c:pt>
                <c:pt idx="30">
                  <c:v>10161.00671994702</c:v>
                </c:pt>
                <c:pt idx="31">
                  <c:v>14314.90466034373</c:v>
                </c:pt>
                <c:pt idx="32">
                  <c:v>3718.42063136108</c:v>
                </c:pt>
                <c:pt idx="33">
                  <c:v>5098.299032795872</c:v>
                </c:pt>
                <c:pt idx="34">
                  <c:v>7970.457119947009</c:v>
                </c:pt>
                <c:pt idx="35">
                  <c:v>12124.3550603437</c:v>
                </c:pt>
                <c:pt idx="36">
                  <c:v>6677.853239678198</c:v>
                </c:pt>
                <c:pt idx="37">
                  <c:v>8190.266952041654</c:v>
                </c:pt>
                <c:pt idx="38">
                  <c:v>11066.54284959002</c:v>
                </c:pt>
                <c:pt idx="39">
                  <c:v>15323.05575966694</c:v>
                </c:pt>
                <c:pt idx="40">
                  <c:v>6429.963950742984</c:v>
                </c:pt>
                <c:pt idx="41">
                  <c:v>7942.385352041658</c:v>
                </c:pt>
                <c:pt idx="42">
                  <c:v>10818.66124959002</c:v>
                </c:pt>
                <c:pt idx="43">
                  <c:v>15075.17415966698</c:v>
                </c:pt>
                <c:pt idx="44">
                  <c:v>4239.422039678194</c:v>
                </c:pt>
                <c:pt idx="45">
                  <c:v>5751.835752041668</c:v>
                </c:pt>
                <c:pt idx="46">
                  <c:v>8628.111649590005</c:v>
                </c:pt>
                <c:pt idx="47">
                  <c:v>12884.62455966696</c:v>
                </c:pt>
                <c:pt idx="48">
                  <c:v>8238.091960051264</c:v>
                </c:pt>
                <c:pt idx="49">
                  <c:v>11415.0344239237</c:v>
                </c:pt>
                <c:pt idx="50">
                  <c:v>12597.5364797948</c:v>
                </c:pt>
                <c:pt idx="51">
                  <c:v>17589.37810077427</c:v>
                </c:pt>
                <c:pt idx="52">
                  <c:v>8007.559288223423</c:v>
                </c:pt>
                <c:pt idx="53">
                  <c:v>11179.99508512669</c:v>
                </c:pt>
                <c:pt idx="54">
                  <c:v>12354.5503715043</c:v>
                </c:pt>
                <c:pt idx="55">
                  <c:v>17345.45630905205</c:v>
                </c:pt>
                <c:pt idx="56">
                  <c:v>5817.009688223412</c:v>
                </c:pt>
                <c:pt idx="57">
                  <c:v>8989.44548512667</c:v>
                </c:pt>
                <c:pt idx="58">
                  <c:v>10164.00077150429</c:v>
                </c:pt>
                <c:pt idx="59">
                  <c:v>15154.90670905207</c:v>
                </c:pt>
                <c:pt idx="60">
                  <c:v>8914.389765206447</c:v>
                </c:pt>
                <c:pt idx="61">
                  <c:v>12220.15908624145</c:v>
                </c:pt>
                <c:pt idx="62">
                  <c:v>13355.45643624633</c:v>
                </c:pt>
                <c:pt idx="63">
                  <c:v>18443.71482775887</c:v>
                </c:pt>
                <c:pt idx="64">
                  <c:v>8665.960965206457</c:v>
                </c:pt>
                <c:pt idx="65">
                  <c:v>11972.57848957666</c:v>
                </c:pt>
                <c:pt idx="66">
                  <c:v>13107.57483624625</c:v>
                </c:pt>
                <c:pt idx="67">
                  <c:v>18195.8332277589</c:v>
                </c:pt>
                <c:pt idx="68">
                  <c:v>6475.953334569038</c:v>
                </c:pt>
                <c:pt idx="69">
                  <c:v>9782.576089576673</c:v>
                </c:pt>
                <c:pt idx="70">
                  <c:v>10917.0252362463</c:v>
                </c:pt>
                <c:pt idx="71">
                  <c:v>16005.28362775892</c:v>
                </c:pt>
                <c:pt idx="72">
                  <c:v>7979.138784078417</c:v>
                </c:pt>
                <c:pt idx="73">
                  <c:v>11146.72169528852</c:v>
                </c:pt>
                <c:pt idx="74">
                  <c:v>12331.26423646175</c:v>
                </c:pt>
                <c:pt idx="75">
                  <c:v>17315.84196781775</c:v>
                </c:pt>
                <c:pt idx="76">
                  <c:v>7752.528932702214</c:v>
                </c:pt>
                <c:pt idx="77">
                  <c:v>10914.93117762639</c:v>
                </c:pt>
                <c:pt idx="78">
                  <c:v>12089.08983166002</c:v>
                </c:pt>
                <c:pt idx="79">
                  <c:v>17072.54017053684</c:v>
                </c:pt>
                <c:pt idx="80">
                  <c:v>5561.979332702199</c:v>
                </c:pt>
                <c:pt idx="81">
                  <c:v>8724.381577626373</c:v>
                </c:pt>
                <c:pt idx="82">
                  <c:v>9898.54023165995</c:v>
                </c:pt>
                <c:pt idx="83">
                  <c:v>14881.99057053685</c:v>
                </c:pt>
                <c:pt idx="84">
                  <c:v>8628.69835207827</c:v>
                </c:pt>
                <c:pt idx="85">
                  <c:v>11934.48059268584</c:v>
                </c:pt>
                <c:pt idx="86">
                  <c:v>13069.7650231181</c:v>
                </c:pt>
                <c:pt idx="87">
                  <c:v>18158.02341463067</c:v>
                </c:pt>
                <c:pt idx="88">
                  <c:v>8380.816752078255</c:v>
                </c:pt>
                <c:pt idx="89">
                  <c:v>11687.43427644848</c:v>
                </c:pt>
                <c:pt idx="90">
                  <c:v>12821.8834231181</c:v>
                </c:pt>
                <c:pt idx="91">
                  <c:v>17910.14181463062</c:v>
                </c:pt>
                <c:pt idx="92">
                  <c:v>6190.267152078235</c:v>
                </c:pt>
                <c:pt idx="93">
                  <c:v>9496.044162048463</c:v>
                </c:pt>
                <c:pt idx="94">
                  <c:v>10631.3338231181</c:v>
                </c:pt>
                <c:pt idx="95">
                  <c:v>15719.59221463067</c:v>
                </c:pt>
              </c:numCache>
            </c:numRef>
          </c:xVal>
          <c:yVal>
            <c:numRef>
              <c:f>'Best tariff'!$P$3:$P$98</c:f>
              <c:numCache>
                <c:formatCode>0</c:formatCode>
                <c:ptCount val="96"/>
                <c:pt idx="0">
                  <c:v>5967.52325217943</c:v>
                </c:pt>
                <c:pt idx="1">
                  <c:v>6703.212231758177</c:v>
                </c:pt>
                <c:pt idx="2">
                  <c:v>8799.052305414976</c:v>
                </c:pt>
                <c:pt idx="3">
                  <c:v>11739.87453715102</c:v>
                </c:pt>
                <c:pt idx="4">
                  <c:v>5744.457537142573</c:v>
                </c:pt>
                <c:pt idx="5">
                  <c:v>6477.089462193557</c:v>
                </c:pt>
                <c:pt idx="6">
                  <c:v>8563.250904312712</c:v>
                </c:pt>
                <c:pt idx="7">
                  <c:v>11503.14288783383</c:v>
                </c:pt>
                <c:pt idx="8">
                  <c:v>3553.835608446128</c:v>
                </c:pt>
                <c:pt idx="9">
                  <c:v>4286.539862193562</c:v>
                </c:pt>
                <c:pt idx="10">
                  <c:v>6372.701304312727</c:v>
                </c:pt>
                <c:pt idx="11">
                  <c:v>9312.593287833844</c:v>
                </c:pt>
                <c:pt idx="12">
                  <c:v>6460.86061096423</c:v>
                </c:pt>
                <c:pt idx="13">
                  <c:v>6909.807384649828</c:v>
                </c:pt>
                <c:pt idx="14">
                  <c:v>9375.697726794819</c:v>
                </c:pt>
                <c:pt idx="15">
                  <c:v>12374.40044551509</c:v>
                </c:pt>
                <c:pt idx="16">
                  <c:v>6212.979010964229</c:v>
                </c:pt>
                <c:pt idx="17">
                  <c:v>6414.044184649836</c:v>
                </c:pt>
                <c:pt idx="18">
                  <c:v>9127.81612679482</c:v>
                </c:pt>
                <c:pt idx="19">
                  <c:v>12126.5188455151</c:v>
                </c:pt>
                <c:pt idx="20">
                  <c:v>4022.429410964237</c:v>
                </c:pt>
                <c:pt idx="21">
                  <c:v>4824.608184649838</c:v>
                </c:pt>
                <c:pt idx="22">
                  <c:v>6937.266526794825</c:v>
                </c:pt>
                <c:pt idx="23">
                  <c:v>9935.9692455151</c:v>
                </c:pt>
                <c:pt idx="24">
                  <c:v>5715.179211873603</c:v>
                </c:pt>
                <c:pt idx="25">
                  <c:v>6448.379810228851</c:v>
                </c:pt>
                <c:pt idx="26">
                  <c:v>8539.933125728934</c:v>
                </c:pt>
                <c:pt idx="27">
                  <c:v>11477.24858439272</c:v>
                </c:pt>
                <c:pt idx="28">
                  <c:v>5496.989556323295</c:v>
                </c:pt>
                <c:pt idx="29">
                  <c:v>6226.517183304945</c:v>
                </c:pt>
                <c:pt idx="30">
                  <c:v>8306.487231758525</c:v>
                </c:pt>
                <c:pt idx="31">
                  <c:v>11242.66438331629</c:v>
                </c:pt>
                <c:pt idx="32">
                  <c:v>3306.439956323291</c:v>
                </c:pt>
                <c:pt idx="33">
                  <c:v>4035.808560904941</c:v>
                </c:pt>
                <c:pt idx="34">
                  <c:v>6115.937631758516</c:v>
                </c:pt>
                <c:pt idx="35">
                  <c:v>9052.11478331628</c:v>
                </c:pt>
                <c:pt idx="36">
                  <c:v>6175.17688677126</c:v>
                </c:pt>
                <c:pt idx="37">
                  <c:v>6977.347971521661</c:v>
                </c:pt>
                <c:pt idx="38">
                  <c:v>9090.00631366665</c:v>
                </c:pt>
                <c:pt idx="39">
                  <c:v>12088.70903238693</c:v>
                </c:pt>
                <c:pt idx="40">
                  <c:v>5927.287597836065</c:v>
                </c:pt>
                <c:pt idx="41">
                  <c:v>6729.466371521666</c:v>
                </c:pt>
                <c:pt idx="42">
                  <c:v>8842.124713666655</c:v>
                </c:pt>
                <c:pt idx="43">
                  <c:v>11840.82743238693</c:v>
                </c:pt>
                <c:pt idx="44">
                  <c:v>3736.745686771251</c:v>
                </c:pt>
                <c:pt idx="45">
                  <c:v>4538.916771521652</c:v>
                </c:pt>
                <c:pt idx="46">
                  <c:v>6651.575113666647</c:v>
                </c:pt>
                <c:pt idx="47">
                  <c:v>9650.277832386922</c:v>
                </c:pt>
                <c:pt idx="48">
                  <c:v>7070.069947042768</c:v>
                </c:pt>
                <c:pt idx="49">
                  <c:v>8981.432138351567</c:v>
                </c:pt>
                <c:pt idx="50">
                  <c:v>10073.98047691739</c:v>
                </c:pt>
                <c:pt idx="51">
                  <c:v>13538.42449358479</c:v>
                </c:pt>
                <c:pt idx="52">
                  <c:v>6844.954830789886</c:v>
                </c:pt>
                <c:pt idx="53">
                  <c:v>8753.43851784416</c:v>
                </c:pt>
                <c:pt idx="54">
                  <c:v>9838.090314928848</c:v>
                </c:pt>
                <c:pt idx="55">
                  <c:v>13301.5986481646</c:v>
                </c:pt>
                <c:pt idx="56">
                  <c:v>4654.405230789878</c:v>
                </c:pt>
                <c:pt idx="57">
                  <c:v>6562.888917844151</c:v>
                </c:pt>
                <c:pt idx="58">
                  <c:v>7647.540714928842</c:v>
                </c:pt>
                <c:pt idx="59">
                  <c:v>11111.0490481646</c:v>
                </c:pt>
                <c:pt idx="60">
                  <c:v>7619.521370928529</c:v>
                </c:pt>
                <c:pt idx="61">
                  <c:v>9610.030863841477</c:v>
                </c:pt>
                <c:pt idx="62">
                  <c:v>10689.0109278326</c:v>
                </c:pt>
                <c:pt idx="63">
                  <c:v>14214.57178375888</c:v>
                </c:pt>
                <c:pt idx="64">
                  <c:v>7371.092570928546</c:v>
                </c:pt>
                <c:pt idx="65">
                  <c:v>9362.450267176693</c:v>
                </c:pt>
                <c:pt idx="66">
                  <c:v>10441.12932783261</c:v>
                </c:pt>
                <c:pt idx="67">
                  <c:v>13966.69018375889</c:v>
                </c:pt>
                <c:pt idx="68">
                  <c:v>5181.084940291164</c:v>
                </c:pt>
                <c:pt idx="69">
                  <c:v>7172.447867176687</c:v>
                </c:pt>
                <c:pt idx="70">
                  <c:v>8250.57972783262</c:v>
                </c:pt>
                <c:pt idx="71">
                  <c:v>11776.1405837589</c:v>
                </c:pt>
                <c:pt idx="72">
                  <c:v>6814.588288453148</c:v>
                </c:pt>
                <c:pt idx="73">
                  <c:v>8720.001022711188</c:v>
                </c:pt>
                <c:pt idx="74">
                  <c:v>9812.799132463631</c:v>
                </c:pt>
                <c:pt idx="75">
                  <c:v>13272.36947260256</c:v>
                </c:pt>
                <c:pt idx="76">
                  <c:v>6594.345113383588</c:v>
                </c:pt>
                <c:pt idx="77">
                  <c:v>8496.74346310029</c:v>
                </c:pt>
                <c:pt idx="78">
                  <c:v>9579.245895678352</c:v>
                </c:pt>
                <c:pt idx="79">
                  <c:v>13037.68884333812</c:v>
                </c:pt>
                <c:pt idx="80">
                  <c:v>4403.795513383593</c:v>
                </c:pt>
                <c:pt idx="81">
                  <c:v>6306.193863100294</c:v>
                </c:pt>
                <c:pt idx="82">
                  <c:v>7388.696295678362</c:v>
                </c:pt>
                <c:pt idx="83">
                  <c:v>10847.13924333813</c:v>
                </c:pt>
                <c:pt idx="84">
                  <c:v>7333.829957800367</c:v>
                </c:pt>
                <c:pt idx="85">
                  <c:v>9324.352370285891</c:v>
                </c:pt>
                <c:pt idx="86">
                  <c:v>10403.31951470442</c:v>
                </c:pt>
                <c:pt idx="87">
                  <c:v>13928.8803706307</c:v>
                </c:pt>
                <c:pt idx="88">
                  <c:v>7085.948357800362</c:v>
                </c:pt>
                <c:pt idx="89">
                  <c:v>9077.306054048508</c:v>
                </c:pt>
                <c:pt idx="90">
                  <c:v>10155.43791470441</c:v>
                </c:pt>
                <c:pt idx="91">
                  <c:v>13680.99877063069</c:v>
                </c:pt>
                <c:pt idx="92">
                  <c:v>4895.398757800354</c:v>
                </c:pt>
                <c:pt idx="93">
                  <c:v>6885.915939648502</c:v>
                </c:pt>
                <c:pt idx="94">
                  <c:v>7964.888314704433</c:v>
                </c:pt>
                <c:pt idx="95">
                  <c:v>11490.44917063071</c:v>
                </c:pt>
              </c:numCache>
            </c:numRef>
          </c:yVal>
          <c:smooth val="0"/>
        </c:ser>
        <c:ser>
          <c:idx val="3"/>
          <c:order val="3"/>
          <c:tx>
            <c:v>Energy rate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0.0107764487375236"/>
                  <c:y val="-0.02734422502837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800"/>
                  </a:pPr>
                  <a:endParaRPr lang="nb-NO"/>
                </a:p>
              </c:txPr>
            </c:trendlineLbl>
          </c:trendline>
          <c:xVal>
            <c:numRef>
              <c:f>'Best tariff'!$I$3:$I$98</c:f>
              <c:numCache>
                <c:formatCode>0</c:formatCode>
                <c:ptCount val="96"/>
                <c:pt idx="0">
                  <c:v>6383.780831756738</c:v>
                </c:pt>
                <c:pt idx="1">
                  <c:v>7351.979845201991</c:v>
                </c:pt>
                <c:pt idx="2">
                  <c:v>10250.64678155346</c:v>
                </c:pt>
                <c:pt idx="3">
                  <c:v>14394.92393233317</c:v>
                </c:pt>
                <c:pt idx="4">
                  <c:v>6410.859044130234</c:v>
                </c:pt>
                <c:pt idx="5">
                  <c:v>7374.700652514883</c:v>
                </c:pt>
                <c:pt idx="6">
                  <c:v>10258.50685600497</c:v>
                </c:pt>
                <c:pt idx="7">
                  <c:v>14401.32000959393</c:v>
                </c:pt>
                <c:pt idx="8">
                  <c:v>3636.290881566309</c:v>
                </c:pt>
                <c:pt idx="9">
                  <c:v>4600.223852514882</c:v>
                </c:pt>
                <c:pt idx="10">
                  <c:v>7484.030056004957</c:v>
                </c:pt>
                <c:pt idx="11">
                  <c:v>11626.84320959393</c:v>
                </c:pt>
                <c:pt idx="12">
                  <c:v>6917.521849409773</c:v>
                </c:pt>
                <c:pt idx="13">
                  <c:v>7474.369738193076</c:v>
                </c:pt>
                <c:pt idx="14">
                  <c:v>10910.35308631512</c:v>
                </c:pt>
                <c:pt idx="15">
                  <c:v>15137.73995039986</c:v>
                </c:pt>
                <c:pt idx="16">
                  <c:v>6917.521849409786</c:v>
                </c:pt>
                <c:pt idx="17">
                  <c:v>7474.369738193086</c:v>
                </c:pt>
                <c:pt idx="18">
                  <c:v>10910.35308631506</c:v>
                </c:pt>
                <c:pt idx="19">
                  <c:v>15137.73995039983</c:v>
                </c:pt>
                <c:pt idx="20">
                  <c:v>4143.04504940979</c:v>
                </c:pt>
                <c:pt idx="21">
                  <c:v>5204.46893819306</c:v>
                </c:pt>
                <c:pt idx="22">
                  <c:v>8135.876286315106</c:v>
                </c:pt>
                <c:pt idx="23">
                  <c:v>12363.26315039984</c:v>
                </c:pt>
                <c:pt idx="24">
                  <c:v>6091.178483968021</c:v>
                </c:pt>
                <c:pt idx="25">
                  <c:v>7055.827848332626</c:v>
                </c:pt>
                <c:pt idx="26">
                  <c:v>9947.771038459291</c:v>
                </c:pt>
                <c:pt idx="27">
                  <c:v>14086.84995971513</c:v>
                </c:pt>
                <c:pt idx="28">
                  <c:v>6123.345997336354</c:v>
                </c:pt>
                <c:pt idx="29">
                  <c:v>7082.802835036261</c:v>
                </c:pt>
                <c:pt idx="30">
                  <c:v>9956.94082111496</c:v>
                </c:pt>
                <c:pt idx="31">
                  <c:v>14094.22830823666</c:v>
                </c:pt>
                <c:pt idx="32">
                  <c:v>3348.869197336375</c:v>
                </c:pt>
                <c:pt idx="33">
                  <c:v>4308.125164636274</c:v>
                </c:pt>
                <c:pt idx="34">
                  <c:v>7182.46402111492</c:v>
                </c:pt>
                <c:pt idx="35">
                  <c:v>11319.75150823669</c:v>
                </c:pt>
                <c:pt idx="36">
                  <c:v>6587.806963248254</c:v>
                </c:pt>
                <c:pt idx="37">
                  <c:v>7649.22113969233</c:v>
                </c:pt>
                <c:pt idx="38">
                  <c:v>10580.62848781435</c:v>
                </c:pt>
                <c:pt idx="39">
                  <c:v>14808.01535189923</c:v>
                </c:pt>
                <c:pt idx="40">
                  <c:v>6587.79725090906</c:v>
                </c:pt>
                <c:pt idx="41">
                  <c:v>7649.221139692358</c:v>
                </c:pt>
                <c:pt idx="42">
                  <c:v>10580.62848781438</c:v>
                </c:pt>
                <c:pt idx="43">
                  <c:v>14808.0153518992</c:v>
                </c:pt>
                <c:pt idx="44">
                  <c:v>3813.33016324827</c:v>
                </c:pt>
                <c:pt idx="45">
                  <c:v>4874.744339692352</c:v>
                </c:pt>
                <c:pt idx="46">
                  <c:v>7806.15168781439</c:v>
                </c:pt>
                <c:pt idx="47">
                  <c:v>12033.5385518992</c:v>
                </c:pt>
                <c:pt idx="48">
                  <c:v>7841.273817420648</c:v>
                </c:pt>
                <c:pt idx="49">
                  <c:v>10411.21559348679</c:v>
                </c:pt>
                <c:pt idx="50">
                  <c:v>11945.09382900554</c:v>
                </c:pt>
                <c:pt idx="51">
                  <c:v>16831.88127916637</c:v>
                </c:pt>
                <c:pt idx="52">
                  <c:v>7865.553059435045</c:v>
                </c:pt>
                <c:pt idx="53">
                  <c:v>10431.30188234437</c:v>
                </c:pt>
                <c:pt idx="54">
                  <c:v>11952.79820940074</c:v>
                </c:pt>
                <c:pt idx="55">
                  <c:v>16838.11310858717</c:v>
                </c:pt>
                <c:pt idx="56">
                  <c:v>5091.076259435025</c:v>
                </c:pt>
                <c:pt idx="57">
                  <c:v>7656.825082344391</c:v>
                </c:pt>
                <c:pt idx="58">
                  <c:v>9178.321409400731</c:v>
                </c:pt>
                <c:pt idx="59">
                  <c:v>14063.63630858724</c:v>
                </c:pt>
                <c:pt idx="60">
                  <c:v>8454.552724793339</c:v>
                </c:pt>
                <c:pt idx="61">
                  <c:v>11139.03025408863</c:v>
                </c:pt>
                <c:pt idx="62">
                  <c:v>12658.42139133551</c:v>
                </c:pt>
                <c:pt idx="63">
                  <c:v>17634.08298412118</c:v>
                </c:pt>
                <c:pt idx="64">
                  <c:v>8453.861524793345</c:v>
                </c:pt>
                <c:pt idx="65">
                  <c:v>11139.4104688278</c:v>
                </c:pt>
                <c:pt idx="66">
                  <c:v>12658.42139133543</c:v>
                </c:pt>
                <c:pt idx="67">
                  <c:v>17634.08298412116</c:v>
                </c:pt>
                <c:pt idx="68">
                  <c:v>5680.069317672425</c:v>
                </c:pt>
                <c:pt idx="69">
                  <c:v>8365.624868827835</c:v>
                </c:pt>
                <c:pt idx="70">
                  <c:v>9883.94459133544</c:v>
                </c:pt>
                <c:pt idx="71">
                  <c:v>14859.60618412131</c:v>
                </c:pt>
                <c:pt idx="72">
                  <c:v>7544.17606234772</c:v>
                </c:pt>
                <c:pt idx="73">
                  <c:v>10105.60631525013</c:v>
                </c:pt>
                <c:pt idx="74">
                  <c:v>11639.25354389427</c:v>
                </c:pt>
                <c:pt idx="75">
                  <c:v>16518.86589927927</c:v>
                </c:pt>
                <c:pt idx="76">
                  <c:v>7573.490878993019</c:v>
                </c:pt>
                <c:pt idx="77">
                  <c:v>10130.48035437023</c:v>
                </c:pt>
                <c:pt idx="78">
                  <c:v>11648.23535928824</c:v>
                </c:pt>
                <c:pt idx="79">
                  <c:v>16526.07345765686</c:v>
                </c:pt>
                <c:pt idx="80">
                  <c:v>4799.014078993012</c:v>
                </c:pt>
                <c:pt idx="81">
                  <c:v>7356.003554370251</c:v>
                </c:pt>
                <c:pt idx="82">
                  <c:v>8873.758559288253</c:v>
                </c:pt>
                <c:pt idx="83">
                  <c:v>13751.59665765688</c:v>
                </c:pt>
                <c:pt idx="84">
                  <c:v>8124.828126292577</c:v>
                </c:pt>
                <c:pt idx="85">
                  <c:v>10809.32197504802</c:v>
                </c:pt>
                <c:pt idx="86">
                  <c:v>12328.69679283469</c:v>
                </c:pt>
                <c:pt idx="87">
                  <c:v>17304.35838562047</c:v>
                </c:pt>
                <c:pt idx="88">
                  <c:v>8124.82812629258</c:v>
                </c:pt>
                <c:pt idx="89">
                  <c:v>10810.3770703271</c:v>
                </c:pt>
                <c:pt idx="90">
                  <c:v>12328.69679283472</c:v>
                </c:pt>
                <c:pt idx="91">
                  <c:v>17304.3583856205</c:v>
                </c:pt>
                <c:pt idx="92">
                  <c:v>5350.351326292598</c:v>
                </c:pt>
                <c:pt idx="93">
                  <c:v>8034.83856792709</c:v>
                </c:pt>
                <c:pt idx="94">
                  <c:v>9554.219992834718</c:v>
                </c:pt>
                <c:pt idx="95">
                  <c:v>14529.88158562052</c:v>
                </c:pt>
              </c:numCache>
            </c:numRef>
          </c:xVal>
          <c:yVal>
            <c:numRef>
              <c:f>'Best tariff'!$M$3:$M$98</c:f>
              <c:numCache>
                <c:formatCode>0</c:formatCode>
                <c:ptCount val="96"/>
                <c:pt idx="0">
                  <c:v>6383.780831756738</c:v>
                </c:pt>
                <c:pt idx="1">
                  <c:v>7351.979845201991</c:v>
                </c:pt>
                <c:pt idx="2">
                  <c:v>10250.64678155346</c:v>
                </c:pt>
                <c:pt idx="3">
                  <c:v>14394.92393233317</c:v>
                </c:pt>
                <c:pt idx="4">
                  <c:v>6410.859044130234</c:v>
                </c:pt>
                <c:pt idx="5">
                  <c:v>7374.700652514883</c:v>
                </c:pt>
                <c:pt idx="6">
                  <c:v>10258.50685600497</c:v>
                </c:pt>
                <c:pt idx="7">
                  <c:v>14401.32000959393</c:v>
                </c:pt>
                <c:pt idx="8">
                  <c:v>3636.290881566309</c:v>
                </c:pt>
                <c:pt idx="9">
                  <c:v>4600.223852514882</c:v>
                </c:pt>
                <c:pt idx="10">
                  <c:v>7484.030056004957</c:v>
                </c:pt>
                <c:pt idx="11">
                  <c:v>11626.84320959393</c:v>
                </c:pt>
                <c:pt idx="12">
                  <c:v>6917.521849409773</c:v>
                </c:pt>
                <c:pt idx="13">
                  <c:v>7474.369738193076</c:v>
                </c:pt>
                <c:pt idx="14">
                  <c:v>10910.35308631512</c:v>
                </c:pt>
                <c:pt idx="15">
                  <c:v>15137.73995039986</c:v>
                </c:pt>
                <c:pt idx="16">
                  <c:v>6917.521849409786</c:v>
                </c:pt>
                <c:pt idx="17">
                  <c:v>7474.369738193086</c:v>
                </c:pt>
                <c:pt idx="18">
                  <c:v>10910.35308631506</c:v>
                </c:pt>
                <c:pt idx="19">
                  <c:v>15137.73995039983</c:v>
                </c:pt>
                <c:pt idx="20">
                  <c:v>4143.04504940979</c:v>
                </c:pt>
                <c:pt idx="21">
                  <c:v>5204.46893819306</c:v>
                </c:pt>
                <c:pt idx="22">
                  <c:v>8135.876286315106</c:v>
                </c:pt>
                <c:pt idx="23">
                  <c:v>12363.26315039984</c:v>
                </c:pt>
                <c:pt idx="24">
                  <c:v>6091.178483968021</c:v>
                </c:pt>
                <c:pt idx="25">
                  <c:v>7055.827848332626</c:v>
                </c:pt>
                <c:pt idx="26">
                  <c:v>9947.771038459291</c:v>
                </c:pt>
                <c:pt idx="27">
                  <c:v>14086.84995971513</c:v>
                </c:pt>
                <c:pt idx="28">
                  <c:v>6123.345997336354</c:v>
                </c:pt>
                <c:pt idx="29">
                  <c:v>7082.802835036261</c:v>
                </c:pt>
                <c:pt idx="30">
                  <c:v>9956.94082111496</c:v>
                </c:pt>
                <c:pt idx="31">
                  <c:v>14094.22830823666</c:v>
                </c:pt>
                <c:pt idx="32">
                  <c:v>3348.869197336375</c:v>
                </c:pt>
                <c:pt idx="33">
                  <c:v>4308.125164636274</c:v>
                </c:pt>
                <c:pt idx="34">
                  <c:v>7182.46402111492</c:v>
                </c:pt>
                <c:pt idx="35">
                  <c:v>11319.75150823669</c:v>
                </c:pt>
                <c:pt idx="36">
                  <c:v>6587.806963248254</c:v>
                </c:pt>
                <c:pt idx="37">
                  <c:v>7649.22113969233</c:v>
                </c:pt>
                <c:pt idx="38">
                  <c:v>10580.62848781435</c:v>
                </c:pt>
                <c:pt idx="39">
                  <c:v>14808.01535189923</c:v>
                </c:pt>
                <c:pt idx="40">
                  <c:v>6587.79725090906</c:v>
                </c:pt>
                <c:pt idx="41">
                  <c:v>7649.221139692358</c:v>
                </c:pt>
                <c:pt idx="42">
                  <c:v>10580.62848781438</c:v>
                </c:pt>
                <c:pt idx="43">
                  <c:v>14808.0153518992</c:v>
                </c:pt>
                <c:pt idx="44">
                  <c:v>3813.33016324827</c:v>
                </c:pt>
                <c:pt idx="45">
                  <c:v>4874.744339692352</c:v>
                </c:pt>
                <c:pt idx="46">
                  <c:v>7806.15168781439</c:v>
                </c:pt>
                <c:pt idx="47">
                  <c:v>12033.5385518992</c:v>
                </c:pt>
                <c:pt idx="48">
                  <c:v>7841.273817420648</c:v>
                </c:pt>
                <c:pt idx="49">
                  <c:v>10411.21559348679</c:v>
                </c:pt>
                <c:pt idx="50">
                  <c:v>11945.09382900554</c:v>
                </c:pt>
                <c:pt idx="51">
                  <c:v>16831.88127916637</c:v>
                </c:pt>
                <c:pt idx="52">
                  <c:v>7865.553059435045</c:v>
                </c:pt>
                <c:pt idx="53">
                  <c:v>10431.30188234437</c:v>
                </c:pt>
                <c:pt idx="54">
                  <c:v>11952.79820940074</c:v>
                </c:pt>
                <c:pt idx="55">
                  <c:v>16838.11310858717</c:v>
                </c:pt>
                <c:pt idx="56">
                  <c:v>5091.076259435025</c:v>
                </c:pt>
                <c:pt idx="57">
                  <c:v>7656.825082344391</c:v>
                </c:pt>
                <c:pt idx="58">
                  <c:v>9178.321409400731</c:v>
                </c:pt>
                <c:pt idx="59">
                  <c:v>14063.63630858724</c:v>
                </c:pt>
                <c:pt idx="60">
                  <c:v>8454.552724793339</c:v>
                </c:pt>
                <c:pt idx="61">
                  <c:v>11139.03025408863</c:v>
                </c:pt>
                <c:pt idx="62">
                  <c:v>12658.42139133551</c:v>
                </c:pt>
                <c:pt idx="63">
                  <c:v>17634.08298412118</c:v>
                </c:pt>
                <c:pt idx="64">
                  <c:v>8453.861524793345</c:v>
                </c:pt>
                <c:pt idx="65">
                  <c:v>11139.4104688278</c:v>
                </c:pt>
                <c:pt idx="66">
                  <c:v>12658.42139133543</c:v>
                </c:pt>
                <c:pt idx="67">
                  <c:v>17634.08298412116</c:v>
                </c:pt>
                <c:pt idx="68">
                  <c:v>5680.069317672425</c:v>
                </c:pt>
                <c:pt idx="69">
                  <c:v>8365.624868827835</c:v>
                </c:pt>
                <c:pt idx="70">
                  <c:v>9883.94459133544</c:v>
                </c:pt>
                <c:pt idx="71">
                  <c:v>14859.60618412131</c:v>
                </c:pt>
                <c:pt idx="72">
                  <c:v>7544.17606234772</c:v>
                </c:pt>
                <c:pt idx="73">
                  <c:v>10105.60631525013</c:v>
                </c:pt>
                <c:pt idx="74">
                  <c:v>11639.25354389427</c:v>
                </c:pt>
                <c:pt idx="75">
                  <c:v>16518.86589927927</c:v>
                </c:pt>
                <c:pt idx="76">
                  <c:v>7573.490878993019</c:v>
                </c:pt>
                <c:pt idx="77">
                  <c:v>10130.48035437023</c:v>
                </c:pt>
                <c:pt idx="78">
                  <c:v>11648.23535928824</c:v>
                </c:pt>
                <c:pt idx="79">
                  <c:v>16526.07345765686</c:v>
                </c:pt>
                <c:pt idx="80">
                  <c:v>4799.014078993012</c:v>
                </c:pt>
                <c:pt idx="81">
                  <c:v>7356.003554370251</c:v>
                </c:pt>
                <c:pt idx="82">
                  <c:v>8873.758559288253</c:v>
                </c:pt>
                <c:pt idx="83">
                  <c:v>13751.59665765688</c:v>
                </c:pt>
                <c:pt idx="84">
                  <c:v>8124.828126292577</c:v>
                </c:pt>
                <c:pt idx="85">
                  <c:v>10809.32197504802</c:v>
                </c:pt>
                <c:pt idx="86">
                  <c:v>12328.69679283469</c:v>
                </c:pt>
                <c:pt idx="87">
                  <c:v>17304.35838562047</c:v>
                </c:pt>
                <c:pt idx="88">
                  <c:v>8124.82812629258</c:v>
                </c:pt>
                <c:pt idx="89">
                  <c:v>10810.3770703271</c:v>
                </c:pt>
                <c:pt idx="90">
                  <c:v>12328.69679283472</c:v>
                </c:pt>
                <c:pt idx="91">
                  <c:v>17304.3583856205</c:v>
                </c:pt>
                <c:pt idx="92">
                  <c:v>5350.351326292598</c:v>
                </c:pt>
                <c:pt idx="93">
                  <c:v>8034.83856792709</c:v>
                </c:pt>
                <c:pt idx="94">
                  <c:v>9554.219992834718</c:v>
                </c:pt>
                <c:pt idx="95">
                  <c:v>14529.88158562052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478728"/>
        <c:axId val="2087006248"/>
      </c:scatterChart>
      <c:valAx>
        <c:axId val="208747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nb-NO" sz="1800"/>
                  <a:t>Annual</a:t>
                </a:r>
                <a:r>
                  <a:rPr lang="nb-NO" sz="1800" baseline="0"/>
                  <a:t> cost without load shifting [NOK]</a:t>
                </a:r>
                <a:endParaRPr lang="nb-NO" sz="1800"/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7006248"/>
        <c:crosses val="autoZero"/>
        <c:crossBetween val="midCat"/>
      </c:valAx>
      <c:valAx>
        <c:axId val="2087006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800" b="1" i="0" baseline="0">
                    <a:effectLst/>
                  </a:rPr>
                  <a:t>Annual cost with ideal heat shift </a:t>
                </a:r>
                <a:r>
                  <a:rPr lang="nb-NO" sz="1800"/>
                  <a:t>[NOK]</a:t>
                </a:r>
              </a:p>
            </c:rich>
          </c:tx>
          <c:layout>
            <c:manualLayout>
              <c:xMode val="edge"/>
              <c:yMode val="edge"/>
              <c:x val="0.0176800024501421"/>
              <c:y val="0.297975193923609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7478728"/>
        <c:crosses val="autoZero"/>
        <c:crossBetween val="midCat"/>
      </c:valAx>
    </c:plotArea>
    <c:legend>
      <c:legendPos val="t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17839197432834"/>
          <c:y val="0.0936800202102761"/>
          <c:w val="0.832321614557956"/>
          <c:h val="0.0447597263565754"/>
        </c:manualLayout>
      </c:layout>
      <c:overlay val="0"/>
      <c:txPr>
        <a:bodyPr/>
        <a:lstStyle/>
        <a:p>
          <a:pPr>
            <a:defRPr sz="1600"/>
          </a:pPr>
          <a:endParaRPr lang="nb-NO"/>
        </a:p>
      </c:txPr>
    </c:legend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Average day load profiles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ALL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'Load profiles average day'!$B$2</c:f>
              <c:strCache>
                <c:ptCount val="1"/>
                <c:pt idx="0">
                  <c:v>TEK17 WN Direct NoSTC NoPV NoEV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day'!$C$2:$Z$2</c:f>
              <c:numCache>
                <c:formatCode>General</c:formatCode>
                <c:ptCount val="24"/>
                <c:pt idx="0">
                  <c:v>0.790022312</c:v>
                </c:pt>
                <c:pt idx="1">
                  <c:v>0.839635013</c:v>
                </c:pt>
                <c:pt idx="2">
                  <c:v>0.914472665</c:v>
                </c:pt>
                <c:pt idx="3">
                  <c:v>1.042136947</c:v>
                </c:pt>
                <c:pt idx="4">
                  <c:v>1.236957591</c:v>
                </c:pt>
                <c:pt idx="5">
                  <c:v>2.123115989</c:v>
                </c:pt>
                <c:pt idx="6">
                  <c:v>3.883505581</c:v>
                </c:pt>
                <c:pt idx="7">
                  <c:v>4.051218989</c:v>
                </c:pt>
                <c:pt idx="8">
                  <c:v>3.375131618</c:v>
                </c:pt>
                <c:pt idx="9">
                  <c:v>2.229014865</c:v>
                </c:pt>
                <c:pt idx="10">
                  <c:v>1.707173481</c:v>
                </c:pt>
                <c:pt idx="11">
                  <c:v>1.600047929</c:v>
                </c:pt>
                <c:pt idx="12">
                  <c:v>1.533149902</c:v>
                </c:pt>
                <c:pt idx="13">
                  <c:v>1.540769755</c:v>
                </c:pt>
                <c:pt idx="14">
                  <c:v>1.730005609</c:v>
                </c:pt>
                <c:pt idx="15">
                  <c:v>1.989654668</c:v>
                </c:pt>
                <c:pt idx="16">
                  <c:v>2.101733678</c:v>
                </c:pt>
                <c:pt idx="17">
                  <c:v>3.366109556</c:v>
                </c:pt>
                <c:pt idx="18">
                  <c:v>4.167507748</c:v>
                </c:pt>
                <c:pt idx="19">
                  <c:v>2.991151841</c:v>
                </c:pt>
                <c:pt idx="20">
                  <c:v>2.372926944</c:v>
                </c:pt>
                <c:pt idx="21">
                  <c:v>1.957938574</c:v>
                </c:pt>
                <c:pt idx="22">
                  <c:v>0.980362081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FD1-425A-A360-DC5A0FDCA6AB}"/>
            </c:ext>
          </c:extLst>
        </c:ser>
        <c:ser>
          <c:idx val="1"/>
          <c:order val="1"/>
          <c:tx>
            <c:strRef>
              <c:f>'Load profiles average day'!$B$3</c:f>
              <c:strCache>
                <c:ptCount val="1"/>
                <c:pt idx="0">
                  <c:v>60s WN Direct NoSTC NoPV NoEV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day'!$C$3:$Z$3</c:f>
              <c:numCache>
                <c:formatCode>General</c:formatCode>
                <c:ptCount val="24"/>
                <c:pt idx="0">
                  <c:v>2.913312855</c:v>
                </c:pt>
                <c:pt idx="1">
                  <c:v>3.171598909</c:v>
                </c:pt>
                <c:pt idx="2">
                  <c:v>3.358496775</c:v>
                </c:pt>
                <c:pt idx="3">
                  <c:v>3.508084166</c:v>
                </c:pt>
                <c:pt idx="4">
                  <c:v>3.563976846</c:v>
                </c:pt>
                <c:pt idx="5">
                  <c:v>5.167956521</c:v>
                </c:pt>
                <c:pt idx="6">
                  <c:v>6.617670150999999</c:v>
                </c:pt>
                <c:pt idx="7">
                  <c:v>6.401574808</c:v>
                </c:pt>
                <c:pt idx="8">
                  <c:v>5.433054624</c:v>
                </c:pt>
                <c:pt idx="9">
                  <c:v>3.981256822</c:v>
                </c:pt>
                <c:pt idx="10">
                  <c:v>3.206217284</c:v>
                </c:pt>
                <c:pt idx="11">
                  <c:v>2.957913895</c:v>
                </c:pt>
                <c:pt idx="12">
                  <c:v>2.812843593</c:v>
                </c:pt>
                <c:pt idx="13">
                  <c:v>2.772969638</c:v>
                </c:pt>
                <c:pt idx="14">
                  <c:v>3.00063922</c:v>
                </c:pt>
                <c:pt idx="15">
                  <c:v>3.349589581</c:v>
                </c:pt>
                <c:pt idx="16">
                  <c:v>3.579837018</c:v>
                </c:pt>
                <c:pt idx="17">
                  <c:v>5.004328531</c:v>
                </c:pt>
                <c:pt idx="18">
                  <c:v>5.926861803</c:v>
                </c:pt>
                <c:pt idx="19">
                  <c:v>4.915112518</c:v>
                </c:pt>
                <c:pt idx="20">
                  <c:v>4.341840525</c:v>
                </c:pt>
                <c:pt idx="21">
                  <c:v>3.487675662</c:v>
                </c:pt>
                <c:pt idx="22">
                  <c:v>2.359525714</c:v>
                </c:pt>
                <c:pt idx="23">
                  <c:v>2.580930613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D1-425A-A360-DC5A0FDCA6AB}"/>
            </c:ext>
          </c:extLst>
        </c:ser>
        <c:ser>
          <c:idx val="2"/>
          <c:order val="2"/>
          <c:tx>
            <c:strRef>
              <c:f>'Load profiles average day'!$B$4</c:f>
              <c:strCache>
                <c:ptCount val="1"/>
                <c:pt idx="0">
                  <c:v>TEK17 WN ASHP NoSTC NoPV NoEV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day'!$C$4:$Z$4</c:f>
              <c:numCache>
                <c:formatCode>General</c:formatCode>
                <c:ptCount val="24"/>
                <c:pt idx="0">
                  <c:v>0.498966067</c:v>
                </c:pt>
                <c:pt idx="1">
                  <c:v>0.500756992</c:v>
                </c:pt>
                <c:pt idx="2">
                  <c:v>0.534289674</c:v>
                </c:pt>
                <c:pt idx="3">
                  <c:v>0.629285174</c:v>
                </c:pt>
                <c:pt idx="4">
                  <c:v>0.82588006</c:v>
                </c:pt>
                <c:pt idx="5">
                  <c:v>1.371107015</c:v>
                </c:pt>
                <c:pt idx="6">
                  <c:v>2.514608923</c:v>
                </c:pt>
                <c:pt idx="7">
                  <c:v>2.908954489</c:v>
                </c:pt>
                <c:pt idx="8">
                  <c:v>2.349172428</c:v>
                </c:pt>
                <c:pt idx="9">
                  <c:v>1.310144129</c:v>
                </c:pt>
                <c:pt idx="10">
                  <c:v>0.89164119</c:v>
                </c:pt>
                <c:pt idx="11">
                  <c:v>0.858990204</c:v>
                </c:pt>
                <c:pt idx="12">
                  <c:v>0.832514563</c:v>
                </c:pt>
                <c:pt idx="13">
                  <c:v>0.858723327</c:v>
                </c:pt>
                <c:pt idx="14">
                  <c:v>1.046102746</c:v>
                </c:pt>
                <c:pt idx="15">
                  <c:v>1.343105602</c:v>
                </c:pt>
                <c:pt idx="16">
                  <c:v>1.521255504</c:v>
                </c:pt>
                <c:pt idx="17">
                  <c:v>2.82881319</c:v>
                </c:pt>
                <c:pt idx="18">
                  <c:v>3.612453355</c:v>
                </c:pt>
                <c:pt idx="19">
                  <c:v>2.377110153</c:v>
                </c:pt>
                <c:pt idx="20">
                  <c:v>1.748592794</c:v>
                </c:pt>
                <c:pt idx="21">
                  <c:v>1.456083699</c:v>
                </c:pt>
                <c:pt idx="22">
                  <c:v>0.789261185</c:v>
                </c:pt>
                <c:pt idx="23">
                  <c:v>0.55617535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FD1-425A-A360-DC5A0FDCA6AB}"/>
            </c:ext>
          </c:extLst>
        </c:ser>
        <c:ser>
          <c:idx val="3"/>
          <c:order val="3"/>
          <c:tx>
            <c:strRef>
              <c:f>'Load profiles average day'!$B$5</c:f>
              <c:strCache>
                <c:ptCount val="1"/>
                <c:pt idx="0">
                  <c:v>TEK17 WN Direct NoSTC PV NoEV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day'!$C$5:$Z$5</c:f>
              <c:numCache>
                <c:formatCode>General</c:formatCode>
                <c:ptCount val="24"/>
                <c:pt idx="0">
                  <c:v>0.786804159</c:v>
                </c:pt>
                <c:pt idx="1">
                  <c:v>0.839101537</c:v>
                </c:pt>
                <c:pt idx="2">
                  <c:v>0.908905853</c:v>
                </c:pt>
                <c:pt idx="3">
                  <c:v>1.022690987</c:v>
                </c:pt>
                <c:pt idx="4">
                  <c:v>1.184529462</c:v>
                </c:pt>
                <c:pt idx="5">
                  <c:v>2.020378271</c:v>
                </c:pt>
                <c:pt idx="6">
                  <c:v>3.700909716</c:v>
                </c:pt>
                <c:pt idx="7">
                  <c:v>3.628597347</c:v>
                </c:pt>
                <c:pt idx="8">
                  <c:v>2.613498173</c:v>
                </c:pt>
                <c:pt idx="9">
                  <c:v>1.474669085</c:v>
                </c:pt>
                <c:pt idx="10">
                  <c:v>0.794006128</c:v>
                </c:pt>
                <c:pt idx="11">
                  <c:v>0.641226069</c:v>
                </c:pt>
                <c:pt idx="12">
                  <c:v>0.582995365</c:v>
                </c:pt>
                <c:pt idx="13">
                  <c:v>0.626318194</c:v>
                </c:pt>
                <c:pt idx="14">
                  <c:v>0.887807943</c:v>
                </c:pt>
                <c:pt idx="15">
                  <c:v>1.236310863</c:v>
                </c:pt>
                <c:pt idx="16">
                  <c:v>1.54063179</c:v>
                </c:pt>
                <c:pt idx="17">
                  <c:v>3.084002521</c:v>
                </c:pt>
                <c:pt idx="18">
                  <c:v>4.069424112</c:v>
                </c:pt>
                <c:pt idx="19">
                  <c:v>2.956400032</c:v>
                </c:pt>
                <c:pt idx="20">
                  <c:v>2.362621307</c:v>
                </c:pt>
                <c:pt idx="21">
                  <c:v>1.955891634</c:v>
                </c:pt>
                <c:pt idx="22">
                  <c:v>0.980091854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FD1-425A-A360-DC5A0FDCA6AB}"/>
            </c:ext>
          </c:extLst>
        </c:ser>
        <c:ser>
          <c:idx val="4"/>
          <c:order val="4"/>
          <c:tx>
            <c:strRef>
              <c:f>'Load profiles average day'!$B$6</c:f>
              <c:strCache>
                <c:ptCount val="1"/>
                <c:pt idx="0">
                  <c:v>TEK17 WN Direct STC NoPV NoEV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day'!$C$6:$Z$6</c:f>
              <c:numCache>
                <c:formatCode>General</c:formatCode>
                <c:ptCount val="24"/>
                <c:pt idx="0">
                  <c:v>0.752119432</c:v>
                </c:pt>
                <c:pt idx="1">
                  <c:v>0.801287034</c:v>
                </c:pt>
                <c:pt idx="2">
                  <c:v>0.875924188</c:v>
                </c:pt>
                <c:pt idx="3">
                  <c:v>1.003856604</c:v>
                </c:pt>
                <c:pt idx="4">
                  <c:v>1.212691632</c:v>
                </c:pt>
                <c:pt idx="5">
                  <c:v>2.029073462</c:v>
                </c:pt>
                <c:pt idx="6">
                  <c:v>3.54088131</c:v>
                </c:pt>
                <c:pt idx="7">
                  <c:v>3.636527613</c:v>
                </c:pt>
                <c:pt idx="8">
                  <c:v>3.157126329</c:v>
                </c:pt>
                <c:pt idx="9">
                  <c:v>2.195810864</c:v>
                </c:pt>
                <c:pt idx="10">
                  <c:v>1.673769126</c:v>
                </c:pt>
                <c:pt idx="11">
                  <c:v>1.51599004</c:v>
                </c:pt>
                <c:pt idx="12">
                  <c:v>1.432368006</c:v>
                </c:pt>
                <c:pt idx="13">
                  <c:v>1.433206984</c:v>
                </c:pt>
                <c:pt idx="14">
                  <c:v>1.620876173</c:v>
                </c:pt>
                <c:pt idx="15">
                  <c:v>1.880549459</c:v>
                </c:pt>
                <c:pt idx="16">
                  <c:v>2.06607479</c:v>
                </c:pt>
                <c:pt idx="17">
                  <c:v>2.421080499</c:v>
                </c:pt>
                <c:pt idx="18">
                  <c:v>3.029932096</c:v>
                </c:pt>
                <c:pt idx="19">
                  <c:v>2.751771076</c:v>
                </c:pt>
                <c:pt idx="20">
                  <c:v>2.152253531</c:v>
                </c:pt>
                <c:pt idx="21">
                  <c:v>1.74968039</c:v>
                </c:pt>
                <c:pt idx="22">
                  <c:v>0.922888365</c:v>
                </c:pt>
                <c:pt idx="23">
                  <c:v>0.750210868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FD1-425A-A360-DC5A0FDCA6AB}"/>
            </c:ext>
          </c:extLst>
        </c:ser>
        <c:ser>
          <c:idx val="5"/>
          <c:order val="5"/>
          <c:tx>
            <c:strRef>
              <c:f>'Load profiles average day'!$B$7</c:f>
              <c:strCache>
                <c:ptCount val="1"/>
                <c:pt idx="0">
                  <c:v>TEK17 WO Direct NoSTC NoPV NoEV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day'!$C$7:$Z$7</c:f>
              <c:numCache>
                <c:formatCode>General</c:formatCode>
                <c:ptCount val="24"/>
                <c:pt idx="0">
                  <c:v>4.378960824</c:v>
                </c:pt>
                <c:pt idx="1">
                  <c:v>4.50356964</c:v>
                </c:pt>
                <c:pt idx="2">
                  <c:v>4.642772111</c:v>
                </c:pt>
                <c:pt idx="3">
                  <c:v>4.786881658</c:v>
                </c:pt>
                <c:pt idx="4">
                  <c:v>4.022939247</c:v>
                </c:pt>
                <c:pt idx="5">
                  <c:v>4.774747195</c:v>
                </c:pt>
                <c:pt idx="6">
                  <c:v>5.743970935</c:v>
                </c:pt>
                <c:pt idx="7">
                  <c:v>5.939755942</c:v>
                </c:pt>
                <c:pt idx="8">
                  <c:v>5.345869366</c:v>
                </c:pt>
                <c:pt idx="9">
                  <c:v>4.248582721</c:v>
                </c:pt>
                <c:pt idx="10">
                  <c:v>3.725752599</c:v>
                </c:pt>
                <c:pt idx="11">
                  <c:v>3.621172109</c:v>
                </c:pt>
                <c:pt idx="12">
                  <c:v>3.552646466</c:v>
                </c:pt>
                <c:pt idx="13">
                  <c:v>3.644242961</c:v>
                </c:pt>
                <c:pt idx="14">
                  <c:v>7.349977132</c:v>
                </c:pt>
                <c:pt idx="15">
                  <c:v>10.28103162</c:v>
                </c:pt>
                <c:pt idx="16">
                  <c:v>9.982602799</c:v>
                </c:pt>
                <c:pt idx="17">
                  <c:v>11.30166903</c:v>
                </c:pt>
                <c:pt idx="18">
                  <c:v>12.18410339</c:v>
                </c:pt>
                <c:pt idx="19">
                  <c:v>11.2898486</c:v>
                </c:pt>
                <c:pt idx="20">
                  <c:v>10.03605488</c:v>
                </c:pt>
                <c:pt idx="21">
                  <c:v>7.497189401</c:v>
                </c:pt>
                <c:pt idx="22">
                  <c:v>4.362559972</c:v>
                </c:pt>
                <c:pt idx="23">
                  <c:v>4.26323529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FD1-425A-A360-DC5A0FDCA6AB}"/>
            </c:ext>
          </c:extLst>
        </c:ser>
        <c:ser>
          <c:idx val="6"/>
          <c:order val="6"/>
          <c:tx>
            <c:strRef>
              <c:f>'Load profiles average day'!$B$9</c:f>
              <c:strCache>
                <c:ptCount val="1"/>
                <c:pt idx="0">
                  <c:v>TEK17 WN Direct NoSTC NoPV EVc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day'!$C$9:$Z$9</c:f>
              <c:numCache>
                <c:formatCode>General</c:formatCode>
                <c:ptCount val="24"/>
                <c:pt idx="0">
                  <c:v>0.790160901643835</c:v>
                </c:pt>
                <c:pt idx="1">
                  <c:v>0.839635013434649</c:v>
                </c:pt>
                <c:pt idx="2">
                  <c:v>0.914472665125013</c:v>
                </c:pt>
                <c:pt idx="3">
                  <c:v>1.042136947123287</c:v>
                </c:pt>
                <c:pt idx="4">
                  <c:v>1.236957591232877</c:v>
                </c:pt>
                <c:pt idx="5">
                  <c:v>2.123115989315068</c:v>
                </c:pt>
                <c:pt idx="6">
                  <c:v>3.883505581095889</c:v>
                </c:pt>
                <c:pt idx="7">
                  <c:v>4.051218989041095</c:v>
                </c:pt>
                <c:pt idx="8">
                  <c:v>3.375131618434248</c:v>
                </c:pt>
                <c:pt idx="9">
                  <c:v>2.229014864821917</c:v>
                </c:pt>
                <c:pt idx="10">
                  <c:v>1.70717348109589</c:v>
                </c:pt>
                <c:pt idx="11">
                  <c:v>1.600047928711776</c:v>
                </c:pt>
                <c:pt idx="12">
                  <c:v>1.53314990190767</c:v>
                </c:pt>
                <c:pt idx="13">
                  <c:v>1.540769755205479</c:v>
                </c:pt>
                <c:pt idx="14">
                  <c:v>1.730005608767122</c:v>
                </c:pt>
                <c:pt idx="15">
                  <c:v>5.589654668493153</c:v>
                </c:pt>
                <c:pt idx="16">
                  <c:v>5.701733678082192</c:v>
                </c:pt>
                <c:pt idx="17">
                  <c:v>6.966109555616441</c:v>
                </c:pt>
                <c:pt idx="18">
                  <c:v>7.767507748219177</c:v>
                </c:pt>
                <c:pt idx="19">
                  <c:v>6.591151841369866</c:v>
                </c:pt>
                <c:pt idx="20">
                  <c:v>5.972926944109591</c:v>
                </c:pt>
                <c:pt idx="21">
                  <c:v>5.557938573972599</c:v>
                </c:pt>
                <c:pt idx="22">
                  <c:v>4.580362081095892</c:v>
                </c:pt>
                <c:pt idx="23">
                  <c:v>4.38717678328767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FD1-425A-A360-DC5A0FDCA6AB}"/>
            </c:ext>
          </c:extLst>
        </c:ser>
        <c:ser>
          <c:idx val="7"/>
          <c:order val="7"/>
          <c:tx>
            <c:strRef>
              <c:f>'Load profiles average day'!$B$10</c:f>
              <c:strCache>
                <c:ptCount val="1"/>
                <c:pt idx="0">
                  <c:v>TEK17 WN Direct NoSTC NoPV EVd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day'!$C$10:$Z$10</c:f>
              <c:numCache>
                <c:formatCode>General</c:formatCode>
                <c:ptCount val="24"/>
                <c:pt idx="0">
                  <c:v>4.390160901643836</c:v>
                </c:pt>
                <c:pt idx="1">
                  <c:v>4.43963501343465</c:v>
                </c:pt>
                <c:pt idx="2">
                  <c:v>4.514472665125013</c:v>
                </c:pt>
                <c:pt idx="3">
                  <c:v>4.642136947123284</c:v>
                </c:pt>
                <c:pt idx="4">
                  <c:v>4.836957591232878</c:v>
                </c:pt>
                <c:pt idx="5">
                  <c:v>2.123115989315068</c:v>
                </c:pt>
                <c:pt idx="6">
                  <c:v>3.883505581095889</c:v>
                </c:pt>
                <c:pt idx="7">
                  <c:v>4.051218989041095</c:v>
                </c:pt>
                <c:pt idx="8">
                  <c:v>3.375131618434248</c:v>
                </c:pt>
                <c:pt idx="9">
                  <c:v>2.229014864821917</c:v>
                </c:pt>
                <c:pt idx="10">
                  <c:v>1.70717348109589</c:v>
                </c:pt>
                <c:pt idx="11">
                  <c:v>1.600047928711776</c:v>
                </c:pt>
                <c:pt idx="12">
                  <c:v>1.53314990190767</c:v>
                </c:pt>
                <c:pt idx="13">
                  <c:v>1.540769755205479</c:v>
                </c:pt>
                <c:pt idx="14">
                  <c:v>1.730005608767122</c:v>
                </c:pt>
                <c:pt idx="15">
                  <c:v>1.98965466849315</c:v>
                </c:pt>
                <c:pt idx="16">
                  <c:v>2.101733678082192</c:v>
                </c:pt>
                <c:pt idx="17">
                  <c:v>3.36610955561644</c:v>
                </c:pt>
                <c:pt idx="18">
                  <c:v>4.16750774821918</c:v>
                </c:pt>
                <c:pt idx="19">
                  <c:v>2.991151841369863</c:v>
                </c:pt>
                <c:pt idx="20">
                  <c:v>5.972926944109591</c:v>
                </c:pt>
                <c:pt idx="21">
                  <c:v>5.557938573972599</c:v>
                </c:pt>
                <c:pt idx="22">
                  <c:v>4.580362081095892</c:v>
                </c:pt>
                <c:pt idx="23">
                  <c:v>4.38717678328767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FD1-425A-A360-DC5A0FDCA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12198696"/>
        <c:axId val="-2012215976"/>
      </c:lineChart>
      <c:catAx>
        <c:axId val="-2012198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12215976"/>
        <c:crosses val="autoZero"/>
        <c:auto val="1"/>
        <c:lblAlgn val="ctr"/>
        <c:lblOffset val="100"/>
        <c:noMultiLvlLbl val="0"/>
      </c:catAx>
      <c:valAx>
        <c:axId val="-2012215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12198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000"/>
              <a:t>Average day</a:t>
            </a:r>
            <a:r>
              <a:rPr lang="nb-NO" sz="2000" baseline="0"/>
              <a:t> load profile for buildings with different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800">
                <a:solidFill>
                  <a:srgbClr val="1F497D"/>
                </a:solidFill>
              </a:rPr>
              <a:t>ENVELOPE</a:t>
            </a:r>
            <a:endParaRPr lang="nb-NO" sz="2400">
              <a:solidFill>
                <a:srgbClr val="1F497D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'Load profiles average day'!$B$2</c:f>
              <c:strCache>
                <c:ptCount val="1"/>
                <c:pt idx="0">
                  <c:v>TEK17 WN Direct NoSTC NoPV NoEV</c:v>
                </c:pt>
              </c:strCache>
            </c:strRef>
          </c:tx>
          <c:spPr>
            <a:ln w="38100" cap="rnd" cmpd="sng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day'!$C$2:$Z$2</c:f>
              <c:numCache>
                <c:formatCode>General</c:formatCode>
                <c:ptCount val="24"/>
                <c:pt idx="0">
                  <c:v>0.790022312</c:v>
                </c:pt>
                <c:pt idx="1">
                  <c:v>0.839635013</c:v>
                </c:pt>
                <c:pt idx="2">
                  <c:v>0.914472665</c:v>
                </c:pt>
                <c:pt idx="3">
                  <c:v>1.042136947</c:v>
                </c:pt>
                <c:pt idx="4">
                  <c:v>1.236957591</c:v>
                </c:pt>
                <c:pt idx="5">
                  <c:v>2.123115989</c:v>
                </c:pt>
                <c:pt idx="6">
                  <c:v>3.883505581</c:v>
                </c:pt>
                <c:pt idx="7">
                  <c:v>4.051218989</c:v>
                </c:pt>
                <c:pt idx="8">
                  <c:v>3.375131618</c:v>
                </c:pt>
                <c:pt idx="9">
                  <c:v>2.229014865</c:v>
                </c:pt>
                <c:pt idx="10">
                  <c:v>1.707173481</c:v>
                </c:pt>
                <c:pt idx="11">
                  <c:v>1.600047929</c:v>
                </c:pt>
                <c:pt idx="12">
                  <c:v>1.533149902</c:v>
                </c:pt>
                <c:pt idx="13">
                  <c:v>1.540769755</c:v>
                </c:pt>
                <c:pt idx="14">
                  <c:v>1.730005609</c:v>
                </c:pt>
                <c:pt idx="15">
                  <c:v>1.989654668</c:v>
                </c:pt>
                <c:pt idx="16">
                  <c:v>2.101733678</c:v>
                </c:pt>
                <c:pt idx="17">
                  <c:v>3.366109556</c:v>
                </c:pt>
                <c:pt idx="18">
                  <c:v>4.167507748</c:v>
                </c:pt>
                <c:pt idx="19">
                  <c:v>2.991151841</c:v>
                </c:pt>
                <c:pt idx="20">
                  <c:v>2.372926944</c:v>
                </c:pt>
                <c:pt idx="21">
                  <c:v>1.957938574</c:v>
                </c:pt>
                <c:pt idx="22">
                  <c:v>0.980362081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65-4311-A2B2-12A33E3532BC}"/>
            </c:ext>
          </c:extLst>
        </c:ser>
        <c:ser>
          <c:idx val="1"/>
          <c:order val="1"/>
          <c:tx>
            <c:strRef>
              <c:f>'Load profiles average day'!$B$3</c:f>
              <c:strCache>
                <c:ptCount val="1"/>
                <c:pt idx="0">
                  <c:v>60s WN Direct NoSTC NoPV NoEV</c:v>
                </c:pt>
              </c:strCache>
            </c:strRef>
          </c:tx>
          <c:spPr>
            <a:ln w="38100" cap="rnd" cmpd="sng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day'!$C$3:$Z$3</c:f>
              <c:numCache>
                <c:formatCode>General</c:formatCode>
                <c:ptCount val="24"/>
                <c:pt idx="0">
                  <c:v>2.913312855</c:v>
                </c:pt>
                <c:pt idx="1">
                  <c:v>3.171598909</c:v>
                </c:pt>
                <c:pt idx="2">
                  <c:v>3.358496775</c:v>
                </c:pt>
                <c:pt idx="3">
                  <c:v>3.508084166</c:v>
                </c:pt>
                <c:pt idx="4">
                  <c:v>3.563976846</c:v>
                </c:pt>
                <c:pt idx="5">
                  <c:v>5.167956521</c:v>
                </c:pt>
                <c:pt idx="6">
                  <c:v>6.617670150999999</c:v>
                </c:pt>
                <c:pt idx="7">
                  <c:v>6.401574808</c:v>
                </c:pt>
                <c:pt idx="8">
                  <c:v>5.433054624</c:v>
                </c:pt>
                <c:pt idx="9">
                  <c:v>3.981256822</c:v>
                </c:pt>
                <c:pt idx="10">
                  <c:v>3.206217284</c:v>
                </c:pt>
                <c:pt idx="11">
                  <c:v>2.957913895</c:v>
                </c:pt>
                <c:pt idx="12">
                  <c:v>2.812843593</c:v>
                </c:pt>
                <c:pt idx="13">
                  <c:v>2.772969638</c:v>
                </c:pt>
                <c:pt idx="14">
                  <c:v>3.00063922</c:v>
                </c:pt>
                <c:pt idx="15">
                  <c:v>3.349589581</c:v>
                </c:pt>
                <c:pt idx="16">
                  <c:v>3.579837018</c:v>
                </c:pt>
                <c:pt idx="17">
                  <c:v>5.004328531</c:v>
                </c:pt>
                <c:pt idx="18">
                  <c:v>5.926861803</c:v>
                </c:pt>
                <c:pt idx="19">
                  <c:v>4.915112518</c:v>
                </c:pt>
                <c:pt idx="20">
                  <c:v>4.341840525</c:v>
                </c:pt>
                <c:pt idx="21">
                  <c:v>3.487675662</c:v>
                </c:pt>
                <c:pt idx="22">
                  <c:v>2.359525714</c:v>
                </c:pt>
                <c:pt idx="23">
                  <c:v>2.580930613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5-4311-A2B2-12A33E353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9879464"/>
        <c:axId val="-2059456168"/>
      </c:lineChart>
      <c:catAx>
        <c:axId val="-205987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nb-NO" sz="1800"/>
                  <a:t>Hours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456168"/>
        <c:crosses val="autoZero"/>
        <c:auto val="1"/>
        <c:lblAlgn val="ctr"/>
        <c:lblOffset val="100"/>
        <c:noMultiLvlLbl val="0"/>
      </c:catAx>
      <c:valAx>
        <c:axId val="-2059456168"/>
        <c:scaling>
          <c:orientation val="minMax"/>
          <c:max val="12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nb-NO" sz="1800"/>
                  <a:t>[kW]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879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000"/>
              <a:t>Average day</a:t>
            </a:r>
            <a:r>
              <a:rPr lang="nb-NO" sz="2000" baseline="0"/>
              <a:t> load profile for buildings with different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800">
                <a:solidFill>
                  <a:srgbClr val="1F497D"/>
                </a:solidFill>
              </a:rPr>
              <a:t>HEATING SYSTEM</a:t>
            </a:r>
            <a:endParaRPr lang="nb-NO" sz="2400">
              <a:solidFill>
                <a:srgbClr val="1F497D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'Load profiles average day'!$B$2</c:f>
              <c:strCache>
                <c:ptCount val="1"/>
                <c:pt idx="0">
                  <c:v>TEK17 WN Direct NoSTC NoPV NoEV</c:v>
                </c:pt>
              </c:strCache>
            </c:strRef>
          </c:tx>
          <c:spPr>
            <a:ln w="38100" cap="rnd" cmpd="sng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day'!$C$2:$Z$2</c:f>
              <c:numCache>
                <c:formatCode>General</c:formatCode>
                <c:ptCount val="24"/>
                <c:pt idx="0">
                  <c:v>0.790022312</c:v>
                </c:pt>
                <c:pt idx="1">
                  <c:v>0.839635013</c:v>
                </c:pt>
                <c:pt idx="2">
                  <c:v>0.914472665</c:v>
                </c:pt>
                <c:pt idx="3">
                  <c:v>1.042136947</c:v>
                </c:pt>
                <c:pt idx="4">
                  <c:v>1.236957591</c:v>
                </c:pt>
                <c:pt idx="5">
                  <c:v>2.123115989</c:v>
                </c:pt>
                <c:pt idx="6">
                  <c:v>3.883505581</c:v>
                </c:pt>
                <c:pt idx="7">
                  <c:v>4.051218989</c:v>
                </c:pt>
                <c:pt idx="8">
                  <c:v>3.375131618</c:v>
                </c:pt>
                <c:pt idx="9">
                  <c:v>2.229014865</c:v>
                </c:pt>
                <c:pt idx="10">
                  <c:v>1.707173481</c:v>
                </c:pt>
                <c:pt idx="11">
                  <c:v>1.600047929</c:v>
                </c:pt>
                <c:pt idx="12">
                  <c:v>1.533149902</c:v>
                </c:pt>
                <c:pt idx="13">
                  <c:v>1.540769755</c:v>
                </c:pt>
                <c:pt idx="14">
                  <c:v>1.730005609</c:v>
                </c:pt>
                <c:pt idx="15">
                  <c:v>1.989654668</c:v>
                </c:pt>
                <c:pt idx="16">
                  <c:v>2.101733678</c:v>
                </c:pt>
                <c:pt idx="17">
                  <c:v>3.366109556</c:v>
                </c:pt>
                <c:pt idx="18">
                  <c:v>4.167507748</c:v>
                </c:pt>
                <c:pt idx="19">
                  <c:v>2.991151841</c:v>
                </c:pt>
                <c:pt idx="20">
                  <c:v>2.372926944</c:v>
                </c:pt>
                <c:pt idx="21">
                  <c:v>1.957938574</c:v>
                </c:pt>
                <c:pt idx="22">
                  <c:v>0.980362081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65-4311-A2B2-12A33E3532BC}"/>
            </c:ext>
          </c:extLst>
        </c:ser>
        <c:ser>
          <c:idx val="1"/>
          <c:order val="1"/>
          <c:tx>
            <c:strRef>
              <c:f>'Load profiles average day'!$B$4</c:f>
              <c:strCache>
                <c:ptCount val="1"/>
                <c:pt idx="0">
                  <c:v>TEK17 WN ASHP NoSTC NoPV NoEV</c:v>
                </c:pt>
              </c:strCache>
            </c:strRef>
          </c:tx>
          <c:spPr>
            <a:ln w="38100" cap="rnd" cmpd="sng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day'!$C$4:$Z$4</c:f>
              <c:numCache>
                <c:formatCode>General</c:formatCode>
                <c:ptCount val="24"/>
                <c:pt idx="0">
                  <c:v>0.498966067</c:v>
                </c:pt>
                <c:pt idx="1">
                  <c:v>0.500756992</c:v>
                </c:pt>
                <c:pt idx="2">
                  <c:v>0.534289674</c:v>
                </c:pt>
                <c:pt idx="3">
                  <c:v>0.629285174</c:v>
                </c:pt>
                <c:pt idx="4">
                  <c:v>0.82588006</c:v>
                </c:pt>
                <c:pt idx="5">
                  <c:v>1.371107015</c:v>
                </c:pt>
                <c:pt idx="6">
                  <c:v>2.514608923</c:v>
                </c:pt>
                <c:pt idx="7">
                  <c:v>2.908954489</c:v>
                </c:pt>
                <c:pt idx="8">
                  <c:v>2.349172428</c:v>
                </c:pt>
                <c:pt idx="9">
                  <c:v>1.310144129</c:v>
                </c:pt>
                <c:pt idx="10">
                  <c:v>0.89164119</c:v>
                </c:pt>
                <c:pt idx="11">
                  <c:v>0.858990204</c:v>
                </c:pt>
                <c:pt idx="12">
                  <c:v>0.832514563</c:v>
                </c:pt>
                <c:pt idx="13">
                  <c:v>0.858723327</c:v>
                </c:pt>
                <c:pt idx="14">
                  <c:v>1.046102746</c:v>
                </c:pt>
                <c:pt idx="15">
                  <c:v>1.343105602</c:v>
                </c:pt>
                <c:pt idx="16">
                  <c:v>1.521255504</c:v>
                </c:pt>
                <c:pt idx="17">
                  <c:v>2.82881319</c:v>
                </c:pt>
                <c:pt idx="18">
                  <c:v>3.612453355</c:v>
                </c:pt>
                <c:pt idx="19">
                  <c:v>2.377110153</c:v>
                </c:pt>
                <c:pt idx="20">
                  <c:v>1.748592794</c:v>
                </c:pt>
                <c:pt idx="21">
                  <c:v>1.456083699</c:v>
                </c:pt>
                <c:pt idx="22">
                  <c:v>0.789261185</c:v>
                </c:pt>
                <c:pt idx="23">
                  <c:v>0.55617535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5-4311-A2B2-12A33E353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9878088"/>
        <c:axId val="-2059698296"/>
      </c:lineChart>
      <c:catAx>
        <c:axId val="-205987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nb-NO" sz="1800"/>
                  <a:t>Hours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698296"/>
        <c:crosses val="autoZero"/>
        <c:auto val="1"/>
        <c:lblAlgn val="ctr"/>
        <c:lblOffset val="100"/>
        <c:noMultiLvlLbl val="0"/>
      </c:catAx>
      <c:valAx>
        <c:axId val="-2059698296"/>
        <c:scaling>
          <c:orientation val="minMax"/>
          <c:max val="12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nb-NO" sz="1800"/>
                  <a:t>[kW]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87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000"/>
              <a:t>Average day</a:t>
            </a:r>
            <a:r>
              <a:rPr lang="nb-NO" sz="2000" baseline="0"/>
              <a:t> load profile for buildings with and without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800">
                <a:solidFill>
                  <a:srgbClr val="1F497D"/>
                </a:solidFill>
              </a:rPr>
              <a:t>PV PANELS</a:t>
            </a:r>
            <a:endParaRPr lang="nb-NO" sz="2400">
              <a:solidFill>
                <a:srgbClr val="1F497D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'Load profiles average day'!$B$2</c:f>
              <c:strCache>
                <c:ptCount val="1"/>
                <c:pt idx="0">
                  <c:v>TEK17 WN Direct NoSTC NoPV NoEV</c:v>
                </c:pt>
              </c:strCache>
            </c:strRef>
          </c:tx>
          <c:spPr>
            <a:ln w="38100" cap="rnd" cmpd="sng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day'!$C$2:$Z$2</c:f>
              <c:numCache>
                <c:formatCode>General</c:formatCode>
                <c:ptCount val="24"/>
                <c:pt idx="0">
                  <c:v>0.790022312</c:v>
                </c:pt>
                <c:pt idx="1">
                  <c:v>0.839635013</c:v>
                </c:pt>
                <c:pt idx="2">
                  <c:v>0.914472665</c:v>
                </c:pt>
                <c:pt idx="3">
                  <c:v>1.042136947</c:v>
                </c:pt>
                <c:pt idx="4">
                  <c:v>1.236957591</c:v>
                </c:pt>
                <c:pt idx="5">
                  <c:v>2.123115989</c:v>
                </c:pt>
                <c:pt idx="6">
                  <c:v>3.883505581</c:v>
                </c:pt>
                <c:pt idx="7">
                  <c:v>4.051218989</c:v>
                </c:pt>
                <c:pt idx="8">
                  <c:v>3.375131618</c:v>
                </c:pt>
                <c:pt idx="9">
                  <c:v>2.229014865</c:v>
                </c:pt>
                <c:pt idx="10">
                  <c:v>1.707173481</c:v>
                </c:pt>
                <c:pt idx="11">
                  <c:v>1.600047929</c:v>
                </c:pt>
                <c:pt idx="12">
                  <c:v>1.533149902</c:v>
                </c:pt>
                <c:pt idx="13">
                  <c:v>1.540769755</c:v>
                </c:pt>
                <c:pt idx="14">
                  <c:v>1.730005609</c:v>
                </c:pt>
                <c:pt idx="15">
                  <c:v>1.989654668</c:v>
                </c:pt>
                <c:pt idx="16">
                  <c:v>2.101733678</c:v>
                </c:pt>
                <c:pt idx="17">
                  <c:v>3.366109556</c:v>
                </c:pt>
                <c:pt idx="18">
                  <c:v>4.167507748</c:v>
                </c:pt>
                <c:pt idx="19">
                  <c:v>2.991151841</c:v>
                </c:pt>
                <c:pt idx="20">
                  <c:v>2.372926944</c:v>
                </c:pt>
                <c:pt idx="21">
                  <c:v>1.957938574</c:v>
                </c:pt>
                <c:pt idx="22">
                  <c:v>0.980362081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65-4311-A2B2-12A33E3532BC}"/>
            </c:ext>
          </c:extLst>
        </c:ser>
        <c:ser>
          <c:idx val="1"/>
          <c:order val="1"/>
          <c:tx>
            <c:strRef>
              <c:f>'Load profiles average day'!$B$5</c:f>
              <c:strCache>
                <c:ptCount val="1"/>
                <c:pt idx="0">
                  <c:v>TEK17 WN Direct NoSTC PV NoEV</c:v>
                </c:pt>
              </c:strCache>
            </c:strRef>
          </c:tx>
          <c:spPr>
            <a:ln w="38100" cap="rnd" cmpd="sng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day'!$C$5:$Z$5</c:f>
              <c:numCache>
                <c:formatCode>General</c:formatCode>
                <c:ptCount val="24"/>
                <c:pt idx="0">
                  <c:v>0.786804159</c:v>
                </c:pt>
                <c:pt idx="1">
                  <c:v>0.839101537</c:v>
                </c:pt>
                <c:pt idx="2">
                  <c:v>0.908905853</c:v>
                </c:pt>
                <c:pt idx="3">
                  <c:v>1.022690987</c:v>
                </c:pt>
                <c:pt idx="4">
                  <c:v>1.184529462</c:v>
                </c:pt>
                <c:pt idx="5">
                  <c:v>2.020378271</c:v>
                </c:pt>
                <c:pt idx="6">
                  <c:v>3.700909716</c:v>
                </c:pt>
                <c:pt idx="7">
                  <c:v>3.628597347</c:v>
                </c:pt>
                <c:pt idx="8">
                  <c:v>2.613498173</c:v>
                </c:pt>
                <c:pt idx="9">
                  <c:v>1.474669085</c:v>
                </c:pt>
                <c:pt idx="10">
                  <c:v>0.794006128</c:v>
                </c:pt>
                <c:pt idx="11">
                  <c:v>0.641226069</c:v>
                </c:pt>
                <c:pt idx="12">
                  <c:v>0.582995365</c:v>
                </c:pt>
                <c:pt idx="13">
                  <c:v>0.626318194</c:v>
                </c:pt>
                <c:pt idx="14">
                  <c:v>0.887807943</c:v>
                </c:pt>
                <c:pt idx="15">
                  <c:v>1.236310863</c:v>
                </c:pt>
                <c:pt idx="16">
                  <c:v>1.54063179</c:v>
                </c:pt>
                <c:pt idx="17">
                  <c:v>3.084002521</c:v>
                </c:pt>
                <c:pt idx="18">
                  <c:v>4.069424112</c:v>
                </c:pt>
                <c:pt idx="19">
                  <c:v>2.956400032</c:v>
                </c:pt>
                <c:pt idx="20">
                  <c:v>2.362621307</c:v>
                </c:pt>
                <c:pt idx="21">
                  <c:v>1.955891634</c:v>
                </c:pt>
                <c:pt idx="22">
                  <c:v>0.980091854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5-4311-A2B2-12A33E353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9494568"/>
        <c:axId val="-2059745544"/>
      </c:lineChart>
      <c:catAx>
        <c:axId val="-205949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nb-NO" sz="1800"/>
                  <a:t>Hours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745544"/>
        <c:crosses val="autoZero"/>
        <c:auto val="1"/>
        <c:lblAlgn val="ctr"/>
        <c:lblOffset val="100"/>
        <c:noMultiLvlLbl val="0"/>
      </c:catAx>
      <c:valAx>
        <c:axId val="-2059745544"/>
        <c:scaling>
          <c:orientation val="minMax"/>
          <c:max val="12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nb-NO" sz="1800"/>
                  <a:t>[kW]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494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000"/>
              <a:t>Average day</a:t>
            </a:r>
            <a:r>
              <a:rPr lang="nb-NO" sz="2000" baseline="0"/>
              <a:t> load profile for buildings with and without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800">
                <a:solidFill>
                  <a:srgbClr val="1F497D"/>
                </a:solidFill>
              </a:rPr>
              <a:t>STC</a:t>
            </a:r>
            <a:endParaRPr lang="nb-NO" sz="2400">
              <a:solidFill>
                <a:srgbClr val="1F497D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'Load profiles average day'!$B$2</c:f>
              <c:strCache>
                <c:ptCount val="1"/>
                <c:pt idx="0">
                  <c:v>TEK17 WN Direct NoSTC NoPV NoEV</c:v>
                </c:pt>
              </c:strCache>
            </c:strRef>
          </c:tx>
          <c:spPr>
            <a:ln w="38100" cap="rnd" cmpd="sng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day'!$C$2:$Z$2</c:f>
              <c:numCache>
                <c:formatCode>General</c:formatCode>
                <c:ptCount val="24"/>
                <c:pt idx="0">
                  <c:v>0.790022312</c:v>
                </c:pt>
                <c:pt idx="1">
                  <c:v>0.839635013</c:v>
                </c:pt>
                <c:pt idx="2">
                  <c:v>0.914472665</c:v>
                </c:pt>
                <c:pt idx="3">
                  <c:v>1.042136947</c:v>
                </c:pt>
                <c:pt idx="4">
                  <c:v>1.236957591</c:v>
                </c:pt>
                <c:pt idx="5">
                  <c:v>2.123115989</c:v>
                </c:pt>
                <c:pt idx="6">
                  <c:v>3.883505581</c:v>
                </c:pt>
                <c:pt idx="7">
                  <c:v>4.051218989</c:v>
                </c:pt>
                <c:pt idx="8">
                  <c:v>3.375131618</c:v>
                </c:pt>
                <c:pt idx="9">
                  <c:v>2.229014865</c:v>
                </c:pt>
                <c:pt idx="10">
                  <c:v>1.707173481</c:v>
                </c:pt>
                <c:pt idx="11">
                  <c:v>1.600047929</c:v>
                </c:pt>
                <c:pt idx="12">
                  <c:v>1.533149902</c:v>
                </c:pt>
                <c:pt idx="13">
                  <c:v>1.540769755</c:v>
                </c:pt>
                <c:pt idx="14">
                  <c:v>1.730005609</c:v>
                </c:pt>
                <c:pt idx="15">
                  <c:v>1.989654668</c:v>
                </c:pt>
                <c:pt idx="16">
                  <c:v>2.101733678</c:v>
                </c:pt>
                <c:pt idx="17">
                  <c:v>3.366109556</c:v>
                </c:pt>
                <c:pt idx="18">
                  <c:v>4.167507748</c:v>
                </c:pt>
                <c:pt idx="19">
                  <c:v>2.991151841</c:v>
                </c:pt>
                <c:pt idx="20">
                  <c:v>2.372926944</c:v>
                </c:pt>
                <c:pt idx="21">
                  <c:v>1.957938574</c:v>
                </c:pt>
                <c:pt idx="22">
                  <c:v>0.980362081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65-4311-A2B2-12A33E3532BC}"/>
            </c:ext>
          </c:extLst>
        </c:ser>
        <c:ser>
          <c:idx val="1"/>
          <c:order val="1"/>
          <c:tx>
            <c:strRef>
              <c:f>'Load profiles average day'!$B$6</c:f>
              <c:strCache>
                <c:ptCount val="1"/>
                <c:pt idx="0">
                  <c:v>TEK17 WN Direct STC NoPV NoEV</c:v>
                </c:pt>
              </c:strCache>
            </c:strRef>
          </c:tx>
          <c:spPr>
            <a:ln w="38100" cap="rnd" cmpd="sng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day'!$C$6:$Z$6</c:f>
              <c:numCache>
                <c:formatCode>General</c:formatCode>
                <c:ptCount val="24"/>
                <c:pt idx="0">
                  <c:v>0.752119432</c:v>
                </c:pt>
                <c:pt idx="1">
                  <c:v>0.801287034</c:v>
                </c:pt>
                <c:pt idx="2">
                  <c:v>0.875924188</c:v>
                </c:pt>
                <c:pt idx="3">
                  <c:v>1.003856604</c:v>
                </c:pt>
                <c:pt idx="4">
                  <c:v>1.212691632</c:v>
                </c:pt>
                <c:pt idx="5">
                  <c:v>2.029073462</c:v>
                </c:pt>
                <c:pt idx="6">
                  <c:v>3.54088131</c:v>
                </c:pt>
                <c:pt idx="7">
                  <c:v>3.636527613</c:v>
                </c:pt>
                <c:pt idx="8">
                  <c:v>3.157126329</c:v>
                </c:pt>
                <c:pt idx="9">
                  <c:v>2.195810864</c:v>
                </c:pt>
                <c:pt idx="10">
                  <c:v>1.673769126</c:v>
                </c:pt>
                <c:pt idx="11">
                  <c:v>1.51599004</c:v>
                </c:pt>
                <c:pt idx="12">
                  <c:v>1.432368006</c:v>
                </c:pt>
                <c:pt idx="13">
                  <c:v>1.433206984</c:v>
                </c:pt>
                <c:pt idx="14">
                  <c:v>1.620876173</c:v>
                </c:pt>
                <c:pt idx="15">
                  <c:v>1.880549459</c:v>
                </c:pt>
                <c:pt idx="16">
                  <c:v>2.06607479</c:v>
                </c:pt>
                <c:pt idx="17">
                  <c:v>2.421080499</c:v>
                </c:pt>
                <c:pt idx="18">
                  <c:v>3.029932096</c:v>
                </c:pt>
                <c:pt idx="19">
                  <c:v>2.751771076</c:v>
                </c:pt>
                <c:pt idx="20">
                  <c:v>2.152253531</c:v>
                </c:pt>
                <c:pt idx="21">
                  <c:v>1.74968039</c:v>
                </c:pt>
                <c:pt idx="22">
                  <c:v>0.922888365</c:v>
                </c:pt>
                <c:pt idx="23">
                  <c:v>0.750210868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5-4311-A2B2-12A33E353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0138504"/>
        <c:axId val="-2059809592"/>
      </c:lineChart>
      <c:catAx>
        <c:axId val="-206013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nb-NO" sz="1800"/>
                  <a:t>Hours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809592"/>
        <c:crosses val="autoZero"/>
        <c:auto val="1"/>
        <c:lblAlgn val="ctr"/>
        <c:lblOffset val="100"/>
        <c:noMultiLvlLbl val="0"/>
      </c:catAx>
      <c:valAx>
        <c:axId val="-2059809592"/>
        <c:scaling>
          <c:orientation val="minMax"/>
          <c:max val="12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nb-NO" sz="1800"/>
                  <a:t>[kW]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6013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000"/>
              <a:t>Average day</a:t>
            </a:r>
            <a:r>
              <a:rPr lang="nb-NO" sz="2000" baseline="0"/>
              <a:t> load profile for buildings with different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800">
                <a:solidFill>
                  <a:srgbClr val="1F497D"/>
                </a:solidFill>
              </a:rPr>
              <a:t>WINDOW OPENINGS</a:t>
            </a:r>
            <a:endParaRPr lang="nb-NO" sz="2400">
              <a:solidFill>
                <a:srgbClr val="1F497D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'Load profiles average day'!$B$2</c:f>
              <c:strCache>
                <c:ptCount val="1"/>
                <c:pt idx="0">
                  <c:v>TEK17 WN Direct NoSTC NoPV NoEV</c:v>
                </c:pt>
              </c:strCache>
            </c:strRef>
          </c:tx>
          <c:spPr>
            <a:ln w="38100" cap="rnd" cmpd="sng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day'!$C$2:$Z$2</c:f>
              <c:numCache>
                <c:formatCode>General</c:formatCode>
                <c:ptCount val="24"/>
                <c:pt idx="0">
                  <c:v>0.790022312</c:v>
                </c:pt>
                <c:pt idx="1">
                  <c:v>0.839635013</c:v>
                </c:pt>
                <c:pt idx="2">
                  <c:v>0.914472665</c:v>
                </c:pt>
                <c:pt idx="3">
                  <c:v>1.042136947</c:v>
                </c:pt>
                <c:pt idx="4">
                  <c:v>1.236957591</c:v>
                </c:pt>
                <c:pt idx="5">
                  <c:v>2.123115989</c:v>
                </c:pt>
                <c:pt idx="6">
                  <c:v>3.883505581</c:v>
                </c:pt>
                <c:pt idx="7">
                  <c:v>4.051218989</c:v>
                </c:pt>
                <c:pt idx="8">
                  <c:v>3.375131618</c:v>
                </c:pt>
                <c:pt idx="9">
                  <c:v>2.229014865</c:v>
                </c:pt>
                <c:pt idx="10">
                  <c:v>1.707173481</c:v>
                </c:pt>
                <c:pt idx="11">
                  <c:v>1.600047929</c:v>
                </c:pt>
                <c:pt idx="12">
                  <c:v>1.533149902</c:v>
                </c:pt>
                <c:pt idx="13">
                  <c:v>1.540769755</c:v>
                </c:pt>
                <c:pt idx="14">
                  <c:v>1.730005609</c:v>
                </c:pt>
                <c:pt idx="15">
                  <c:v>1.989654668</c:v>
                </c:pt>
                <c:pt idx="16">
                  <c:v>2.101733678</c:v>
                </c:pt>
                <c:pt idx="17">
                  <c:v>3.366109556</c:v>
                </c:pt>
                <c:pt idx="18">
                  <c:v>4.167507748</c:v>
                </c:pt>
                <c:pt idx="19">
                  <c:v>2.991151841</c:v>
                </c:pt>
                <c:pt idx="20">
                  <c:v>2.372926944</c:v>
                </c:pt>
                <c:pt idx="21">
                  <c:v>1.957938574</c:v>
                </c:pt>
                <c:pt idx="22">
                  <c:v>0.980362081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65-4311-A2B2-12A33E3532BC}"/>
            </c:ext>
          </c:extLst>
        </c:ser>
        <c:ser>
          <c:idx val="1"/>
          <c:order val="1"/>
          <c:tx>
            <c:strRef>
              <c:f>'Load profiles average day'!$B$7</c:f>
              <c:strCache>
                <c:ptCount val="1"/>
                <c:pt idx="0">
                  <c:v>TEK17 WO Direct NoSTC NoPV NoEV</c:v>
                </c:pt>
              </c:strCache>
            </c:strRef>
          </c:tx>
          <c:spPr>
            <a:ln w="38100" cap="rnd" cmpd="sng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day'!$C$7:$Z$7</c:f>
              <c:numCache>
                <c:formatCode>General</c:formatCode>
                <c:ptCount val="24"/>
                <c:pt idx="0">
                  <c:v>4.378960824</c:v>
                </c:pt>
                <c:pt idx="1">
                  <c:v>4.50356964</c:v>
                </c:pt>
                <c:pt idx="2">
                  <c:v>4.642772111</c:v>
                </c:pt>
                <c:pt idx="3">
                  <c:v>4.786881658</c:v>
                </c:pt>
                <c:pt idx="4">
                  <c:v>4.022939247</c:v>
                </c:pt>
                <c:pt idx="5">
                  <c:v>4.774747195</c:v>
                </c:pt>
                <c:pt idx="6">
                  <c:v>5.743970935</c:v>
                </c:pt>
                <c:pt idx="7">
                  <c:v>5.939755942</c:v>
                </c:pt>
                <c:pt idx="8">
                  <c:v>5.345869366</c:v>
                </c:pt>
                <c:pt idx="9">
                  <c:v>4.248582721</c:v>
                </c:pt>
                <c:pt idx="10">
                  <c:v>3.725752599</c:v>
                </c:pt>
                <c:pt idx="11">
                  <c:v>3.621172109</c:v>
                </c:pt>
                <c:pt idx="12">
                  <c:v>3.552646466</c:v>
                </c:pt>
                <c:pt idx="13">
                  <c:v>3.644242961</c:v>
                </c:pt>
                <c:pt idx="14">
                  <c:v>7.349977132</c:v>
                </c:pt>
                <c:pt idx="15">
                  <c:v>10.28103162</c:v>
                </c:pt>
                <c:pt idx="16">
                  <c:v>9.982602799</c:v>
                </c:pt>
                <c:pt idx="17">
                  <c:v>11.30166903</c:v>
                </c:pt>
                <c:pt idx="18">
                  <c:v>12.18410339</c:v>
                </c:pt>
                <c:pt idx="19">
                  <c:v>11.2898486</c:v>
                </c:pt>
                <c:pt idx="20">
                  <c:v>10.03605488</c:v>
                </c:pt>
                <c:pt idx="21">
                  <c:v>7.497189401</c:v>
                </c:pt>
                <c:pt idx="22">
                  <c:v>4.362559972</c:v>
                </c:pt>
                <c:pt idx="23">
                  <c:v>4.26323529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5-4311-A2B2-12A33E353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9466040"/>
        <c:axId val="-2059490808"/>
      </c:lineChart>
      <c:catAx>
        <c:axId val="-205946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nb-NO" sz="1800"/>
                  <a:t>Hours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490808"/>
        <c:crosses val="autoZero"/>
        <c:auto val="1"/>
        <c:lblAlgn val="ctr"/>
        <c:lblOffset val="100"/>
        <c:noMultiLvlLbl val="0"/>
      </c:catAx>
      <c:valAx>
        <c:axId val="-2059490808"/>
        <c:scaling>
          <c:orientation val="minMax"/>
          <c:max val="12.3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nb-NO" sz="1800"/>
                  <a:t>[kW]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466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Robustness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HEATING SYSTEM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43645140647172"/>
          <c:y val="0.00029061584693217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HS'!$E$4</c:f>
              <c:numCache>
                <c:formatCode>0</c:formatCode>
                <c:ptCount val="1"/>
                <c:pt idx="0">
                  <c:v>11229.58098853224</c:v>
                </c:pt>
              </c:numCache>
            </c:numRef>
          </c:xVal>
          <c:yVal>
            <c:numRef>
              <c:f>'Robustness HS'!$E$16</c:f>
              <c:numCache>
                <c:formatCode>0</c:formatCode>
                <c:ptCount val="1"/>
                <c:pt idx="0">
                  <c:v>3971.472465811949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'Robustness HS'!$E$5</c:f>
              <c:numCache>
                <c:formatCode>0</c:formatCode>
                <c:ptCount val="1"/>
                <c:pt idx="0">
                  <c:v>11817.85864332363</c:v>
                </c:pt>
              </c:numCache>
            </c:numRef>
          </c:xVal>
          <c:yVal>
            <c:numRef>
              <c:f>'Robustness HS'!$E$17</c:f>
              <c:numCache>
                <c:formatCode>0</c:formatCode>
                <c:ptCount val="1"/>
                <c:pt idx="0">
                  <c:v>3941.999870911094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'Robustness HS'!$E$6</c:f>
              <c:numCache>
                <c:formatCode>0</c:formatCode>
                <c:ptCount val="1"/>
                <c:pt idx="0">
                  <c:v>13224.41401840659</c:v>
                </c:pt>
              </c:numCache>
            </c:numRef>
          </c:xVal>
          <c:yVal>
            <c:numRef>
              <c:f>'Robustness HS'!$E$18</c:f>
              <c:numCache>
                <c:formatCode>0</c:formatCode>
                <c:ptCount val="1"/>
                <c:pt idx="0">
                  <c:v>7467.18283745048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'Robustness HS'!$E$7</c:f>
              <c:numCache>
                <c:formatCode>0</c:formatCode>
                <c:ptCount val="1"/>
                <c:pt idx="0">
                  <c:v>12172.25707329258</c:v>
                </c:pt>
              </c:numCache>
            </c:numRef>
          </c:xVal>
          <c:yVal>
            <c:numRef>
              <c:f>'Robustness HS'!$E$19</c:f>
              <c:numCache>
                <c:formatCode>0</c:formatCode>
                <c:ptCount val="1"/>
                <c:pt idx="0">
                  <c:v>3943.990535728615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HS'!$E$9</c:f>
              <c:numCache>
                <c:formatCode>0</c:formatCode>
                <c:ptCount val="1"/>
                <c:pt idx="0">
                  <c:v>8583.57185962692</c:v>
                </c:pt>
              </c:numCache>
            </c:numRef>
          </c:xVal>
          <c:yVal>
            <c:numRef>
              <c:f>'Robustness HS'!$E$21</c:f>
              <c:numCache>
                <c:formatCode>0</c:formatCode>
                <c:ptCount val="1"/>
                <c:pt idx="0">
                  <c:v>2324.500185741671</c:v>
                </c:pt>
              </c:numCache>
            </c:numRef>
          </c:yVal>
          <c:smooth val="0"/>
        </c:ser>
        <c:ser>
          <c:idx val="6"/>
          <c:order val="5"/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HS'!$E$10</c:f>
              <c:numCache>
                <c:formatCode>0</c:formatCode>
                <c:ptCount val="1"/>
                <c:pt idx="0">
                  <c:v>10419.30167874874</c:v>
                </c:pt>
              </c:numCache>
            </c:numRef>
          </c:xVal>
          <c:yVal>
            <c:numRef>
              <c:f>'Robustness HS'!$E$22</c:f>
              <c:numCache>
                <c:formatCode>0</c:formatCode>
                <c:ptCount val="1"/>
                <c:pt idx="0">
                  <c:v>2207.181385985705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HS'!$E$11</c:f>
              <c:numCache>
                <c:formatCode>0</c:formatCode>
                <c:ptCount val="1"/>
                <c:pt idx="0">
                  <c:v>9343.401318731292</c:v>
                </c:pt>
              </c:numCache>
            </c:numRef>
          </c:xVal>
          <c:yVal>
            <c:numRef>
              <c:f>'Robustness HS'!$E$23</c:f>
              <c:numCache>
                <c:formatCode>0</c:formatCode>
                <c:ptCount val="1"/>
                <c:pt idx="0">
                  <c:v>2912.287884516763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HS'!$F$4</c:f>
              <c:numCache>
                <c:formatCode>0</c:formatCode>
                <c:ptCount val="1"/>
                <c:pt idx="0">
                  <c:v>8124.828126292578</c:v>
                </c:pt>
              </c:numCache>
            </c:numRef>
          </c:xVal>
          <c:yVal>
            <c:numRef>
              <c:f>'Robustness HS'!$F$16</c:f>
              <c:numCache>
                <c:formatCode>0</c:formatCode>
                <c:ptCount val="1"/>
                <c:pt idx="0">
                  <c:v>2583.88256011041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HS'!$F$5</c:f>
              <c:numCache>
                <c:formatCode>0</c:formatCode>
                <c:ptCount val="1"/>
                <c:pt idx="0">
                  <c:v>8802.145452548356</c:v>
                </c:pt>
              </c:numCache>
            </c:numRef>
          </c:xVal>
          <c:yVal>
            <c:numRef>
              <c:f>'Robustness HS'!$F$17</c:f>
              <c:numCache>
                <c:formatCode>0</c:formatCode>
                <c:ptCount val="1"/>
                <c:pt idx="0">
                  <c:v>2761.15916477021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'Robustness HS'!$F$6</c:f>
              <c:numCache>
                <c:formatCode>0</c:formatCode>
                <c:ptCount val="1"/>
                <c:pt idx="0">
                  <c:v>9421.986365340217</c:v>
                </c:pt>
              </c:numCache>
            </c:numRef>
          </c:xVal>
          <c:yVal>
            <c:numRef>
              <c:f>'Robustness HS'!$F$18</c:f>
              <c:numCache>
                <c:formatCode>0</c:formatCode>
                <c:ptCount val="1"/>
                <c:pt idx="0">
                  <c:v>3589.75240467632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HS'!$F$7</c:f>
              <c:numCache>
                <c:formatCode>0</c:formatCode>
                <c:ptCount val="1"/>
                <c:pt idx="0">
                  <c:v>8628.405000834138</c:v>
                </c:pt>
              </c:numCache>
            </c:numRef>
          </c:xVal>
          <c:yVal>
            <c:numRef>
              <c:f>'Robustness HS'!$F$19</c:f>
              <c:numCache>
                <c:formatCode>0</c:formatCode>
                <c:ptCount val="1"/>
                <c:pt idx="0">
                  <c:v>2675.670451687057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HS'!$F$9</c:f>
              <c:numCache>
                <c:formatCode>0</c:formatCode>
                <c:ptCount val="1"/>
                <c:pt idx="0">
                  <c:v>7049.365530058462</c:v>
                </c:pt>
              </c:numCache>
            </c:numRef>
          </c:xVal>
          <c:yVal>
            <c:numRef>
              <c:f>'Robustness HS'!$F$21</c:f>
              <c:numCache>
                <c:formatCode>0</c:formatCode>
                <c:ptCount val="1"/>
                <c:pt idx="0">
                  <c:v>1598.018032812921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HS'!$F$10</c:f>
              <c:numCache>
                <c:formatCode>0</c:formatCode>
                <c:ptCount val="1"/>
                <c:pt idx="0">
                  <c:v>8497.359733441939</c:v>
                </c:pt>
              </c:numCache>
            </c:numRef>
          </c:xVal>
          <c:yVal>
            <c:numRef>
              <c:f>'Robustness HS'!$F$22</c:f>
              <c:numCache>
                <c:formatCode>0</c:formatCode>
                <c:ptCount val="1"/>
                <c:pt idx="0">
                  <c:v>2317.755170890953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HS'!$F$11</c:f>
              <c:numCache>
                <c:formatCode>0</c:formatCode>
                <c:ptCount val="1"/>
                <c:pt idx="0">
                  <c:v>7078.009152421565</c:v>
                </c:pt>
              </c:numCache>
            </c:numRef>
          </c:xVal>
          <c:yVal>
            <c:numRef>
              <c:f>'Robustness HS'!$F$23</c:f>
              <c:numCache>
                <c:formatCode>0</c:formatCode>
                <c:ptCount val="1"/>
                <c:pt idx="0">
                  <c:v>1976.981995227953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121128"/>
        <c:axId val="2084100792"/>
      </c:scatterChart>
      <c:valAx>
        <c:axId val="2084121128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4100792"/>
        <c:crosses val="autoZero"/>
        <c:crossBetween val="midCat"/>
      </c:valAx>
      <c:valAx>
        <c:axId val="2084100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Standard deviation [NOK]</a:t>
                </a:r>
              </a:p>
            </c:rich>
          </c:tx>
          <c:layout>
            <c:manualLayout>
              <c:xMode val="edge"/>
              <c:yMode val="edge"/>
              <c:x val="0.0190611001363345"/>
              <c:y val="0.28437958842101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4121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000"/>
              <a:t>Average day</a:t>
            </a:r>
            <a:r>
              <a:rPr lang="nb-NO" sz="2000" baseline="0"/>
              <a:t> load profile for buildings with and without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800">
                <a:solidFill>
                  <a:srgbClr val="1F497D"/>
                </a:solidFill>
              </a:rPr>
              <a:t>EV TYPICAL CHARGING</a:t>
            </a:r>
            <a:endParaRPr lang="nb-NO" sz="2400">
              <a:solidFill>
                <a:srgbClr val="1F497D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'Load profiles average day'!$B$2</c:f>
              <c:strCache>
                <c:ptCount val="1"/>
                <c:pt idx="0">
                  <c:v>TEK17 WN Direct NoSTC NoPV NoEV</c:v>
                </c:pt>
              </c:strCache>
            </c:strRef>
          </c:tx>
          <c:spPr>
            <a:ln w="38100" cap="rnd" cmpd="sng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day'!$C$2:$Z$2</c:f>
              <c:numCache>
                <c:formatCode>General</c:formatCode>
                <c:ptCount val="24"/>
                <c:pt idx="0">
                  <c:v>0.790022312</c:v>
                </c:pt>
                <c:pt idx="1">
                  <c:v>0.839635013</c:v>
                </c:pt>
                <c:pt idx="2">
                  <c:v>0.914472665</c:v>
                </c:pt>
                <c:pt idx="3">
                  <c:v>1.042136947</c:v>
                </c:pt>
                <c:pt idx="4">
                  <c:v>1.236957591</c:v>
                </c:pt>
                <c:pt idx="5">
                  <c:v>2.123115989</c:v>
                </c:pt>
                <c:pt idx="6">
                  <c:v>3.883505581</c:v>
                </c:pt>
                <c:pt idx="7">
                  <c:v>4.051218989</c:v>
                </c:pt>
                <c:pt idx="8">
                  <c:v>3.375131618</c:v>
                </c:pt>
                <c:pt idx="9">
                  <c:v>2.229014865</c:v>
                </c:pt>
                <c:pt idx="10">
                  <c:v>1.707173481</c:v>
                </c:pt>
                <c:pt idx="11">
                  <c:v>1.600047929</c:v>
                </c:pt>
                <c:pt idx="12">
                  <c:v>1.533149902</c:v>
                </c:pt>
                <c:pt idx="13">
                  <c:v>1.540769755</c:v>
                </c:pt>
                <c:pt idx="14">
                  <c:v>1.730005609</c:v>
                </c:pt>
                <c:pt idx="15">
                  <c:v>1.989654668</c:v>
                </c:pt>
                <c:pt idx="16">
                  <c:v>2.101733678</c:v>
                </c:pt>
                <c:pt idx="17">
                  <c:v>3.366109556</c:v>
                </c:pt>
                <c:pt idx="18">
                  <c:v>4.167507748</c:v>
                </c:pt>
                <c:pt idx="19">
                  <c:v>2.991151841</c:v>
                </c:pt>
                <c:pt idx="20">
                  <c:v>2.372926944</c:v>
                </c:pt>
                <c:pt idx="21">
                  <c:v>1.957938574</c:v>
                </c:pt>
                <c:pt idx="22">
                  <c:v>0.980362081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65-4311-A2B2-12A33E3532BC}"/>
            </c:ext>
          </c:extLst>
        </c:ser>
        <c:ser>
          <c:idx val="1"/>
          <c:order val="1"/>
          <c:tx>
            <c:strRef>
              <c:f>'Load profiles average day'!$B$9</c:f>
              <c:strCache>
                <c:ptCount val="1"/>
                <c:pt idx="0">
                  <c:v>TEK17 WN Direct NoSTC NoPV EVc</c:v>
                </c:pt>
              </c:strCache>
            </c:strRef>
          </c:tx>
          <c:spPr>
            <a:ln w="38100" cap="rnd" cmpd="sng">
              <a:solidFill>
                <a:schemeClr val="accent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day'!$C$9:$Z$9</c:f>
              <c:numCache>
                <c:formatCode>General</c:formatCode>
                <c:ptCount val="24"/>
                <c:pt idx="0">
                  <c:v>0.790160901643835</c:v>
                </c:pt>
                <c:pt idx="1">
                  <c:v>0.839635013434649</c:v>
                </c:pt>
                <c:pt idx="2">
                  <c:v>0.914472665125013</c:v>
                </c:pt>
                <c:pt idx="3">
                  <c:v>1.042136947123287</c:v>
                </c:pt>
                <c:pt idx="4">
                  <c:v>1.236957591232877</c:v>
                </c:pt>
                <c:pt idx="5">
                  <c:v>2.123115989315068</c:v>
                </c:pt>
                <c:pt idx="6">
                  <c:v>3.883505581095889</c:v>
                </c:pt>
                <c:pt idx="7">
                  <c:v>4.051218989041095</c:v>
                </c:pt>
                <c:pt idx="8">
                  <c:v>3.375131618434248</c:v>
                </c:pt>
                <c:pt idx="9">
                  <c:v>2.229014864821917</c:v>
                </c:pt>
                <c:pt idx="10">
                  <c:v>1.70717348109589</c:v>
                </c:pt>
                <c:pt idx="11">
                  <c:v>1.600047928711776</c:v>
                </c:pt>
                <c:pt idx="12">
                  <c:v>1.53314990190767</c:v>
                </c:pt>
                <c:pt idx="13">
                  <c:v>1.540769755205479</c:v>
                </c:pt>
                <c:pt idx="14">
                  <c:v>1.730005608767122</c:v>
                </c:pt>
                <c:pt idx="15">
                  <c:v>5.589654668493153</c:v>
                </c:pt>
                <c:pt idx="16">
                  <c:v>5.701733678082192</c:v>
                </c:pt>
                <c:pt idx="17">
                  <c:v>6.966109555616441</c:v>
                </c:pt>
                <c:pt idx="18">
                  <c:v>7.767507748219177</c:v>
                </c:pt>
                <c:pt idx="19">
                  <c:v>6.591151841369866</c:v>
                </c:pt>
                <c:pt idx="20">
                  <c:v>5.972926944109591</c:v>
                </c:pt>
                <c:pt idx="21">
                  <c:v>5.557938573972599</c:v>
                </c:pt>
                <c:pt idx="22">
                  <c:v>4.580362081095892</c:v>
                </c:pt>
                <c:pt idx="23">
                  <c:v>4.38717678328767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5-4311-A2B2-12A33E353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9627080"/>
        <c:axId val="-2059658904"/>
      </c:lineChart>
      <c:catAx>
        <c:axId val="-2059627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nb-NO" sz="1800"/>
                  <a:t>Hours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658904"/>
        <c:crosses val="autoZero"/>
        <c:auto val="1"/>
        <c:lblAlgn val="ctr"/>
        <c:lblOffset val="100"/>
        <c:noMultiLvlLbl val="0"/>
      </c:catAx>
      <c:valAx>
        <c:axId val="-2059658904"/>
        <c:scaling>
          <c:orientation val="minMax"/>
          <c:max val="12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nb-NO" sz="1800"/>
                  <a:t>[kW]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627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36589869908483"/>
          <c:y val="0.229572757605279"/>
          <c:w val="0.79237251413923"/>
          <c:h val="0.07276864442095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000"/>
              <a:t>Average day</a:t>
            </a:r>
            <a:r>
              <a:rPr lang="nb-NO" sz="2000" baseline="0"/>
              <a:t> load profile for buildings with different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800">
                <a:solidFill>
                  <a:srgbClr val="1F497D"/>
                </a:solidFill>
              </a:rPr>
              <a:t>EV</a:t>
            </a:r>
            <a:r>
              <a:rPr lang="nb-NO" sz="2800" baseline="0">
                <a:solidFill>
                  <a:srgbClr val="1F497D"/>
                </a:solidFill>
              </a:rPr>
              <a:t> CHARGING</a:t>
            </a:r>
            <a:endParaRPr lang="nb-NO" sz="2400">
              <a:solidFill>
                <a:srgbClr val="1F497D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'Load profiles average day'!$B$9</c:f>
              <c:strCache>
                <c:ptCount val="1"/>
                <c:pt idx="0">
                  <c:v>TEK17 WN Direct NoSTC NoPV EVc</c:v>
                </c:pt>
              </c:strCache>
            </c:strRef>
          </c:tx>
          <c:spPr>
            <a:ln w="38100" cap="rnd" cmpd="sng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day'!$C$9:$Z$9</c:f>
              <c:numCache>
                <c:formatCode>General</c:formatCode>
                <c:ptCount val="24"/>
                <c:pt idx="0">
                  <c:v>0.790160901643835</c:v>
                </c:pt>
                <c:pt idx="1">
                  <c:v>0.839635013434649</c:v>
                </c:pt>
                <c:pt idx="2">
                  <c:v>0.914472665125013</c:v>
                </c:pt>
                <c:pt idx="3">
                  <c:v>1.042136947123287</c:v>
                </c:pt>
                <c:pt idx="4">
                  <c:v>1.236957591232877</c:v>
                </c:pt>
                <c:pt idx="5">
                  <c:v>2.123115989315068</c:v>
                </c:pt>
                <c:pt idx="6">
                  <c:v>3.883505581095889</c:v>
                </c:pt>
                <c:pt idx="7">
                  <c:v>4.051218989041095</c:v>
                </c:pt>
                <c:pt idx="8">
                  <c:v>3.375131618434248</c:v>
                </c:pt>
                <c:pt idx="9">
                  <c:v>2.229014864821917</c:v>
                </c:pt>
                <c:pt idx="10">
                  <c:v>1.70717348109589</c:v>
                </c:pt>
                <c:pt idx="11">
                  <c:v>1.600047928711776</c:v>
                </c:pt>
                <c:pt idx="12">
                  <c:v>1.53314990190767</c:v>
                </c:pt>
                <c:pt idx="13">
                  <c:v>1.540769755205479</c:v>
                </c:pt>
                <c:pt idx="14">
                  <c:v>1.730005608767122</c:v>
                </c:pt>
                <c:pt idx="15">
                  <c:v>5.589654668493153</c:v>
                </c:pt>
                <c:pt idx="16">
                  <c:v>5.701733678082192</c:v>
                </c:pt>
                <c:pt idx="17">
                  <c:v>6.966109555616441</c:v>
                </c:pt>
                <c:pt idx="18">
                  <c:v>7.767507748219177</c:v>
                </c:pt>
                <c:pt idx="19">
                  <c:v>6.591151841369866</c:v>
                </c:pt>
                <c:pt idx="20">
                  <c:v>5.972926944109591</c:v>
                </c:pt>
                <c:pt idx="21">
                  <c:v>5.557938573972599</c:v>
                </c:pt>
                <c:pt idx="22">
                  <c:v>4.580362081095892</c:v>
                </c:pt>
                <c:pt idx="23">
                  <c:v>4.38717678328767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65-4311-A2B2-12A33E3532BC}"/>
            </c:ext>
          </c:extLst>
        </c:ser>
        <c:ser>
          <c:idx val="1"/>
          <c:order val="1"/>
          <c:tx>
            <c:strRef>
              <c:f>'Load profiles average day'!$B$10</c:f>
              <c:strCache>
                <c:ptCount val="1"/>
                <c:pt idx="0">
                  <c:v>TEK17 WN Direct NoSTC NoPV EVd</c:v>
                </c:pt>
              </c:strCache>
            </c:strRef>
          </c:tx>
          <c:spPr>
            <a:ln w="38100" cap="rnd" cmpd="sng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day'!$C$10:$Z$10</c:f>
              <c:numCache>
                <c:formatCode>General</c:formatCode>
                <c:ptCount val="24"/>
                <c:pt idx="0">
                  <c:v>4.390160901643836</c:v>
                </c:pt>
                <c:pt idx="1">
                  <c:v>4.43963501343465</c:v>
                </c:pt>
                <c:pt idx="2">
                  <c:v>4.514472665125013</c:v>
                </c:pt>
                <c:pt idx="3">
                  <c:v>4.642136947123284</c:v>
                </c:pt>
                <c:pt idx="4">
                  <c:v>4.836957591232878</c:v>
                </c:pt>
                <c:pt idx="5">
                  <c:v>2.123115989315068</c:v>
                </c:pt>
                <c:pt idx="6">
                  <c:v>3.883505581095889</c:v>
                </c:pt>
                <c:pt idx="7">
                  <c:v>4.051218989041095</c:v>
                </c:pt>
                <c:pt idx="8">
                  <c:v>3.375131618434248</c:v>
                </c:pt>
                <c:pt idx="9">
                  <c:v>2.229014864821917</c:v>
                </c:pt>
                <c:pt idx="10">
                  <c:v>1.70717348109589</c:v>
                </c:pt>
                <c:pt idx="11">
                  <c:v>1.600047928711776</c:v>
                </c:pt>
                <c:pt idx="12">
                  <c:v>1.53314990190767</c:v>
                </c:pt>
                <c:pt idx="13">
                  <c:v>1.540769755205479</c:v>
                </c:pt>
                <c:pt idx="14">
                  <c:v>1.730005608767122</c:v>
                </c:pt>
                <c:pt idx="15">
                  <c:v>1.98965466849315</c:v>
                </c:pt>
                <c:pt idx="16">
                  <c:v>2.101733678082192</c:v>
                </c:pt>
                <c:pt idx="17">
                  <c:v>3.36610955561644</c:v>
                </c:pt>
                <c:pt idx="18">
                  <c:v>4.16750774821918</c:v>
                </c:pt>
                <c:pt idx="19">
                  <c:v>2.991151841369863</c:v>
                </c:pt>
                <c:pt idx="20">
                  <c:v>5.972926944109591</c:v>
                </c:pt>
                <c:pt idx="21">
                  <c:v>5.557938573972599</c:v>
                </c:pt>
                <c:pt idx="22">
                  <c:v>4.580362081095892</c:v>
                </c:pt>
                <c:pt idx="23">
                  <c:v>4.38717678328767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5-4311-A2B2-12A33E353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9845416"/>
        <c:axId val="-2059856792"/>
      </c:lineChart>
      <c:catAx>
        <c:axId val="-2059845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nb-NO" sz="1800"/>
                  <a:t>Hours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856792"/>
        <c:crosses val="autoZero"/>
        <c:auto val="1"/>
        <c:lblAlgn val="ctr"/>
        <c:lblOffset val="100"/>
        <c:noMultiLvlLbl val="0"/>
      </c:catAx>
      <c:valAx>
        <c:axId val="-2059856792"/>
        <c:scaling>
          <c:orientation val="minMax"/>
          <c:max val="12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nb-NO" sz="1800"/>
                  <a:t>[kW]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845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000"/>
              <a:t>Average day</a:t>
            </a:r>
            <a:r>
              <a:rPr lang="nb-NO" sz="2000" baseline="0"/>
              <a:t> load profile for buildings with and without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2800">
                <a:solidFill>
                  <a:srgbClr val="1F497D"/>
                </a:solidFill>
              </a:rPr>
              <a:t>EV DELAYED CHARGING</a:t>
            </a:r>
            <a:endParaRPr lang="nb-NO" sz="2400">
              <a:solidFill>
                <a:srgbClr val="1F497D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'Load profiles average day'!$B$2</c:f>
              <c:strCache>
                <c:ptCount val="1"/>
                <c:pt idx="0">
                  <c:v>TEK17 WN Direct NoSTC NoPV NoEV</c:v>
                </c:pt>
              </c:strCache>
            </c:strRef>
          </c:tx>
          <c:spPr>
            <a:ln w="38100" cap="rnd" cmpd="sng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day'!$C$2:$Z$2</c:f>
              <c:numCache>
                <c:formatCode>General</c:formatCode>
                <c:ptCount val="24"/>
                <c:pt idx="0">
                  <c:v>0.790022312</c:v>
                </c:pt>
                <c:pt idx="1">
                  <c:v>0.839635013</c:v>
                </c:pt>
                <c:pt idx="2">
                  <c:v>0.914472665</c:v>
                </c:pt>
                <c:pt idx="3">
                  <c:v>1.042136947</c:v>
                </c:pt>
                <c:pt idx="4">
                  <c:v>1.236957591</c:v>
                </c:pt>
                <c:pt idx="5">
                  <c:v>2.123115989</c:v>
                </c:pt>
                <c:pt idx="6">
                  <c:v>3.883505581</c:v>
                </c:pt>
                <c:pt idx="7">
                  <c:v>4.051218989</c:v>
                </c:pt>
                <c:pt idx="8">
                  <c:v>3.375131618</c:v>
                </c:pt>
                <c:pt idx="9">
                  <c:v>2.229014865</c:v>
                </c:pt>
                <c:pt idx="10">
                  <c:v>1.707173481</c:v>
                </c:pt>
                <c:pt idx="11">
                  <c:v>1.600047929</c:v>
                </c:pt>
                <c:pt idx="12">
                  <c:v>1.533149902</c:v>
                </c:pt>
                <c:pt idx="13">
                  <c:v>1.540769755</c:v>
                </c:pt>
                <c:pt idx="14">
                  <c:v>1.730005609</c:v>
                </c:pt>
                <c:pt idx="15">
                  <c:v>1.989654668</c:v>
                </c:pt>
                <c:pt idx="16">
                  <c:v>2.101733678</c:v>
                </c:pt>
                <c:pt idx="17">
                  <c:v>3.366109556</c:v>
                </c:pt>
                <c:pt idx="18">
                  <c:v>4.167507748</c:v>
                </c:pt>
                <c:pt idx="19">
                  <c:v>2.991151841</c:v>
                </c:pt>
                <c:pt idx="20">
                  <c:v>2.372926944</c:v>
                </c:pt>
                <c:pt idx="21">
                  <c:v>1.957938574</c:v>
                </c:pt>
                <c:pt idx="22">
                  <c:v>0.980362081</c:v>
                </c:pt>
                <c:pt idx="23">
                  <c:v>0.787176783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65-4311-A2B2-12A33E3532BC}"/>
            </c:ext>
          </c:extLst>
        </c:ser>
        <c:ser>
          <c:idx val="1"/>
          <c:order val="1"/>
          <c:tx>
            <c:strRef>
              <c:f>'Load profiles average day'!$B$10</c:f>
              <c:strCache>
                <c:ptCount val="1"/>
                <c:pt idx="0">
                  <c:v>TEK17 WN Direct NoSTC NoPV EVd</c:v>
                </c:pt>
              </c:strCache>
            </c:strRef>
          </c:tx>
          <c:spPr>
            <a:ln w="38100" cap="rnd" cmpd="sng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'Load profiles average day'!$C$1:$Z$1</c:f>
              <c:numCache>
                <c:formatCode>General</c:formatCode>
                <c:ptCount val="2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</c:numCache>
            </c:numRef>
          </c:cat>
          <c:val>
            <c:numRef>
              <c:f>'Load profiles average day'!$C$10:$Z$10</c:f>
              <c:numCache>
                <c:formatCode>General</c:formatCode>
                <c:ptCount val="24"/>
                <c:pt idx="0">
                  <c:v>4.390160901643836</c:v>
                </c:pt>
                <c:pt idx="1">
                  <c:v>4.43963501343465</c:v>
                </c:pt>
                <c:pt idx="2">
                  <c:v>4.514472665125013</c:v>
                </c:pt>
                <c:pt idx="3">
                  <c:v>4.642136947123284</c:v>
                </c:pt>
                <c:pt idx="4">
                  <c:v>4.836957591232878</c:v>
                </c:pt>
                <c:pt idx="5">
                  <c:v>2.123115989315068</c:v>
                </c:pt>
                <c:pt idx="6">
                  <c:v>3.883505581095889</c:v>
                </c:pt>
                <c:pt idx="7">
                  <c:v>4.051218989041095</c:v>
                </c:pt>
                <c:pt idx="8">
                  <c:v>3.375131618434248</c:v>
                </c:pt>
                <c:pt idx="9">
                  <c:v>2.229014864821917</c:v>
                </c:pt>
                <c:pt idx="10">
                  <c:v>1.70717348109589</c:v>
                </c:pt>
                <c:pt idx="11">
                  <c:v>1.600047928711776</c:v>
                </c:pt>
                <c:pt idx="12">
                  <c:v>1.53314990190767</c:v>
                </c:pt>
                <c:pt idx="13">
                  <c:v>1.540769755205479</c:v>
                </c:pt>
                <c:pt idx="14">
                  <c:v>1.730005608767122</c:v>
                </c:pt>
                <c:pt idx="15">
                  <c:v>1.98965466849315</c:v>
                </c:pt>
                <c:pt idx="16">
                  <c:v>2.101733678082192</c:v>
                </c:pt>
                <c:pt idx="17">
                  <c:v>3.36610955561644</c:v>
                </c:pt>
                <c:pt idx="18">
                  <c:v>4.16750774821918</c:v>
                </c:pt>
                <c:pt idx="19">
                  <c:v>2.991151841369863</c:v>
                </c:pt>
                <c:pt idx="20">
                  <c:v>5.972926944109591</c:v>
                </c:pt>
                <c:pt idx="21">
                  <c:v>5.557938573972599</c:v>
                </c:pt>
                <c:pt idx="22">
                  <c:v>4.580362081095892</c:v>
                </c:pt>
                <c:pt idx="23">
                  <c:v>4.38717678328767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5-4311-A2B2-12A33E353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9992552"/>
        <c:axId val="-2059998264"/>
      </c:lineChart>
      <c:catAx>
        <c:axId val="-2059992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nb-NO" sz="1800"/>
                  <a:t>Hours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998264"/>
        <c:crosses val="autoZero"/>
        <c:auto val="1"/>
        <c:lblAlgn val="ctr"/>
        <c:lblOffset val="100"/>
        <c:noMultiLvlLbl val="0"/>
      </c:catAx>
      <c:valAx>
        <c:axId val="-2059998264"/>
        <c:scaling>
          <c:orientation val="minMax"/>
          <c:max val="12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nb-NO" sz="1800"/>
                  <a:t>[kW]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2059992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Robustness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PV PANELS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91348320859186"/>
          <c:y val="0.00029061584693217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PV'!$E$4</c:f>
              <c:numCache>
                <c:formatCode>0</c:formatCode>
                <c:ptCount val="1"/>
                <c:pt idx="0">
                  <c:v>10232.2865395749</c:v>
                </c:pt>
              </c:numCache>
            </c:numRef>
          </c:xVal>
          <c:yVal>
            <c:numRef>
              <c:f>'Robustness PV'!$E$16</c:f>
              <c:numCache>
                <c:formatCode>0</c:formatCode>
                <c:ptCount val="1"/>
                <c:pt idx="0">
                  <c:v>3746.200508821171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'Robustness PV'!$E$5</c:f>
              <c:numCache>
                <c:formatCode>0</c:formatCode>
                <c:ptCount val="1"/>
                <c:pt idx="0">
                  <c:v>10300.23343051966</c:v>
                </c:pt>
              </c:numCache>
            </c:numRef>
          </c:xVal>
          <c:yVal>
            <c:numRef>
              <c:f>'Robustness PV'!$E$17</c:f>
              <c:numCache>
                <c:formatCode>0</c:formatCode>
                <c:ptCount val="1"/>
                <c:pt idx="0">
                  <c:v>3678.567458677602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'Robustness PV'!$E$6</c:f>
              <c:numCache>
                <c:formatCode>0</c:formatCode>
                <c:ptCount val="1"/>
                <c:pt idx="0">
                  <c:v>11486.8289305536</c:v>
                </c:pt>
              </c:numCache>
            </c:numRef>
          </c:xVal>
          <c:yVal>
            <c:numRef>
              <c:f>'Robustness PV'!$E$18</c:f>
              <c:numCache>
                <c:formatCode>0</c:formatCode>
                <c:ptCount val="1"/>
                <c:pt idx="0">
                  <c:v>6626.576877766541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'Robustness PV'!$E$7</c:f>
              <c:numCache>
                <c:formatCode>0</c:formatCode>
                <c:ptCount val="1"/>
                <c:pt idx="0">
                  <c:v>10867.84324291816</c:v>
                </c:pt>
              </c:numCache>
            </c:numRef>
          </c:xVal>
          <c:yVal>
            <c:numRef>
              <c:f>'Robustness PV'!$E$19</c:f>
              <c:numCache>
                <c:formatCode>0</c:formatCode>
                <c:ptCount val="1"/>
                <c:pt idx="0">
                  <c:v>3827.575813616753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PV'!$E$9</c:f>
              <c:numCache>
                <c:formatCode>0</c:formatCode>
                <c:ptCount val="1"/>
                <c:pt idx="0">
                  <c:v>8107.422410616087</c:v>
                </c:pt>
              </c:numCache>
            </c:numRef>
          </c:xVal>
          <c:yVal>
            <c:numRef>
              <c:f>'Robustness PV'!$E$21</c:f>
              <c:numCache>
                <c:formatCode>0</c:formatCode>
                <c:ptCount val="1"/>
                <c:pt idx="0">
                  <c:v>2202.33322011415</c:v>
                </c:pt>
              </c:numCache>
            </c:numRef>
          </c:yVal>
          <c:smooth val="0"/>
        </c:ser>
        <c:ser>
          <c:idx val="6"/>
          <c:order val="5"/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PV'!$E$10</c:f>
              <c:numCache>
                <c:formatCode>0</c:formatCode>
                <c:ptCount val="1"/>
                <c:pt idx="0">
                  <c:v>10159.57217518276</c:v>
                </c:pt>
              </c:numCache>
            </c:numRef>
          </c:xVal>
          <c:yVal>
            <c:numRef>
              <c:f>'Robustness PV'!$E$22</c:f>
              <c:numCache>
                <c:formatCode>0</c:formatCode>
                <c:ptCount val="1"/>
                <c:pt idx="0">
                  <c:v>2413.345560781958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PV'!$E$11</c:f>
              <c:numCache>
                <c:formatCode>0</c:formatCode>
                <c:ptCount val="1"/>
                <c:pt idx="0">
                  <c:v>8546.352220749637</c:v>
                </c:pt>
              </c:numCache>
            </c:numRef>
          </c:xVal>
          <c:yVal>
            <c:numRef>
              <c:f>'Robustness PV'!$E$23</c:f>
              <c:numCache>
                <c:formatCode>0</c:formatCode>
                <c:ptCount val="1"/>
                <c:pt idx="0">
                  <c:v>2761.257794514078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PV'!$F$4</c:f>
              <c:numCache>
                <c:formatCode>0</c:formatCode>
                <c:ptCount val="1"/>
                <c:pt idx="0">
                  <c:v>9563.04622393001</c:v>
                </c:pt>
              </c:numCache>
            </c:numRef>
          </c:xVal>
          <c:yVal>
            <c:numRef>
              <c:f>'Robustness PV'!$F$16</c:f>
              <c:numCache>
                <c:formatCode>0</c:formatCode>
                <c:ptCount val="1"/>
                <c:pt idx="0">
                  <c:v>3651.087075247381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PV'!$F$5</c:f>
              <c:numCache>
                <c:formatCode>0</c:formatCode>
                <c:ptCount val="1"/>
                <c:pt idx="0">
                  <c:v>10030.06326779039</c:v>
                </c:pt>
              </c:numCache>
            </c:numRef>
          </c:xVal>
          <c:yVal>
            <c:numRef>
              <c:f>'Robustness PV'!$F$17</c:f>
              <c:numCache>
                <c:formatCode>0</c:formatCode>
                <c:ptCount val="1"/>
                <c:pt idx="0">
                  <c:v>3657.012401057196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'Robustness PV'!$F$6</c:f>
              <c:numCache>
                <c:formatCode>0</c:formatCode>
                <c:ptCount val="1"/>
                <c:pt idx="0">
                  <c:v>11285.90270795792</c:v>
                </c:pt>
              </c:numCache>
            </c:numRef>
          </c:xVal>
          <c:yVal>
            <c:numRef>
              <c:f>'Robustness PV'!$F$18</c:f>
              <c:numCache>
                <c:formatCode>0</c:formatCode>
                <c:ptCount val="1"/>
                <c:pt idx="0">
                  <c:v>6301.44319065521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PV'!$F$7</c:f>
              <c:numCache>
                <c:formatCode>0</c:formatCode>
                <c:ptCount val="1"/>
                <c:pt idx="0">
                  <c:v>10162.50374572565</c:v>
                </c:pt>
              </c:numCache>
            </c:numRef>
          </c:xVal>
          <c:yVal>
            <c:numRef>
              <c:f>'Robustness PV'!$F$19</c:f>
              <c:numCache>
                <c:formatCode>0</c:formatCode>
                <c:ptCount val="1"/>
                <c:pt idx="0">
                  <c:v>3734.02323279818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PV'!$F$9</c:f>
              <c:numCache>
                <c:formatCode>0</c:formatCode>
                <c:ptCount val="1"/>
                <c:pt idx="0">
                  <c:v>7847.539368571608</c:v>
                </c:pt>
              </c:numCache>
            </c:numRef>
          </c:xVal>
          <c:yVal>
            <c:numRef>
              <c:f>'Robustness PV'!$F$21</c:f>
              <c:numCache>
                <c:formatCode>0</c:formatCode>
                <c:ptCount val="1"/>
                <c:pt idx="0">
                  <c:v>2133.131990341646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PV'!$F$10</c:f>
              <c:numCache>
                <c:formatCode>0</c:formatCode>
                <c:ptCount val="1"/>
                <c:pt idx="0">
                  <c:v>9985.290842983587</c:v>
                </c:pt>
              </c:numCache>
            </c:numRef>
          </c:xVal>
          <c:yVal>
            <c:numRef>
              <c:f>'Robustness PV'!$F$22</c:f>
              <c:numCache>
                <c:formatCode>0</c:formatCode>
                <c:ptCount val="1"/>
                <c:pt idx="0">
                  <c:v>2387.55200155057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PV'!$F$11</c:f>
              <c:numCache>
                <c:formatCode>0</c:formatCode>
                <c:ptCount val="1"/>
                <c:pt idx="0">
                  <c:v>7977.013973343684</c:v>
                </c:pt>
              </c:numCache>
            </c:numRef>
          </c:xVal>
          <c:yVal>
            <c:numRef>
              <c:f>'Robustness PV'!$F$23</c:f>
              <c:numCache>
                <c:formatCode>0</c:formatCode>
                <c:ptCount val="1"/>
                <c:pt idx="0">
                  <c:v>2693.497643441071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393496"/>
        <c:axId val="2084385128"/>
      </c:scatterChart>
      <c:valAx>
        <c:axId val="2084393496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4385128"/>
        <c:crosses val="autoZero"/>
        <c:crossBetween val="midCat"/>
      </c:valAx>
      <c:valAx>
        <c:axId val="2084385128"/>
        <c:scaling>
          <c:orientation val="minMax"/>
          <c:max val="8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Standard deviation [NOK]</a:t>
                </a:r>
              </a:p>
            </c:rich>
          </c:tx>
          <c:layout>
            <c:manualLayout>
              <c:xMode val="edge"/>
              <c:yMode val="edge"/>
              <c:x val="0.0190611001363345"/>
              <c:y val="0.28437958842101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4393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Robustness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SOLAR THERMAL COLLECTOR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26127709301355"/>
          <c:y val="0.00029061584693217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STC'!$E$4</c:f>
              <c:numCache>
                <c:formatCode>0</c:formatCode>
                <c:ptCount val="1"/>
                <c:pt idx="0">
                  <c:v>10067.29568644445</c:v>
                </c:pt>
              </c:numCache>
            </c:numRef>
          </c:xVal>
          <c:yVal>
            <c:numRef>
              <c:f>'Robustness STC'!$E$16</c:f>
              <c:numCache>
                <c:formatCode>0</c:formatCode>
                <c:ptCount val="1"/>
                <c:pt idx="0">
                  <c:v>3718.916573288851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'Robustness STC'!$E$5</c:f>
              <c:numCache>
                <c:formatCode>0</c:formatCode>
                <c:ptCount val="1"/>
                <c:pt idx="0">
                  <c:v>10505.68390005831</c:v>
                </c:pt>
              </c:numCache>
            </c:numRef>
          </c:xVal>
          <c:yVal>
            <c:numRef>
              <c:f>'Robustness STC'!$E$17</c:f>
              <c:numCache>
                <c:formatCode>0</c:formatCode>
                <c:ptCount val="1"/>
                <c:pt idx="0">
                  <c:v>3657.29409285975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'Robustness STC'!$E$6</c:f>
              <c:numCache>
                <c:formatCode>0</c:formatCode>
                <c:ptCount val="1"/>
                <c:pt idx="0">
                  <c:v>11535.59653316971</c:v>
                </c:pt>
              </c:numCache>
            </c:numRef>
          </c:xVal>
          <c:yVal>
            <c:numRef>
              <c:f>'Robustness STC'!$E$18</c:f>
              <c:numCache>
                <c:formatCode>0</c:formatCode>
                <c:ptCount val="1"/>
                <c:pt idx="0">
                  <c:v>6607.15364197855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'Robustness STC'!$E$7</c:f>
              <c:numCache>
                <c:formatCode>0</c:formatCode>
                <c:ptCount val="1"/>
                <c:pt idx="0">
                  <c:v>10544.47879340019</c:v>
                </c:pt>
              </c:numCache>
            </c:numRef>
          </c:xVal>
          <c:yVal>
            <c:numRef>
              <c:f>'Robustness STC'!$E$19</c:f>
              <c:numCache>
                <c:formatCode>0</c:formatCode>
                <c:ptCount val="1"/>
                <c:pt idx="0">
                  <c:v>3804.067289607247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STC'!$E$9</c:f>
              <c:numCache>
                <c:formatCode>0</c:formatCode>
                <c:ptCount val="1"/>
                <c:pt idx="0">
                  <c:v>8050.57837233973</c:v>
                </c:pt>
              </c:numCache>
            </c:numRef>
          </c:xVal>
          <c:yVal>
            <c:numRef>
              <c:f>'Robustness STC'!$E$21</c:f>
              <c:numCache>
                <c:formatCode>0</c:formatCode>
                <c:ptCount val="1"/>
                <c:pt idx="0">
                  <c:v>2111.629935558506</c:v>
                </c:pt>
              </c:numCache>
            </c:numRef>
          </c:yVal>
          <c:smooth val="0"/>
        </c:ser>
        <c:ser>
          <c:idx val="6"/>
          <c:order val="5"/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STC'!$E$10</c:f>
              <c:numCache>
                <c:formatCode>0</c:formatCode>
                <c:ptCount val="1"/>
                <c:pt idx="0">
                  <c:v>10116.60703492824</c:v>
                </c:pt>
              </c:numCache>
            </c:numRef>
          </c:xVal>
          <c:yVal>
            <c:numRef>
              <c:f>'Robustness STC'!$E$22</c:f>
              <c:numCache>
                <c:formatCode>0</c:formatCode>
                <c:ptCount val="1"/>
                <c:pt idx="0">
                  <c:v>2397.672228468391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STC'!$E$11</c:f>
              <c:numCache>
                <c:formatCode>0</c:formatCode>
                <c:ptCount val="1"/>
                <c:pt idx="0">
                  <c:v>8406.915316072665</c:v>
                </c:pt>
              </c:numCache>
            </c:numRef>
          </c:xVal>
          <c:yVal>
            <c:numRef>
              <c:f>'Robustness STC'!$E$23</c:f>
              <c:numCache>
                <c:formatCode>0</c:formatCode>
                <c:ptCount val="1"/>
                <c:pt idx="0">
                  <c:v>2746.624510801286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STC'!$F$4</c:f>
              <c:numCache>
                <c:formatCode>0</c:formatCode>
                <c:ptCount val="1"/>
                <c:pt idx="0">
                  <c:v>9750.995515647006</c:v>
                </c:pt>
              </c:numCache>
            </c:numRef>
          </c:xVal>
          <c:yVal>
            <c:numRef>
              <c:f>'Robustness STC'!$F$16</c:f>
              <c:numCache>
                <c:formatCode>0</c:formatCode>
                <c:ptCount val="1"/>
                <c:pt idx="0">
                  <c:v>3700.506346678188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STC'!$F$5</c:f>
              <c:numCache>
                <c:formatCode>0</c:formatCode>
                <c:ptCount val="1"/>
                <c:pt idx="0">
                  <c:v>9866.890981786417</c:v>
                </c:pt>
              </c:numCache>
            </c:numRef>
          </c:xVal>
          <c:yVal>
            <c:numRef>
              <c:f>'Robustness STC'!$F$17</c:f>
              <c:numCache>
                <c:formatCode>0</c:formatCode>
                <c:ptCount val="1"/>
                <c:pt idx="0">
                  <c:v>3665.869317584324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'Robustness STC'!$F$6</c:f>
              <c:numCache>
                <c:formatCode>0</c:formatCode>
                <c:ptCount val="1"/>
                <c:pt idx="0">
                  <c:v>11285.90270795792</c:v>
                </c:pt>
              </c:numCache>
            </c:numRef>
          </c:xVal>
          <c:yVal>
            <c:numRef>
              <c:f>'Robustness STC'!$F$18</c:f>
              <c:numCache>
                <c:formatCode>0</c:formatCode>
                <c:ptCount val="1"/>
                <c:pt idx="0">
                  <c:v>6319.219261269832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STC'!$F$7</c:f>
              <c:numCache>
                <c:formatCode>0</c:formatCode>
                <c:ptCount val="1"/>
                <c:pt idx="0">
                  <c:v>10282.03420358248</c:v>
                </c:pt>
              </c:numCache>
            </c:numRef>
          </c:xVal>
          <c:yVal>
            <c:numRef>
              <c:f>'Robustness STC'!$F$19</c:f>
              <c:numCache>
                <c:formatCode>0</c:formatCode>
                <c:ptCount val="1"/>
                <c:pt idx="0">
                  <c:v>3785.958385779872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STC'!$F$9</c:f>
              <c:numCache>
                <c:formatCode>0</c:formatCode>
                <c:ptCount val="1"/>
                <c:pt idx="0">
                  <c:v>7507.513544830727</c:v>
                </c:pt>
              </c:numCache>
            </c:numRef>
          </c:xVal>
          <c:yVal>
            <c:numRef>
              <c:f>'Robustness STC'!$F$21</c:f>
              <c:numCache>
                <c:formatCode>0</c:formatCode>
                <c:ptCount val="1"/>
                <c:pt idx="0">
                  <c:v>2210.407586608727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STC'!$F$10</c:f>
              <c:numCache>
                <c:formatCode>0</c:formatCode>
                <c:ptCount val="1"/>
                <c:pt idx="0">
                  <c:v>10034.23474328669</c:v>
                </c:pt>
              </c:numCache>
            </c:numRef>
          </c:xVal>
          <c:yVal>
            <c:numRef>
              <c:f>'Robustness STC'!$F$22</c:f>
              <c:numCache>
                <c:formatCode>0</c:formatCode>
                <c:ptCount val="1"/>
                <c:pt idx="0">
                  <c:v>2405.07225413233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STC'!$F$11</c:f>
              <c:numCache>
                <c:formatCode>0</c:formatCode>
                <c:ptCount val="1"/>
                <c:pt idx="0">
                  <c:v>8135.687773231479</c:v>
                </c:pt>
              </c:numCache>
            </c:numRef>
          </c:xVal>
          <c:yVal>
            <c:numRef>
              <c:f>'Robustness STC'!$F$23</c:f>
              <c:numCache>
                <c:formatCode>0</c:formatCode>
                <c:ptCount val="1"/>
                <c:pt idx="0">
                  <c:v>2730.487116634017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183624"/>
        <c:axId val="-2006198008"/>
      </c:scatterChart>
      <c:valAx>
        <c:axId val="2084183624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06198008"/>
        <c:crosses val="autoZero"/>
        <c:crossBetween val="midCat"/>
      </c:valAx>
      <c:valAx>
        <c:axId val="-2006198008"/>
        <c:scaling>
          <c:orientation val="minMax"/>
          <c:max val="8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Standard deviation [NOK]</a:t>
                </a:r>
              </a:p>
            </c:rich>
          </c:tx>
          <c:layout>
            <c:manualLayout>
              <c:xMode val="edge"/>
              <c:yMode val="edge"/>
              <c:x val="0.0190611001363345"/>
              <c:y val="0.28437958842101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4183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Robustness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WINDOW OPENINGS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11843020505829"/>
          <c:y val="0.0027060747841302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Windows'!$E$4</c:f>
              <c:numCache>
                <c:formatCode>0</c:formatCode>
                <c:ptCount val="1"/>
                <c:pt idx="0">
                  <c:v>7365.352103442566</c:v>
                </c:pt>
              </c:numCache>
            </c:numRef>
          </c:xVal>
          <c:yVal>
            <c:numRef>
              <c:f>'Robustness Windows'!$E$16</c:f>
              <c:numCache>
                <c:formatCode>0</c:formatCode>
                <c:ptCount val="1"/>
                <c:pt idx="0">
                  <c:v>2048.119491570278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'Robustness Windows'!$E$5</c:f>
              <c:numCache>
                <c:formatCode>0</c:formatCode>
                <c:ptCount val="1"/>
                <c:pt idx="0">
                  <c:v>7881.048916906119</c:v>
                </c:pt>
              </c:numCache>
            </c:numRef>
          </c:xVal>
          <c:yVal>
            <c:numRef>
              <c:f>'Robustness Windows'!$E$17</c:f>
              <c:numCache>
                <c:formatCode>0</c:formatCode>
                <c:ptCount val="1"/>
                <c:pt idx="0">
                  <c:v>1863.745206835971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'Robustness Windows'!$E$6</c:f>
              <c:numCache>
                <c:formatCode>0</c:formatCode>
                <c:ptCount val="1"/>
                <c:pt idx="0">
                  <c:v>7824.135038106796</c:v>
                </c:pt>
              </c:numCache>
            </c:numRef>
          </c:xVal>
          <c:yVal>
            <c:numRef>
              <c:f>'Robustness Windows'!$E$18</c:f>
              <c:numCache>
                <c:formatCode>0</c:formatCode>
                <c:ptCount val="1"/>
                <c:pt idx="0">
                  <c:v>2139.577357009566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'Robustness Windows'!$E$7</c:f>
              <c:numCache>
                <c:formatCode>0</c:formatCode>
                <c:ptCount val="1"/>
                <c:pt idx="0">
                  <c:v>7689.74604893602</c:v>
                </c:pt>
              </c:numCache>
            </c:numRef>
          </c:xVal>
          <c:yVal>
            <c:numRef>
              <c:f>'Robustness Windows'!$E$19</c:f>
              <c:numCache>
                <c:formatCode>0</c:formatCode>
                <c:ptCount val="1"/>
                <c:pt idx="0">
                  <c:v>2222.707629719578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Windows'!$E$9</c:f>
              <c:numCache>
                <c:formatCode>0</c:formatCode>
                <c:ptCount val="1"/>
                <c:pt idx="0">
                  <c:v>6679.716608702202</c:v>
                </c:pt>
              </c:numCache>
            </c:numRef>
          </c:xVal>
          <c:yVal>
            <c:numRef>
              <c:f>'Robustness Windows'!$E$21</c:f>
              <c:numCache>
                <c:formatCode>0</c:formatCode>
                <c:ptCount val="1"/>
                <c:pt idx="0">
                  <c:v>1476.981525275556</c:v>
                </c:pt>
              </c:numCache>
            </c:numRef>
          </c:yVal>
          <c:smooth val="0"/>
        </c:ser>
        <c:ser>
          <c:idx val="6"/>
          <c:order val="5"/>
          <c:tx>
            <c:v>Tiered 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Windows'!$E$10</c:f>
              <c:numCache>
                <c:formatCode>0</c:formatCode>
                <c:ptCount val="1"/>
                <c:pt idx="0">
                  <c:v>7247.21092988701</c:v>
                </c:pt>
              </c:numCache>
            </c:numRef>
          </c:xVal>
          <c:yVal>
            <c:numRef>
              <c:f>'Robustness Windows'!$E$22</c:f>
              <c:numCache>
                <c:formatCode>0</c:formatCode>
                <c:ptCount val="1"/>
                <c:pt idx="0">
                  <c:v>1945.079070017983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Windows'!$E$11</c:f>
              <c:numCache>
                <c:formatCode>0</c:formatCode>
                <c:ptCount val="1"/>
                <c:pt idx="0">
                  <c:v>6468.975036578894</c:v>
                </c:pt>
              </c:numCache>
            </c:numRef>
          </c:xVal>
          <c:yVal>
            <c:numRef>
              <c:f>'Robustness Windows'!$E$23</c:f>
              <c:numCache>
                <c:formatCode>0</c:formatCode>
                <c:ptCount val="1"/>
                <c:pt idx="0">
                  <c:v>1614.502070213836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Windows'!$F$4</c:f>
              <c:numCache>
                <c:formatCode>0</c:formatCode>
                <c:ptCount val="1"/>
                <c:pt idx="0">
                  <c:v>12328.6967928347</c:v>
                </c:pt>
              </c:numCache>
            </c:numRef>
          </c:xVal>
          <c:yVal>
            <c:numRef>
              <c:f>'Robustness Windows'!$F$16</c:f>
              <c:numCache>
                <c:formatCode>0</c:formatCode>
                <c:ptCount val="1"/>
                <c:pt idx="0">
                  <c:v>2890.61299213725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Windows'!$F$5</c:f>
              <c:numCache>
                <c:formatCode>0</c:formatCode>
                <c:ptCount val="1"/>
                <c:pt idx="0">
                  <c:v>13068.42134481854</c:v>
                </c:pt>
              </c:numCache>
            </c:numRef>
          </c:xVal>
          <c:yVal>
            <c:numRef>
              <c:f>'Robustness Windows'!$F$17</c:f>
              <c:numCache>
                <c:formatCode>0</c:formatCode>
                <c:ptCount val="1"/>
                <c:pt idx="0">
                  <c:v>2520.762448591091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'Robustness Windows'!$F$6</c:f>
              <c:numCache>
                <c:formatCode>0</c:formatCode>
                <c:ptCount val="1"/>
                <c:pt idx="0">
                  <c:v>15985.98618669862</c:v>
                </c:pt>
              </c:numCache>
            </c:numRef>
          </c:xVal>
          <c:yVal>
            <c:numRef>
              <c:f>'Robustness Windows'!$F$18</c:f>
              <c:numCache>
                <c:formatCode>0</c:formatCode>
                <c:ptCount val="1"/>
                <c:pt idx="0">
                  <c:v>5777.500420946804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Windows'!$F$7</c:f>
              <c:numCache>
                <c:formatCode>0</c:formatCode>
                <c:ptCount val="1"/>
                <c:pt idx="0">
                  <c:v>12977.19479139253</c:v>
                </c:pt>
              </c:numCache>
            </c:numRef>
          </c:xVal>
          <c:yVal>
            <c:numRef>
              <c:f>'Robustness Windows'!$F$19</c:f>
              <c:numCache>
                <c:formatCode>0</c:formatCode>
                <c:ptCount val="1"/>
                <c:pt idx="0">
                  <c:v>2887.894803437327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Windows'!$F$9</c:f>
              <c:numCache>
                <c:formatCode>0</c:formatCode>
                <c:ptCount val="1"/>
                <c:pt idx="0">
                  <c:v>9148.923772170168</c:v>
                </c:pt>
              </c:numCache>
            </c:numRef>
          </c:xVal>
          <c:yVal>
            <c:numRef>
              <c:f>'Robustness Windows'!$F$21</c:f>
              <c:numCache>
                <c:formatCode>0</c:formatCode>
                <c:ptCount val="1"/>
                <c:pt idx="0">
                  <c:v>1857.374750039497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Windows'!$F$10</c:f>
              <c:numCache>
                <c:formatCode>0</c:formatCode>
                <c:ptCount val="1"/>
                <c:pt idx="0">
                  <c:v>10705.67282462932</c:v>
                </c:pt>
              </c:numCache>
            </c:numRef>
          </c:xVal>
          <c:yVal>
            <c:numRef>
              <c:f>'Robustness Windows'!$F$22</c:f>
              <c:numCache>
                <c:formatCode>0</c:formatCode>
                <c:ptCount val="1"/>
                <c:pt idx="0">
                  <c:v>869.6048534283538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Windows'!$F$11</c:f>
              <c:numCache>
                <c:formatCode>0</c:formatCode>
                <c:ptCount val="1"/>
                <c:pt idx="0">
                  <c:v>10114.7091958109</c:v>
                </c:pt>
              </c:numCache>
            </c:numRef>
          </c:xVal>
          <c:yVal>
            <c:numRef>
              <c:f>'Robustness Windows'!$F$23</c:f>
              <c:numCache>
                <c:formatCode>0</c:formatCode>
                <c:ptCount val="1"/>
                <c:pt idx="0">
                  <c:v>2153.254559862829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96230872"/>
        <c:axId val="1785044696"/>
      </c:scatterChart>
      <c:valAx>
        <c:axId val="-1996230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1785044696"/>
        <c:crosses val="autoZero"/>
        <c:crossBetween val="midCat"/>
      </c:valAx>
      <c:valAx>
        <c:axId val="1785044696"/>
        <c:scaling>
          <c:orientation val="minMax"/>
          <c:max val="8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Standard deviation [NOK]</a:t>
                </a:r>
              </a:p>
            </c:rich>
          </c:tx>
          <c:layout>
            <c:manualLayout>
              <c:xMode val="edge"/>
              <c:yMode val="edge"/>
              <c:x val="0.0190611001363345"/>
              <c:y val="0.28437958842101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1996230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Robustness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EV CHARGING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82514398597702"/>
          <c:y val="0.00029061584693217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819437458931495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EV'!$F$4</c:f>
              <c:numCache>
                <c:formatCode>0</c:formatCode>
                <c:ptCount val="1"/>
                <c:pt idx="0">
                  <c:v>7731.48838507939</c:v>
                </c:pt>
              </c:numCache>
            </c:numRef>
          </c:xVal>
          <c:yVal>
            <c:numRef>
              <c:f>'Robustness EV'!$F$16</c:f>
              <c:numCache>
                <c:formatCode>0</c:formatCode>
                <c:ptCount val="1"/>
                <c:pt idx="0">
                  <c:v>3480.3378543768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'Robustness EV'!$F$5</c:f>
              <c:numCache>
                <c:formatCode>0</c:formatCode>
                <c:ptCount val="1"/>
                <c:pt idx="0">
                  <c:v>8369.900936564121</c:v>
                </c:pt>
              </c:numCache>
            </c:numRef>
          </c:xVal>
          <c:yVal>
            <c:numRef>
              <c:f>'Robustness EV'!$F$17</c:f>
              <c:numCache>
                <c:formatCode>0</c:formatCode>
                <c:ptCount val="1"/>
                <c:pt idx="0">
                  <c:v>3427.945382433523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'Robustness EV'!$F$6</c:f>
              <c:numCache>
                <c:formatCode>0</c:formatCode>
                <c:ptCount val="1"/>
                <c:pt idx="0">
                  <c:v>9573.275960146787</c:v>
                </c:pt>
              </c:numCache>
            </c:numRef>
          </c:xVal>
          <c:yVal>
            <c:numRef>
              <c:f>'Robustness EV'!$F$18</c:f>
              <c:numCache>
                <c:formatCode>0</c:formatCode>
                <c:ptCount val="1"/>
                <c:pt idx="0">
                  <c:v>4786.0154205816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'Robustness EV'!$F$7</c:f>
              <c:numCache>
                <c:formatCode>0</c:formatCode>
                <c:ptCount val="1"/>
                <c:pt idx="0">
                  <c:v>8819.092320172278</c:v>
                </c:pt>
              </c:numCache>
            </c:numRef>
          </c:xVal>
          <c:yVal>
            <c:numRef>
              <c:f>'Robustness EV'!$F$19</c:f>
              <c:numCache>
                <c:formatCode>0</c:formatCode>
                <c:ptCount val="1"/>
                <c:pt idx="0">
                  <c:v>3643.965573562938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EV'!$F$9</c:f>
              <c:numCache>
                <c:formatCode>0</c:formatCode>
                <c:ptCount val="1"/>
                <c:pt idx="0">
                  <c:v>5980.682643338576</c:v>
                </c:pt>
              </c:numCache>
            </c:numRef>
          </c:xVal>
          <c:yVal>
            <c:numRef>
              <c:f>'Robustness EV'!$F$21</c:f>
              <c:numCache>
                <c:formatCode>0</c:formatCode>
                <c:ptCount val="1"/>
                <c:pt idx="0">
                  <c:v>2035.540840045775</c:v>
                </c:pt>
              </c:numCache>
            </c:numRef>
          </c:yVal>
          <c:smooth val="0"/>
        </c:ser>
        <c:ser>
          <c:idx val="6"/>
          <c:order val="5"/>
          <c:tx>
            <c:v>Tiered 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EV'!$F$10</c:f>
              <c:numCache>
                <c:formatCode>0</c:formatCode>
                <c:ptCount val="1"/>
                <c:pt idx="0">
                  <c:v>8485.752891363103</c:v>
                </c:pt>
              </c:numCache>
            </c:numRef>
          </c:xVal>
          <c:yVal>
            <c:numRef>
              <c:f>'Robustness EV'!$F$22</c:f>
              <c:numCache>
                <c:formatCode>0</c:formatCode>
                <c:ptCount val="1"/>
                <c:pt idx="0">
                  <c:v>2710.992592775672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'Robustness EV'!$F$11</c:f>
              <c:numCache>
                <c:formatCode>0</c:formatCode>
                <c:ptCount val="1"/>
                <c:pt idx="0">
                  <c:v>6607.2320157554</c:v>
                </c:pt>
              </c:numCache>
            </c:numRef>
          </c:xVal>
          <c:yVal>
            <c:numRef>
              <c:f>'Robustness EV'!$F$23</c:f>
              <c:numCache>
                <c:formatCode>0</c:formatCode>
                <c:ptCount val="1"/>
                <c:pt idx="0">
                  <c:v>2515.057548844491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EV'!$G$4</c:f>
              <c:numCache>
                <c:formatCode>0</c:formatCode>
                <c:ptCount val="1"/>
                <c:pt idx="0">
                  <c:v>10495.92204065057</c:v>
                </c:pt>
              </c:numCache>
            </c:numRef>
          </c:xVal>
          <c:yVal>
            <c:numRef>
              <c:f>'Robustness EV'!$G$16</c:f>
              <c:numCache>
                <c:formatCode>0</c:formatCode>
                <c:ptCount val="1"/>
                <c:pt idx="0">
                  <c:v>3499.74755099989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EV'!$G$5</c:f>
              <c:numCache>
                <c:formatCode>0</c:formatCode>
                <c:ptCount val="1"/>
                <c:pt idx="0">
                  <c:v>11195.17055378379</c:v>
                </c:pt>
              </c:numCache>
            </c:numRef>
          </c:xVal>
          <c:yVal>
            <c:numRef>
              <c:f>'Robustness EV'!$G$17</c:f>
              <c:numCache>
                <c:formatCode>0</c:formatCode>
                <c:ptCount val="1"/>
                <c:pt idx="0">
                  <c:v>3528.709132176224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'Robustness EV'!$G$6</c:f>
              <c:numCache>
                <c:formatCode>0</c:formatCode>
                <c:ptCount val="1"/>
                <c:pt idx="0">
                  <c:v>12608.04332408905</c:v>
                </c:pt>
              </c:numCache>
            </c:numRef>
          </c:xVal>
          <c:yVal>
            <c:numRef>
              <c:f>'Robustness EV'!$G$18</c:f>
              <c:numCache>
                <c:formatCode>0</c:formatCode>
                <c:ptCount val="1"/>
                <c:pt idx="0">
                  <c:v>7373.188869957882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EV'!$G$7</c:f>
              <c:numCache>
                <c:formatCode>0</c:formatCode>
                <c:ptCount val="1"/>
                <c:pt idx="0">
                  <c:v>11249.47797900333</c:v>
                </c:pt>
              </c:numCache>
            </c:numRef>
          </c:xVal>
          <c:yVal>
            <c:numRef>
              <c:f>'Robustness EV'!$G$19</c:f>
              <c:numCache>
                <c:formatCode>0</c:formatCode>
                <c:ptCount val="1"/>
                <c:pt idx="0">
                  <c:v>3657.43293330781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EV'!$G$9</c:f>
              <c:numCache>
                <c:formatCode>0</c:formatCode>
                <c:ptCount val="1"/>
                <c:pt idx="0">
                  <c:v>8556.326372054096</c:v>
                </c:pt>
              </c:numCache>
            </c:numRef>
          </c:xVal>
          <c:yVal>
            <c:numRef>
              <c:f>'Robustness EV'!$G$21</c:f>
              <c:numCache>
                <c:formatCode>0</c:formatCode>
                <c:ptCount val="1"/>
                <c:pt idx="0">
                  <c:v>1651.46595621644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EV'!$G$10</c:f>
              <c:numCache>
                <c:formatCode>0</c:formatCode>
                <c:ptCount val="1"/>
                <c:pt idx="0">
                  <c:v>10228.25518190456</c:v>
                </c:pt>
              </c:numCache>
            </c:numRef>
          </c:xVal>
          <c:yVal>
            <c:numRef>
              <c:f>'Robustness EV'!$G$22</c:f>
              <c:numCache>
                <c:formatCode>0</c:formatCode>
                <c:ptCount val="1"/>
                <c:pt idx="0">
                  <c:v>1889.946967446813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'Robustness EV'!$G$11</c:f>
              <c:numCache>
                <c:formatCode>0</c:formatCode>
                <c:ptCount val="1"/>
                <c:pt idx="0">
                  <c:v>9035.719226009108</c:v>
                </c:pt>
              </c:numCache>
            </c:numRef>
          </c:xVal>
          <c:yVal>
            <c:numRef>
              <c:f>'Robustness EV'!$G$23</c:f>
              <c:numCache>
                <c:formatCode>0</c:formatCode>
                <c:ptCount val="1"/>
                <c:pt idx="0">
                  <c:v>2528.639504736498</c:v>
                </c:pt>
              </c:numCache>
            </c:numRef>
          </c:yVal>
          <c:smooth val="0"/>
        </c:ser>
        <c:ser>
          <c:idx val="14"/>
          <c:order val="14"/>
          <c:tx>
            <c:v>Energy rate* NoS3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4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'Robustness EV'!$E$4</c:f>
              <c:numCache>
                <c:formatCode>0</c:formatCode>
                <c:ptCount val="1"/>
                <c:pt idx="0">
                  <c:v>10505.96518507937</c:v>
                </c:pt>
              </c:numCache>
            </c:numRef>
          </c:xVal>
          <c:yVal>
            <c:numRef>
              <c:f>'Robustness EV'!$E$16</c:f>
              <c:numCache>
                <c:formatCode>0</c:formatCode>
                <c:ptCount val="1"/>
                <c:pt idx="0">
                  <c:v>3494.951986917825</c:v>
                </c:pt>
              </c:numCache>
            </c:numRef>
          </c:yVal>
          <c:smooth val="0"/>
        </c:ser>
        <c:ser>
          <c:idx val="15"/>
          <c:order val="15"/>
          <c:tx>
            <c:v>Measured NoS3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4">
                  <a:lumMod val="60000"/>
                  <a:lumOff val="40000"/>
                </a:schemeClr>
              </a:solidFill>
              <a:ln w="9525" cmpd="sng">
                <a:solidFill>
                  <a:schemeClr val="accent4">
                    <a:lumMod val="75000"/>
                  </a:schemeClr>
                </a:solidFill>
              </a:ln>
            </c:spPr>
          </c:marker>
          <c:xVal>
            <c:numRef>
              <c:f>'Robustness EV'!$E$5</c:f>
              <c:numCache>
                <c:formatCode>0</c:formatCode>
                <c:ptCount val="1"/>
                <c:pt idx="0">
                  <c:v>11227.31945779051</c:v>
                </c:pt>
              </c:numCache>
            </c:numRef>
          </c:xVal>
          <c:yVal>
            <c:numRef>
              <c:f>'Robustness EV'!$E$17</c:f>
              <c:numCache>
                <c:formatCode>0</c:formatCode>
                <c:ptCount val="1"/>
                <c:pt idx="0">
                  <c:v>3354.107238550962</c:v>
                </c:pt>
              </c:numCache>
            </c:numRef>
          </c:yVal>
          <c:smooth val="0"/>
        </c:ser>
        <c:ser>
          <c:idx val="16"/>
          <c:order val="16"/>
          <c:tx>
            <c:v>Tiered NoS3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</c:marker>
          <c:xVal>
            <c:numRef>
              <c:f>'Robustness EV'!$E$6</c:f>
              <c:numCache>
                <c:formatCode>0</c:formatCode>
                <c:ptCount val="1"/>
                <c:pt idx="0">
                  <c:v>11610.21994659077</c:v>
                </c:pt>
              </c:numCache>
            </c:numRef>
          </c:xVal>
          <c:yVal>
            <c:numRef>
              <c:f>'Robustness EV'!$E$18</c:f>
              <c:numCache>
                <c:formatCode>0</c:formatCode>
                <c:ptCount val="1"/>
                <c:pt idx="0">
                  <c:v>6213.091352870149</c:v>
                </c:pt>
              </c:numCache>
            </c:numRef>
          </c:yVal>
          <c:smooth val="0"/>
        </c:ser>
        <c:ser>
          <c:idx val="17"/>
          <c:order val="17"/>
          <c:tx>
            <c:v>TOU NoS3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</c:marker>
          <c:xVal>
            <c:numRef>
              <c:f>'Robustness EV'!$E$7</c:f>
              <c:numCache>
                <c:formatCode>0</c:formatCode>
                <c:ptCount val="1"/>
                <c:pt idx="0">
                  <c:v>11009.64192017228</c:v>
                </c:pt>
              </c:numCache>
            </c:numRef>
          </c:xVal>
          <c:yVal>
            <c:numRef>
              <c:f>'Robustness EV'!$E$19</c:f>
              <c:numCache>
                <c:formatCode>0</c:formatCode>
                <c:ptCount val="1"/>
                <c:pt idx="0">
                  <c:v>3661.14576737743</c:v>
                </c:pt>
              </c:numCache>
            </c:numRef>
          </c:yVal>
          <c:smooth val="0"/>
        </c:ser>
        <c:ser>
          <c:idx val="18"/>
          <c:order val="18"/>
          <c:tx>
            <c:v>Measured S3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xVal>
            <c:numRef>
              <c:f>'Robustness EV'!$E$9</c:f>
              <c:numCache>
                <c:formatCode>0</c:formatCode>
                <c:ptCount val="1"/>
                <c:pt idx="0">
                  <c:v>8077.80891330022</c:v>
                </c:pt>
              </c:numCache>
            </c:numRef>
          </c:xVal>
          <c:yVal>
            <c:numRef>
              <c:f>'Robustness EV'!$E$21</c:f>
              <c:numCache>
                <c:formatCode>0</c:formatCode>
                <c:ptCount val="1"/>
                <c:pt idx="0">
                  <c:v>1886.75560746176</c:v>
                </c:pt>
              </c:numCache>
            </c:numRef>
          </c:yVal>
          <c:smooth val="0"/>
        </c:ser>
        <c:ser>
          <c:idx val="19"/>
          <c:order val="19"/>
          <c:tx>
            <c:v>Tiered S3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xVal>
            <c:numRef>
              <c:f>'Robustness EV'!$E$10</c:f>
              <c:numCache>
                <c:formatCode>0</c:formatCode>
                <c:ptCount val="1"/>
                <c:pt idx="0">
                  <c:v>10230.87058409956</c:v>
                </c:pt>
              </c:numCache>
            </c:numRef>
          </c:xVal>
          <c:yVal>
            <c:numRef>
              <c:f>'Robustness EV'!$E$22</c:f>
              <c:numCache>
                <c:formatCode>0</c:formatCode>
                <c:ptCount val="1"/>
                <c:pt idx="0">
                  <c:v>2197.482821895128</c:v>
                </c:pt>
              </c:numCache>
            </c:numRef>
          </c:yVal>
          <c:smooth val="0"/>
        </c:ser>
        <c:ser>
          <c:idx val="20"/>
          <c:order val="20"/>
          <c:tx>
            <c:v>TOU S3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xVal>
            <c:numRef>
              <c:f>'Robustness EV'!$E$11</c:f>
              <c:numCache>
                <c:formatCode>0</c:formatCode>
                <c:ptCount val="1"/>
                <c:pt idx="0">
                  <c:v>8797.781615755407</c:v>
                </c:pt>
              </c:numCache>
            </c:numRef>
          </c:xVal>
          <c:yVal>
            <c:numRef>
              <c:f>'Robustness EV'!$E$23</c:f>
              <c:numCache>
                <c:formatCode>0</c:formatCode>
                <c:ptCount val="1"/>
                <c:pt idx="0">
                  <c:v>2532.777763618957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151512"/>
        <c:axId val="2084140120"/>
      </c:scatterChart>
      <c:valAx>
        <c:axId val="2084151512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4140120"/>
        <c:crosses val="autoZero"/>
        <c:crossBetween val="midCat"/>
      </c:valAx>
      <c:valAx>
        <c:axId val="2084140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Standard deviation [NOK]</a:t>
                </a:r>
              </a:p>
            </c:rich>
          </c:tx>
          <c:layout>
            <c:manualLayout>
              <c:xMode val="edge"/>
              <c:yMode val="edge"/>
              <c:x val="0.00846039342255363"/>
              <c:y val="0.284234133383929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4151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Achievability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HEATING SYSTEM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17143373862719"/>
          <c:y val="0.00029061584693217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HS'!$E$4</c:f>
              <c:numCache>
                <c:formatCode>0</c:formatCode>
                <c:ptCount val="1"/>
                <c:pt idx="0">
                  <c:v>11229.58098853224</c:v>
                </c:pt>
              </c:numCache>
            </c:numRef>
          </c:xVal>
          <c:yVal>
            <c:numRef>
              <c:f>'Achievability HS'!$E$16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'Achievability HS'!$E$5</c:f>
              <c:numCache>
                <c:formatCode>0</c:formatCode>
                <c:ptCount val="1"/>
                <c:pt idx="0">
                  <c:v>11817.85864332363</c:v>
                </c:pt>
              </c:numCache>
            </c:numRef>
          </c:xVal>
          <c:yVal>
            <c:numRef>
              <c:f>'Achievability HS'!$E$17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'Achievability HS'!$E$6</c:f>
              <c:numCache>
                <c:formatCode>0</c:formatCode>
                <c:ptCount val="1"/>
                <c:pt idx="0">
                  <c:v>13224.41401840659</c:v>
                </c:pt>
              </c:numCache>
            </c:numRef>
          </c:xVal>
          <c:yVal>
            <c:numRef>
              <c:f>'Achievability HS'!$E$18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'Achievability HS'!$E$7</c:f>
              <c:numCache>
                <c:formatCode>0</c:formatCode>
                <c:ptCount val="1"/>
                <c:pt idx="0">
                  <c:v>12172.25707329258</c:v>
                </c:pt>
              </c:numCache>
            </c:numRef>
          </c:xVal>
          <c:yVal>
            <c:numRef>
              <c:f>'Achievability HS'!$E$19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HS'!$E$9</c:f>
              <c:numCache>
                <c:formatCode>0</c:formatCode>
                <c:ptCount val="1"/>
                <c:pt idx="0">
                  <c:v>8583.57185962692</c:v>
                </c:pt>
              </c:numCache>
            </c:numRef>
          </c:xVal>
          <c:yVal>
            <c:numRef>
              <c:f>'Achievability HS'!$E$21</c:f>
              <c:numCache>
                <c:formatCode>0</c:formatCode>
                <c:ptCount val="1"/>
                <c:pt idx="0">
                  <c:v>44.60839042916666</c:v>
                </c:pt>
              </c:numCache>
            </c:numRef>
          </c:yVal>
          <c:smooth val="0"/>
        </c:ser>
        <c:ser>
          <c:idx val="6"/>
          <c:order val="5"/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HS'!$E$10</c:f>
              <c:numCache>
                <c:formatCode>0</c:formatCode>
                <c:ptCount val="1"/>
                <c:pt idx="0">
                  <c:v>10419.30167874874</c:v>
                </c:pt>
              </c:numCache>
            </c:numRef>
          </c:xVal>
          <c:yVal>
            <c:numRef>
              <c:f>'Achievability HS'!$E$22</c:f>
              <c:numCache>
                <c:formatCode>0</c:formatCode>
                <c:ptCount val="1"/>
                <c:pt idx="0">
                  <c:v>61.41699232383826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HS'!$E$11</c:f>
              <c:numCache>
                <c:formatCode>0</c:formatCode>
                <c:ptCount val="1"/>
                <c:pt idx="0">
                  <c:v>9343.401318731292</c:v>
                </c:pt>
              </c:numCache>
            </c:numRef>
          </c:xVal>
          <c:yVal>
            <c:numRef>
              <c:f>'Achievability HS'!$E$23</c:f>
              <c:numCache>
                <c:formatCode>0</c:formatCode>
                <c:ptCount val="1"/>
                <c:pt idx="0">
                  <c:v>151.70125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HS'!$F$4</c:f>
              <c:numCache>
                <c:formatCode>0</c:formatCode>
                <c:ptCount val="1"/>
                <c:pt idx="0">
                  <c:v>8124.828126292578</c:v>
                </c:pt>
              </c:numCache>
            </c:numRef>
          </c:xVal>
          <c:yVal>
            <c:numRef>
              <c:f>'Achievability HS'!$F$16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HS'!$F$5</c:f>
              <c:numCache>
                <c:formatCode>0</c:formatCode>
                <c:ptCount val="1"/>
                <c:pt idx="0">
                  <c:v>8802.145452548356</c:v>
                </c:pt>
              </c:numCache>
            </c:numRef>
          </c:xVal>
          <c:yVal>
            <c:numRef>
              <c:f>'Achievability HS'!$F$17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'Achievability HS'!$F$6</c:f>
              <c:numCache>
                <c:formatCode>0</c:formatCode>
                <c:ptCount val="1"/>
                <c:pt idx="0">
                  <c:v>9421.986365340217</c:v>
                </c:pt>
              </c:numCache>
            </c:numRef>
          </c:xVal>
          <c:yVal>
            <c:numRef>
              <c:f>'Achievability HS'!$F$18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HS'!$F$7</c:f>
              <c:numCache>
                <c:formatCode>0</c:formatCode>
                <c:ptCount val="1"/>
                <c:pt idx="0">
                  <c:v>8628.405000834138</c:v>
                </c:pt>
              </c:numCache>
            </c:numRef>
          </c:xVal>
          <c:yVal>
            <c:numRef>
              <c:f>'Achievability HS'!$F$19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HS'!$F$9</c:f>
              <c:numCache>
                <c:formatCode>0</c:formatCode>
                <c:ptCount val="1"/>
                <c:pt idx="0">
                  <c:v>7049.365530058462</c:v>
                </c:pt>
              </c:numCache>
            </c:numRef>
          </c:xVal>
          <c:yVal>
            <c:numRef>
              <c:f>'Achievability HS'!$F$21</c:f>
              <c:numCache>
                <c:formatCode>0</c:formatCode>
                <c:ptCount val="1"/>
                <c:pt idx="0">
                  <c:v>44.32849661223153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HS'!$F$10</c:f>
              <c:numCache>
                <c:formatCode>0</c:formatCode>
                <c:ptCount val="1"/>
                <c:pt idx="0">
                  <c:v>8497.359733441939</c:v>
                </c:pt>
              </c:numCache>
            </c:numRef>
          </c:xVal>
          <c:yVal>
            <c:numRef>
              <c:f>'Achievability HS'!$F$22</c:f>
              <c:numCache>
                <c:formatCode>0</c:formatCode>
                <c:ptCount val="1"/>
                <c:pt idx="0">
                  <c:v>57.82172082352582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HS'!$F$11</c:f>
              <c:numCache>
                <c:formatCode>0</c:formatCode>
                <c:ptCount val="1"/>
                <c:pt idx="0">
                  <c:v>7078.009152421565</c:v>
                </c:pt>
              </c:numCache>
            </c:numRef>
          </c:xVal>
          <c:yVal>
            <c:numRef>
              <c:f>'Achievability HS'!$F$23</c:f>
              <c:numCache>
                <c:formatCode>0</c:formatCode>
                <c:ptCount val="1"/>
                <c:pt idx="0">
                  <c:v>121.6804186379541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487336"/>
        <c:axId val="-2073480136"/>
      </c:scatterChart>
      <c:valAx>
        <c:axId val="-2073487336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73480136"/>
        <c:crosses val="autoZero"/>
        <c:crossBetween val="midCat"/>
      </c:valAx>
      <c:valAx>
        <c:axId val="-2073480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Median</a:t>
                </a:r>
                <a:r>
                  <a:rPr lang="nb-NO" sz="1800" b="0" baseline="0"/>
                  <a:t> of max daily heat shift </a:t>
                </a:r>
                <a:r>
                  <a:rPr lang="nb-NO" sz="1800" b="0"/>
                  <a:t>[kWh]</a:t>
                </a:r>
              </a:p>
            </c:rich>
          </c:tx>
          <c:layout>
            <c:manualLayout>
              <c:xMode val="edge"/>
              <c:yMode val="edge"/>
              <c:x val="0.0225946690409282"/>
              <c:y val="0.2239931149910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73487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Achievability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ENVELOPE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40548259647756"/>
          <c:y val="0.00029061584693217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Envelope'!$E$4</c:f>
              <c:numCache>
                <c:formatCode>0</c:formatCode>
                <c:ptCount val="1"/>
                <c:pt idx="0">
                  <c:v>7566.625597848643</c:v>
                </c:pt>
              </c:numCache>
            </c:numRef>
          </c:xVal>
          <c:yVal>
            <c:numRef>
              <c:f>'Achievability Envelope'!$E$16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'Achievability Envelope'!$E$5</c:f>
              <c:numCache>
                <c:formatCode>0</c:formatCode>
                <c:ptCount val="1"/>
                <c:pt idx="0">
                  <c:v>8564.335602277388</c:v>
                </c:pt>
              </c:numCache>
            </c:numRef>
          </c:xVal>
          <c:yVal>
            <c:numRef>
              <c:f>'Achievability Envelope'!$E$17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'Achievability Envelope'!$E$6</c:f>
              <c:numCache>
                <c:formatCode>0</c:formatCode>
                <c:ptCount val="1"/>
                <c:pt idx="0">
                  <c:v>8946.508533595603</c:v>
                </c:pt>
              </c:numCache>
            </c:numRef>
          </c:xVal>
          <c:yVal>
            <c:numRef>
              <c:f>'Achievability Envelope'!$E$18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'Achievability Envelope'!$E$7</c:f>
              <c:numCache>
                <c:formatCode>0</c:formatCode>
                <c:ptCount val="1"/>
                <c:pt idx="0">
                  <c:v>8156.496658605756</c:v>
                </c:pt>
              </c:numCache>
            </c:numRef>
          </c:xVal>
          <c:yVal>
            <c:numRef>
              <c:f>'Achievability Envelope'!$E$19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Envelope'!$E$9</c:f>
              <c:numCache>
                <c:formatCode>0</c:formatCode>
                <c:ptCount val="1"/>
                <c:pt idx="0">
                  <c:v>7364.823700114463</c:v>
                </c:pt>
              </c:numCache>
            </c:numRef>
          </c:xVal>
          <c:yVal>
            <c:numRef>
              <c:f>'Achievability Envelope'!$E$21</c:f>
              <c:numCache>
                <c:formatCode>General</c:formatCode>
                <c:ptCount val="1"/>
                <c:pt idx="0">
                  <c:v>37.36657928255303</c:v>
                </c:pt>
              </c:numCache>
            </c:numRef>
          </c:yVal>
          <c:smooth val="0"/>
        </c:ser>
        <c:ser>
          <c:idx val="6"/>
          <c:order val="5"/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Envelope'!$E$10</c:f>
              <c:numCache>
                <c:formatCode>0</c:formatCode>
                <c:ptCount val="1"/>
                <c:pt idx="0">
                  <c:v>8047.971605650387</c:v>
                </c:pt>
              </c:numCache>
            </c:numRef>
          </c:xVal>
          <c:yVal>
            <c:numRef>
              <c:f>'Achievability Envelope'!$E$22</c:f>
              <c:numCache>
                <c:formatCode>General</c:formatCode>
                <c:ptCount val="1"/>
                <c:pt idx="0">
                  <c:v>31.2511358492989</c:v>
                </c:pt>
              </c:numCache>
            </c:numRef>
          </c:yVal>
          <c:smooth val="0"/>
        </c:ser>
        <c:ser>
          <c:idx val="7"/>
          <c:order val="6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Envelope'!$E$11</c:f>
              <c:numCache>
                <c:formatCode>0</c:formatCode>
                <c:ptCount val="1"/>
                <c:pt idx="0">
                  <c:v>6716.339301639922</c:v>
                </c:pt>
              </c:numCache>
            </c:numRef>
          </c:xVal>
          <c:yVal>
            <c:numRef>
              <c:f>'Achievability Envelope'!$E$23</c:f>
              <c:numCache>
                <c:formatCode>General</c:formatCode>
                <c:ptCount val="1"/>
                <c:pt idx="0">
                  <c:v>98.45196421600843</c:v>
                </c:pt>
              </c:numCache>
            </c:numRef>
          </c:yVal>
          <c:smooth val="0"/>
        </c:ser>
        <c:ser>
          <c:idx val="13"/>
          <c:order val="7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Envelope'!$F$4</c:f>
              <c:numCache>
                <c:formatCode>0</c:formatCode>
                <c:ptCount val="1"/>
                <c:pt idx="0">
                  <c:v>10620.3119286962</c:v>
                </c:pt>
              </c:numCache>
            </c:numRef>
          </c:xVal>
          <c:yVal>
            <c:numRef>
              <c:f>'Achievability Envelope'!$F$16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"/>
          <c:order val="8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Envelope'!$F$5</c:f>
              <c:numCache>
                <c:formatCode>0</c:formatCode>
                <c:ptCount val="1"/>
                <c:pt idx="0">
                  <c:v>10725.85954098867</c:v>
                </c:pt>
              </c:numCache>
            </c:numRef>
          </c:xVal>
          <c:yVal>
            <c:numRef>
              <c:f>'Achievability Envelope'!$F$17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8"/>
          <c:order val="9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'Achievability Envelope'!$F$6</c:f>
              <c:numCache>
                <c:formatCode>0</c:formatCode>
                <c:ptCount val="1"/>
                <c:pt idx="0">
                  <c:v>11548.99350741706</c:v>
                </c:pt>
              </c:numCache>
            </c:numRef>
          </c:xVal>
          <c:yVal>
            <c:numRef>
              <c:f>'Achievability Envelope'!$F$18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9"/>
          <c:order val="10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Envelope'!$F$7</c:f>
              <c:numCache>
                <c:formatCode>0</c:formatCode>
                <c:ptCount val="1"/>
                <c:pt idx="0">
                  <c:v>11551.2343501861</c:v>
                </c:pt>
              </c:numCache>
            </c:numRef>
          </c:xVal>
          <c:yVal>
            <c:numRef>
              <c:f>'Achievability Envelope'!$F$19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0"/>
          <c:order val="11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Envelope'!$F$9</c:f>
              <c:numCache>
                <c:formatCode>0</c:formatCode>
                <c:ptCount val="1"/>
                <c:pt idx="0">
                  <c:v>8371.11710591041</c:v>
                </c:pt>
              </c:numCache>
            </c:numRef>
          </c:xVal>
          <c:yVal>
            <c:numRef>
              <c:f>'Achievability Envelope'!$F$21</c:f>
              <c:numCache>
                <c:formatCode>General</c:formatCode>
                <c:ptCount val="1"/>
                <c:pt idx="0">
                  <c:v>44.42814063870231</c:v>
                </c:pt>
              </c:numCache>
            </c:numRef>
          </c:yVal>
          <c:smooth val="0"/>
        </c:ser>
        <c:ser>
          <c:idx val="11"/>
          <c:order val="12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Envelope'!$F$10</c:f>
              <c:numCache>
                <c:formatCode>0</c:formatCode>
                <c:ptCount val="1"/>
                <c:pt idx="0">
                  <c:v>10260.65801730812</c:v>
                </c:pt>
              </c:numCache>
            </c:numRef>
          </c:xVal>
          <c:yVal>
            <c:numRef>
              <c:f>'Achievability Envelope'!$F$22</c:f>
              <c:numCache>
                <c:formatCode>General</c:formatCode>
                <c:ptCount val="1"/>
                <c:pt idx="0">
                  <c:v>82.25939212260793</c:v>
                </c:pt>
              </c:numCache>
            </c:numRef>
          </c:yVal>
          <c:smooth val="0"/>
        </c:ser>
        <c:ser>
          <c:idx val="12"/>
          <c:order val="13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Envelope'!$F$11</c:f>
              <c:numCache>
                <c:formatCode>0</c:formatCode>
                <c:ptCount val="1"/>
                <c:pt idx="0">
                  <c:v>9029.369096200036</c:v>
                </c:pt>
              </c:numCache>
            </c:numRef>
          </c:xVal>
          <c:yVal>
            <c:numRef>
              <c:f>'Achievability Envelope'!$F$23</c:f>
              <c:numCache>
                <c:formatCode>General</c:formatCode>
                <c:ptCount val="1"/>
                <c:pt idx="0">
                  <c:v>149.9842142160084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451352"/>
        <c:axId val="-2073444120"/>
      </c:scatterChart>
      <c:valAx>
        <c:axId val="-2073451352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73444120"/>
        <c:crosses val="autoZero"/>
        <c:crossBetween val="midCat"/>
      </c:valAx>
      <c:valAx>
        <c:axId val="-2073444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Median</a:t>
                </a:r>
                <a:r>
                  <a:rPr lang="nb-NO" sz="1800" b="0" baseline="0"/>
                  <a:t> of max daily heat shift </a:t>
                </a:r>
                <a:r>
                  <a:rPr lang="nb-NO" sz="1800" b="0"/>
                  <a:t>[kWh]</a:t>
                </a:r>
              </a:p>
            </c:rich>
          </c:tx>
          <c:layout>
            <c:manualLayout>
              <c:xMode val="edge"/>
              <c:yMode val="edge"/>
              <c:x val="0.0225946690409282"/>
              <c:y val="0.2239931149910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-2073451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nb-NO" sz="2400" b="0" baseline="0"/>
              <a:t>Achievability</a:t>
            </a:r>
          </a:p>
          <a:p>
            <a:pPr>
              <a:defRPr sz="2400"/>
            </a:pPr>
            <a:r>
              <a:rPr lang="nb-NO" sz="2800" b="0" baseline="0">
                <a:solidFill>
                  <a:schemeClr val="tx2"/>
                </a:solidFill>
              </a:rPr>
              <a:t>PV PANELS</a:t>
            </a:r>
            <a:endParaRPr lang="nb-NO" sz="28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401949027572967"/>
          <c:y val="0.0075369926585263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339760100081"/>
          <c:y val="0.245431168929971"/>
          <c:w val="0.796654941496799"/>
          <c:h val="0.606335729772909"/>
        </c:manualLayout>
      </c:layout>
      <c:scatterChart>
        <c:scatterStyle val="lineMarker"/>
        <c:varyColors val="0"/>
        <c:ser>
          <c:idx val="0"/>
          <c:order val="0"/>
          <c:tx>
            <c:v>Energy rate* 1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rgbClr val="F4C053"/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PV'!$E$4</c:f>
              <c:numCache>
                <c:formatCode>0</c:formatCode>
                <c:ptCount val="1"/>
                <c:pt idx="0">
                  <c:v>10232.2865395749</c:v>
                </c:pt>
              </c:numCache>
            </c:numRef>
          </c:xVal>
          <c:yVal>
            <c:numRef>
              <c:f>'Achievability PV'!$E$16</c:f>
              <c:numCache>
                <c:formatCode>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"/>
          <c:order val="1"/>
          <c:tx>
            <c:v>Measured NoS1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rgbClr val="F4C053"/>
              </a:solidFill>
              <a:ln>
                <a:solidFill>
                  <a:schemeClr val="accent2">
                    <a:lumMod val="50000"/>
                  </a:schemeClr>
                </a:solidFill>
                <a:round/>
              </a:ln>
            </c:spPr>
          </c:marker>
          <c:dPt>
            <c:idx val="0"/>
            <c:marker>
              <c:spPr>
                <a:solidFill>
                  <a:srgbClr val="F4C053"/>
                </a:solidFill>
                <a:ln>
                  <a:solidFill>
                    <a:schemeClr val="accent6">
                      <a:lumMod val="75000"/>
                    </a:schemeClr>
                  </a:solidFill>
                  <a:round/>
                </a:ln>
              </c:spPr>
            </c:marker>
            <c:bubble3D val="0"/>
          </c:dPt>
          <c:xVal>
            <c:numRef>
              <c:f>'Achievability PV'!$E$5</c:f>
              <c:numCache>
                <c:formatCode>0</c:formatCode>
                <c:ptCount val="1"/>
                <c:pt idx="0">
                  <c:v>10300.23343051966</c:v>
                </c:pt>
              </c:numCache>
            </c:numRef>
          </c:xVal>
          <c:yVal>
            <c:numRef>
              <c:f>'Achievability PV'!$E$17</c:f>
              <c:numCache>
                <c:formatCode>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3"/>
          <c:order val="2"/>
          <c:tx>
            <c:v>Tiered NoS1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Pt>
            <c:idx val="0"/>
            <c:bubble3D val="0"/>
            <c:spPr>
              <a:ln w="47625">
                <a:solidFill>
                  <a:schemeClr val="accent3">
                    <a:lumMod val="75000"/>
                  </a:schemeClr>
                </a:solidFill>
              </a:ln>
            </c:spPr>
          </c:dPt>
          <c:xVal>
            <c:numRef>
              <c:f>'Achievability PV'!$E$6</c:f>
              <c:numCache>
                <c:formatCode>0</c:formatCode>
                <c:ptCount val="1"/>
                <c:pt idx="0">
                  <c:v>11486.8289305536</c:v>
                </c:pt>
              </c:numCache>
            </c:numRef>
          </c:xVal>
          <c:yVal>
            <c:numRef>
              <c:f>'Achievability PV'!$E$18</c:f>
              <c:numCache>
                <c:formatCode>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4"/>
          <c:order val="3"/>
          <c:tx>
            <c:v>TOU NoS1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rgbClr val="F4C053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'Achievability PV'!$E$7</c:f>
              <c:numCache>
                <c:formatCode>0</c:formatCode>
                <c:ptCount val="1"/>
                <c:pt idx="0">
                  <c:v>10867.84324291816</c:v>
                </c:pt>
              </c:numCache>
            </c:numRef>
          </c:xVal>
          <c:yVal>
            <c:numRef>
              <c:f>'Achievability PV'!$E$19</c:f>
              <c:numCache>
                <c:formatCode>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5"/>
          <c:order val="4"/>
          <c:tx>
            <c:v>Measured S1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PV'!$E$9</c:f>
              <c:numCache>
                <c:formatCode>0</c:formatCode>
                <c:ptCount val="1"/>
                <c:pt idx="0">
                  <c:v>8107.422410616087</c:v>
                </c:pt>
              </c:numCache>
            </c:numRef>
          </c:xVal>
          <c:yVal>
            <c:numRef>
              <c:f>'Achievability PV'!$E$21</c:f>
              <c:numCache>
                <c:formatCode>0</c:formatCode>
                <c:ptCount val="1"/>
                <c:pt idx="0">
                  <c:v>41.38785677949753</c:v>
                </c:pt>
              </c:numCache>
            </c:numRef>
          </c:yVal>
          <c:smooth val="0"/>
        </c:ser>
        <c:ser>
          <c:idx val="7"/>
          <c:order val="5"/>
          <c:tx>
            <c:v>TOU S1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PV'!$E$11</c:f>
              <c:numCache>
                <c:formatCode>0</c:formatCode>
                <c:ptCount val="1"/>
                <c:pt idx="0">
                  <c:v>8546.352220749637</c:v>
                </c:pt>
              </c:numCache>
            </c:numRef>
          </c:xVal>
          <c:yVal>
            <c:numRef>
              <c:f>'Achievability PV'!$E$23</c:f>
              <c:numCache>
                <c:formatCode>0</c:formatCode>
                <c:ptCount val="1"/>
                <c:pt idx="0">
                  <c:v>136.0128142160084</c:v>
                </c:pt>
              </c:numCache>
            </c:numRef>
          </c:yVal>
          <c:smooth val="0"/>
        </c:ser>
        <c:ser>
          <c:idx val="13"/>
          <c:order val="6"/>
          <c:tx>
            <c:v>Energy rate* 2</c:v>
          </c:tx>
          <c:spPr>
            <a:ln w="47625">
              <a:noFill/>
            </a:ln>
          </c:spPr>
          <c:marker>
            <c:symbol val="diamond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9050" cmpd="sng">
                <a:solidFill>
                  <a:schemeClr val="tx1"/>
                </a:solidFill>
              </a:ln>
            </c:spPr>
          </c:marker>
          <c:xVal>
            <c:numRef>
              <c:f>'Achievability PV'!$F$4</c:f>
              <c:numCache>
                <c:formatCode>0</c:formatCode>
                <c:ptCount val="1"/>
                <c:pt idx="0">
                  <c:v>9563.04622393001</c:v>
                </c:pt>
              </c:numCache>
            </c:numRef>
          </c:xVal>
          <c:yVal>
            <c:numRef>
              <c:f>'Achievability PV'!$F$16</c:f>
              <c:numCache>
                <c:formatCode>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"/>
          <c:order val="7"/>
          <c:tx>
            <c:v>Measured NoS2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12700" cmpd="sng"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PV'!$F$5</c:f>
              <c:numCache>
                <c:formatCode>0</c:formatCode>
                <c:ptCount val="1"/>
                <c:pt idx="0">
                  <c:v>10030.06326779039</c:v>
                </c:pt>
              </c:numCache>
            </c:numRef>
          </c:xVal>
          <c:yVal>
            <c:numRef>
              <c:f>'Achievability PV'!$F$17</c:f>
              <c:numCache>
                <c:formatCode>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8"/>
          <c:order val="8"/>
          <c:tx>
            <c:v>Tiered NoS2</c:v>
          </c:tx>
          <c:spPr>
            <a:ln w="47625">
              <a:noFill/>
            </a:ln>
            <a:effectLst/>
          </c:spPr>
          <c:marker>
            <c:symbol val="squar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'Achievability PV'!$F$6</c:f>
              <c:numCache>
                <c:formatCode>0</c:formatCode>
                <c:ptCount val="1"/>
                <c:pt idx="0">
                  <c:v>11285.90270795792</c:v>
                </c:pt>
              </c:numCache>
            </c:numRef>
          </c:xVal>
          <c:yVal>
            <c:numRef>
              <c:f>'Achievability PV'!$F$18</c:f>
              <c:numCache>
                <c:formatCode>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9"/>
          <c:order val="9"/>
          <c:tx>
            <c:v>TOU NoS2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PV'!$F$7</c:f>
              <c:numCache>
                <c:formatCode>0</c:formatCode>
                <c:ptCount val="1"/>
                <c:pt idx="0">
                  <c:v>10162.50374572565</c:v>
                </c:pt>
              </c:numCache>
            </c:numRef>
          </c:xVal>
          <c:yVal>
            <c:numRef>
              <c:f>'Achievability PV'!$F$19</c:f>
              <c:numCache>
                <c:formatCode>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0"/>
          <c:order val="10"/>
          <c:tx>
            <c:v>Measured S2</c:v>
          </c:tx>
          <c:spPr>
            <a:ln w="47625">
              <a:noFill/>
            </a:ln>
          </c:spPr>
          <c:marker>
            <c:symbol val="triang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PV'!$F$9</c:f>
              <c:numCache>
                <c:formatCode>0</c:formatCode>
                <c:ptCount val="1"/>
                <c:pt idx="0">
                  <c:v>7847.539368571608</c:v>
                </c:pt>
              </c:numCache>
            </c:numRef>
          </c:xVal>
          <c:yVal>
            <c:numRef>
              <c:f>'Achievability PV'!$F$21</c:f>
              <c:numCache>
                <c:formatCode>0</c:formatCode>
                <c:ptCount val="1"/>
                <c:pt idx="0">
                  <c:v>47.25673241828526</c:v>
                </c:pt>
              </c:numCache>
            </c:numRef>
          </c:yVal>
          <c:smooth val="0"/>
        </c:ser>
        <c:ser>
          <c:idx val="11"/>
          <c:order val="11"/>
          <c:tx>
            <c:v>Tiered S2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PV'!$F$10</c:f>
              <c:numCache>
                <c:formatCode>0</c:formatCode>
                <c:ptCount val="1"/>
                <c:pt idx="0">
                  <c:v>9985.290842983587</c:v>
                </c:pt>
              </c:numCache>
            </c:numRef>
          </c:xVal>
          <c:yVal>
            <c:numRef>
              <c:f>'Achievability PV'!$F$22</c:f>
              <c:numCache>
                <c:formatCode>0</c:formatCode>
                <c:ptCount val="1"/>
                <c:pt idx="0">
                  <c:v>59.74416833825664</c:v>
                </c:pt>
              </c:numCache>
            </c:numRef>
          </c:yVal>
          <c:smooth val="0"/>
        </c:ser>
        <c:ser>
          <c:idx val="12"/>
          <c:order val="12"/>
          <c:tx>
            <c:v>TOU S2</c:v>
          </c:tx>
          <c:spPr>
            <a:ln w="47625">
              <a:noFill/>
            </a:ln>
          </c:spPr>
          <c:marker>
            <c:symbol val="circle"/>
            <c:size val="14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'Achievability PV'!$F$11</c:f>
              <c:numCache>
                <c:formatCode>0</c:formatCode>
                <c:ptCount val="1"/>
                <c:pt idx="0">
                  <c:v>7977.013973343684</c:v>
                </c:pt>
              </c:numCache>
            </c:numRef>
          </c:xVal>
          <c:yVal>
            <c:numRef>
              <c:f>'Achievability PV'!$F$23</c:f>
              <c:numCache>
                <c:formatCode>0</c:formatCode>
                <c:ptCount val="1"/>
                <c:pt idx="0">
                  <c:v>136.0128142160084</c:v>
                </c:pt>
              </c:numCache>
            </c:numRef>
          </c:yVal>
          <c:smooth val="0"/>
        </c:ser>
        <c:ser>
          <c:idx val="6"/>
          <c:order val="13"/>
          <c:tx>
            <c:v>Tiered S1</c:v>
          </c:tx>
          <c:spPr>
            <a:ln w="47625">
              <a:noFill/>
            </a:ln>
          </c:spPr>
          <c:marker>
            <c:symbol val="square"/>
            <c:size val="14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'Achievability PV'!$E$10</c:f>
              <c:numCache>
                <c:formatCode>0</c:formatCode>
                <c:ptCount val="1"/>
                <c:pt idx="0">
                  <c:v>10159.57217518276</c:v>
                </c:pt>
              </c:numCache>
            </c:numRef>
          </c:xVal>
          <c:yVal>
            <c:numRef>
              <c:f>'Achievability PV'!$E$22</c:f>
              <c:numCache>
                <c:formatCode>0</c:formatCode>
                <c:ptCount val="1"/>
                <c:pt idx="0">
                  <c:v>60.60129733825664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061384"/>
        <c:axId val="2083658584"/>
      </c:scatterChart>
      <c:valAx>
        <c:axId val="2084061384"/>
        <c:scaling>
          <c:orientation val="minMax"/>
          <c:max val="180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nb-NO" sz="1800" b="0"/>
                  <a:t>Median cost [NOK]</a:t>
                </a:r>
              </a:p>
            </c:rich>
          </c:tx>
          <c:layout>
            <c:manualLayout>
              <c:xMode val="edge"/>
              <c:yMode val="edge"/>
              <c:x val="0.407102362204724"/>
              <c:y val="0.91837511065554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3658584"/>
        <c:crosses val="autoZero"/>
        <c:crossBetween val="midCat"/>
      </c:valAx>
      <c:valAx>
        <c:axId val="2083658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nb-NO" sz="1800" b="0"/>
                  <a:t>Median</a:t>
                </a:r>
                <a:r>
                  <a:rPr lang="nb-NO" sz="1800" b="0" baseline="0"/>
                  <a:t> of max daily heat shift </a:t>
                </a:r>
                <a:r>
                  <a:rPr lang="nb-NO" sz="1800" b="0"/>
                  <a:t>[kWh]</a:t>
                </a:r>
              </a:p>
            </c:rich>
          </c:tx>
          <c:layout>
            <c:manualLayout>
              <c:xMode val="edge"/>
              <c:yMode val="edge"/>
              <c:x val="0.0225946690409282"/>
              <c:y val="0.223993114991061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nb-NO"/>
          </a:p>
        </c:txPr>
        <c:crossAx val="2084061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  <cx:data id="1">
      <cx:numDim type="val">
        <cx:f>_xlchart.v1.2</cx:f>
      </cx:numDim>
    </cx:data>
    <cx:data id="2">
      <cx:numDim type="val">
        <cx:f>_xlchart.v1.1</cx:f>
      </cx:numDim>
    </cx:data>
    <cx:data id="3">
      <cx:numDim type="val">
        <cx:f>_xlchart.v1.3</cx:f>
      </cx:numDim>
    </cx:data>
  </cx:chartData>
  <cx:chart>
    <cx:title pos="t" align="ctr" overlay="0">
      <cx:tx>
        <cx:txData>
          <cx:v>Cost for building types with measured power tariff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nb-NO"/>
            <a:t>Cost for building types with measured power tariff</a:t>
          </a:r>
        </a:p>
      </cx:txPr>
    </cx:title>
    <cx:plotArea>
      <cx:plotAreaRegion>
        <cx:series layoutId="boxWhisker" uniqueId="{ACAF9057-F5EE-451C-8A6C-C2818F4A619A}">
          <cx:tx>
            <cx:txData>
              <cx:v>TEK17</cx:v>
            </cx:txData>
          </cx:tx>
          <cx:spPr>
            <a:ln w="9525">
              <a:solidFill>
                <a:sysClr val="windowText" lastClr="000000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3F6988BC-880A-41D5-BBF1-5D47771A184C}">
          <cx:tx>
            <cx:txData>
              <cx:v>TEK17 (shifted load)</cx:v>
            </cx:txData>
          </cx:tx>
          <cx:spPr>
            <a:solidFill>
              <a:schemeClr val="tx2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00000002-79F7-4DFA-BB83-176A53FE2A65}">
          <cx:tx>
            <cx:txData>
              <cx:v>60s house</cx:v>
            </cx:txData>
          </cx:tx>
          <cx:spPr>
            <a:solidFill>
              <a:srgbClr val="81A042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00000003-79F7-4DFA-BB83-176A53FE2A65}">
          <cx:tx>
            <cx:txData>
              <cx:v>60s house (shifted load)</cx:v>
            </cx:txData>
          </cx:tx>
          <cx:spPr>
            <a:solidFill>
              <a:schemeClr val="accent3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300000012"/>
        <cx:tickLabels/>
      </cx:axis>
      <cx:axis id="1">
        <cx:valScaling max="30000"/>
        <cx:title>
          <cx:tx>
            <cx:txData>
              <cx:v>Cost [NOk]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nb-NO"/>
                <a:t>Cost [NOk]</a:t>
              </a:r>
            </a:p>
          </cx:txPr>
        </cx:title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/>
    <cx:data id="1"/>
    <cx:data id="2"/>
    <cx:data id="3"/>
    <cx:data id="4">
      <cx:numDim type="val">
        <cx:f>_xlchart.v1.50</cx:f>
      </cx:numDim>
    </cx:data>
    <cx:data id="5"/>
    <cx:data id="6"/>
    <cx:data id="7"/>
    <cx:data id="8"/>
  </cx:chartData>
  <cx:chart>
    <cx:title pos="t" align="ctr" overlay="0">
      <cx:tx>
        <cx:txData>
          <cx:v>Total annual cost for different building types according to business models, without window opened by occupants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800"/>
          </a:pPr>
          <a:r>
            <a:rPr lang="en-US" sz="1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Total annual cost for different building types according to business models, without window opened by occupants</a:t>
          </a:r>
        </a:p>
      </cx:txPr>
    </cx:title>
    <cx:plotArea>
      <cx:plotAreaRegion>
        <cx:series layoutId="boxWhisker" uniqueId="{F78ADD6F-D751-4749-AB95-084810ADC020}" formatIdx="0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74FAF8A7-CDC2-497F-B464-45BB53249C7A}" formatIdx="1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B91A1A19-85F5-49AD-AA14-1F9E54345287}" formatIdx="2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62637232-7994-4FE5-B570-7761A25F9A4F}" formatIdx="3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00000008-5234-492F-8803-F2E353CC8311}" formatIdx="8">
          <cx:tx>
            <cx:txData>
              <cx:v>Blank</cx:v>
            </cx:txData>
          </cx:tx>
          <cx:spPr>
            <a:noFill/>
            <a:ln>
              <a:solidFill>
                <a:schemeClr val="bg1"/>
              </a:solidFill>
            </a:ln>
          </cx:spPr>
          <cx:dataId val="4"/>
          <cx:layoutPr>
            <cx:statistics quartileMethod="exclusive"/>
          </cx:layoutPr>
        </cx:series>
        <cx:series layoutId="boxWhisker" uniqueId="{00000009-5234-492F-8803-F2E353CC8311}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5"/>
          <cx:layoutPr>
            <cx:visibility nonoutliers="0" outliers="1"/>
            <cx:statistics quartileMethod="exclusive"/>
          </cx:layoutPr>
        </cx:series>
        <cx:series layoutId="boxWhisker" uniqueId="{0000000A-5234-492F-8803-F2E353CC8311}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6"/>
          <cx:layoutPr>
            <cx:visibility nonoutliers="0" outliers="1"/>
            <cx:statistics quartileMethod="exclusive"/>
          </cx:layoutPr>
        </cx:series>
        <cx:series layoutId="boxWhisker" uniqueId="{0000000B-5234-492F-8803-F2E353CC8311}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7"/>
          <cx:layoutPr>
            <cx:visibility nonoutliers="0" outliers="1"/>
            <cx:statistics quartileMethod="exclusive"/>
          </cx:layoutPr>
        </cx:series>
        <cx:series layoutId="boxWhisker" uniqueId="{0000000C-5234-492F-8803-F2E353CC8311}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8"/>
          <cx:layoutPr>
            <cx:visibility nonoutliers="0" outliers="1"/>
            <cx:statistics quartileMethod="exclusive"/>
          </cx:layoutPr>
        </cx:series>
      </cx:plotAreaRegion>
      <cx:axis id="0" hidden="1">
        <cx:catScaling gapWidth="0.200000003"/>
        <cx:title>
          <cx:tx>
            <cx:txData>
              <cx:v>TEK17 house                    		             60s house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/>
                </a:rPr>
                <a:t>TEK17 house                    		             60s house</a:t>
              </a:r>
            </a:p>
          </cx:txPr>
        </cx:title>
        <cx:minorGridlines>
          <cx:spPr>
            <a:ln>
              <a:solidFill>
                <a:schemeClr val="tx1"/>
              </a:solidFill>
            </a:ln>
          </cx:spPr>
        </cx:minorGridlines>
        <cx:tickLabels/>
      </cx:axis>
      <cx:axis id="1">
        <cx:valScaling max="25000"/>
        <cx:title>
          <cx:tx>
            <cx:txData>
              <cx:v>Annual cost [NOK]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50">
                  <a:solidFill>
                    <a:sysClr val="windowText" lastClr="000000"/>
                  </a:solidFill>
                </a:defRPr>
              </a:pPr>
              <a:r>
                <a:rPr lang="en-US" sz="1050" b="0" i="0" u="none" strike="noStrike" baseline="0">
                  <a:solidFill>
                    <a:sysClr val="windowText" lastClr="000000"/>
                  </a:solidFill>
                  <a:latin typeface="Calibri"/>
                </a:rPr>
                <a:t>Annual cost [NOK]</a:t>
              </a:r>
            </a:p>
          </cx:txPr>
        </cx:title>
        <cx:majorGridlines/>
        <cx:tickLabels/>
      </cx:axis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800">
              <a:solidFill>
                <a:schemeClr val="tx1"/>
              </a:solidFill>
            </a:defRPr>
          </a:pPr>
          <a:endParaRPr lang="en-US" sz="800" b="0" i="0" u="none" strike="noStrike" baseline="0">
            <a:noFill/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1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_xlchart.v1.78</cx:f>
      </cx:numDim>
    </cx:data>
    <cx:data id="1">
      <cx:numDim type="val">
        <cx:f>_xlchart.v1.80</cx:f>
      </cx:numDim>
    </cx:data>
    <cx:data id="2">
      <cx:numDim type="val">
        <cx:f>_xlchart.v1.82</cx:f>
      </cx:numDim>
    </cx:data>
    <cx:data id="3">
      <cx:numDim type="val">
        <cx:f>_xlchart.v1.84</cx:f>
      </cx:numDim>
    </cx:data>
    <cx:data id="4">
      <cx:numDim type="val">
        <cx:f>_xlchart.v1.77</cx:f>
      </cx:numDim>
    </cx:data>
    <cx:data id="5">
      <cx:numDim type="val">
        <cx:f>_xlchart.v1.79</cx:f>
      </cx:numDim>
    </cx:data>
    <cx:data id="6">
      <cx:numDim type="val">
        <cx:f>_xlchart.v1.81</cx:f>
      </cx:numDim>
    </cx:data>
    <cx:data id="7">
      <cx:numDim type="val">
        <cx:f>_xlchart.v1.83</cx:f>
      </cx:numDim>
    </cx:data>
    <cx:data id="8">
      <cx:numDim type="val">
        <cx:f>_xlchart.v1.85</cx:f>
      </cx:numDim>
    </cx:data>
  </cx:chartData>
  <cx:chart>
    <cx:title pos="t" align="ctr" overlay="0">
      <cx:tx>
        <cx:txData>
          <cx:v>Total annual cost for different heating systems according to business models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Total annual cost for different heating systems according to business models</a:t>
          </a:r>
        </a:p>
      </cx:txPr>
    </cx:title>
    <cx:plotArea>
      <cx:plotAreaRegion>
        <cx:series layoutId="boxWhisker" uniqueId="{F78ADD6F-D751-4749-AB95-084810ADC020}" formatIdx="0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74FAF8A7-CDC2-497F-B464-45BB53249C7A}" formatIdx="1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B91A1A19-85F5-49AD-AA14-1F9E54345287}" formatIdx="2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0"/>
            <cx:statistics quartileMethod="exclusive"/>
          </cx:layoutPr>
        </cx:series>
        <cx:series layoutId="boxWhisker" uniqueId="{62637232-7994-4FE5-B570-7761A25F9A4F}" formatIdx="3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00000008-5234-492F-8803-F2E353CC8311}" formatIdx="8">
          <cx:tx>
            <cx:txData>
              <cx:v>Blank</cx:v>
            </cx:txData>
          </cx:tx>
          <cx:spPr>
            <a:noFill/>
            <a:ln>
              <a:solidFill>
                <a:schemeClr val="bg1"/>
              </a:solidFill>
            </a:ln>
          </cx:spPr>
          <cx:dataId val="4"/>
          <cx:layoutPr>
            <cx:statistics quartileMethod="exclusive"/>
          </cx:layoutPr>
        </cx:series>
        <cx:series layoutId="boxWhisker" uniqueId="{00000009-5234-492F-8803-F2E353CC8311}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5"/>
          <cx:layoutPr>
            <cx:visibility nonoutliers="0" outliers="0"/>
            <cx:statistics quartileMethod="exclusive"/>
          </cx:layoutPr>
        </cx:series>
        <cx:series layoutId="boxWhisker" uniqueId="{0000000A-5234-492F-8803-F2E353CC8311}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6"/>
          <cx:layoutPr>
            <cx:visibility nonoutliers="0" outliers="0"/>
            <cx:statistics quartileMethod="exclusive"/>
          </cx:layoutPr>
        </cx:series>
        <cx:series layoutId="boxWhisker" uniqueId="{0000000B-5234-492F-8803-F2E353CC8311}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7"/>
          <cx:layoutPr>
            <cx:visibility nonoutliers="0" outliers="0"/>
            <cx:statistics quartileMethod="exclusive"/>
          </cx:layoutPr>
        </cx:series>
        <cx:series layoutId="boxWhisker" uniqueId="{0000000C-5234-492F-8803-F2E353CC8311}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8"/>
          <cx:layoutPr>
            <cx:visibility nonoutliers="0" outliers="0"/>
            <cx:statistics quartileMethod="exclusive"/>
          </cx:layoutPr>
        </cx:series>
      </cx:plotAreaRegion>
      <cx:axis id="0" hidden="1">
        <cx:catScaling gapWidth="0.200000003"/>
        <cx:title>
          <cx:tx>
            <cx:txData>
              <cx:v>Direct electric heating                    		 ASHP   	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/>
                </a:rPr>
                <a:t>Direct electric heating                    		 ASHP   	</a:t>
              </a:r>
            </a:p>
          </cx:txPr>
        </cx:title>
        <cx:minorGridlines>
          <cx:spPr>
            <a:ln>
              <a:solidFill>
                <a:schemeClr val="tx1"/>
              </a:solidFill>
            </a:ln>
          </cx:spPr>
        </cx:minorGridlines>
        <cx:tickLabels/>
      </cx:axis>
      <cx:axis id="1">
        <cx:valScaling max="25000"/>
        <cx:title>
          <cx:tx>
            <cx:txData>
              <cx:v>Annual cost [NOK]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50">
                  <a:solidFill>
                    <a:sysClr val="windowText" lastClr="000000"/>
                  </a:solidFill>
                </a:defRPr>
              </a:pPr>
              <a:r>
                <a:rPr lang="en-US" sz="1050" b="0" i="0" u="none" strike="noStrike" baseline="0">
                  <a:solidFill>
                    <a:sysClr val="windowText" lastClr="000000"/>
                  </a:solidFill>
                  <a:latin typeface="Calibri"/>
                </a:rPr>
                <a:t>Annual cost [NOK]</a:t>
              </a:r>
            </a:p>
          </cx:txPr>
        </cx:title>
        <cx:majorGridlines/>
        <cx:tickLabels/>
      </cx:axis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chemeClr val="tx1"/>
              </a:solidFill>
            </a:defRPr>
          </a:pPr>
          <a:endParaRPr lang="en-US" sz="900" b="0" i="0" u="none" strike="noStrike" baseline="0">
            <a:solidFill>
              <a:schemeClr val="tx1"/>
            </a:solidFill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1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_xlchart.v1.87</cx:f>
      </cx:numDim>
    </cx:data>
    <cx:data id="1">
      <cx:numDim type="val">
        <cx:f>_xlchart.v1.89</cx:f>
      </cx:numDim>
    </cx:data>
    <cx:data id="2">
      <cx:numDim type="val">
        <cx:f>_xlchart.v1.91</cx:f>
      </cx:numDim>
    </cx:data>
    <cx:data id="3">
      <cx:numDim type="val">
        <cx:f>_xlchart.v1.93</cx:f>
      </cx:numDim>
    </cx:data>
    <cx:data id="4">
      <cx:numDim type="val">
        <cx:f>_xlchart.v1.86</cx:f>
      </cx:numDim>
    </cx:data>
    <cx:data id="5">
      <cx:numDim type="val">
        <cx:f>_xlchart.v1.88</cx:f>
      </cx:numDim>
    </cx:data>
    <cx:data id="6">
      <cx:numDim type="val">
        <cx:f>_xlchart.v1.90</cx:f>
      </cx:numDim>
    </cx:data>
    <cx:data id="7">
      <cx:numDim type="val">
        <cx:f>_xlchart.v1.92</cx:f>
      </cx:numDim>
    </cx:data>
    <cx:data id="8">
      <cx:numDim type="val">
        <cx:f>_xlchart.v1.94</cx:f>
      </cx:numDim>
    </cx:data>
  </cx:chartData>
  <cx:chart>
    <cx:title pos="t" align="ctr" overlay="0">
      <cx:tx>
        <cx:txData>
          <cx:v>Total annual cost for buildings with and without PV according to business models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Total annual cost for buildings with and without PV according to business models</a:t>
          </a:r>
        </a:p>
      </cx:txPr>
    </cx:title>
    <cx:plotArea>
      <cx:plotAreaRegion>
        <cx:series layoutId="boxWhisker" uniqueId="{F78ADD6F-D751-4749-AB95-084810ADC020}" formatIdx="0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74FAF8A7-CDC2-497F-B464-45BB53249C7A}" formatIdx="1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B91A1A19-85F5-49AD-AA14-1F9E54345287}" formatIdx="2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0"/>
            <cx:statistics quartileMethod="exclusive"/>
          </cx:layoutPr>
        </cx:series>
        <cx:series layoutId="boxWhisker" uniqueId="{62637232-7994-4FE5-B570-7761A25F9A4F}" formatIdx="3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00000008-5234-492F-8803-F2E353CC8311}" formatIdx="8">
          <cx:tx>
            <cx:txData>
              <cx:v>Blank</cx:v>
            </cx:txData>
          </cx:tx>
          <cx:spPr>
            <a:noFill/>
            <a:ln>
              <a:solidFill>
                <a:schemeClr val="bg1"/>
              </a:solidFill>
            </a:ln>
          </cx:spPr>
          <cx:dataId val="4"/>
          <cx:layoutPr>
            <cx:statistics quartileMethod="exclusive"/>
          </cx:layoutPr>
        </cx:series>
        <cx:series layoutId="boxWhisker" uniqueId="{00000009-5234-492F-8803-F2E353CC8311}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5"/>
          <cx:layoutPr>
            <cx:visibility nonoutliers="0" outliers="0"/>
            <cx:statistics quartileMethod="exclusive"/>
          </cx:layoutPr>
        </cx:series>
        <cx:series layoutId="boxWhisker" uniqueId="{0000000A-5234-492F-8803-F2E353CC8311}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6"/>
          <cx:layoutPr>
            <cx:visibility nonoutliers="0" outliers="0"/>
            <cx:statistics quartileMethod="exclusive"/>
          </cx:layoutPr>
        </cx:series>
        <cx:series layoutId="boxWhisker" uniqueId="{0000000B-5234-492F-8803-F2E353CC8311}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7"/>
          <cx:layoutPr>
            <cx:visibility nonoutliers="0" outliers="0"/>
            <cx:statistics quartileMethod="exclusive"/>
          </cx:layoutPr>
        </cx:series>
        <cx:series layoutId="boxWhisker" uniqueId="{0000000C-5234-492F-8803-F2E353CC8311}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8"/>
          <cx:layoutPr>
            <cx:visibility nonoutliers="0" outliers="0"/>
            <cx:statistics quartileMethod="exclusive"/>
          </cx:layoutPr>
        </cx:series>
      </cx:plotAreaRegion>
      <cx:axis id="0" hidden="1">
        <cx:catScaling gapWidth="0.200000003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b="1"/>
                </a:pPr>
                <a:r>
                  <a:rPr lang="en-US" sz="1200" b="1" i="0" u="none" strike="noStrike" baseline="0">
                    <a:solidFill>
                      <a:sysClr val="windowText" lastClr="000000"/>
                    </a:solidFill>
                    <a:latin typeface="Calibri"/>
                  </a:rPr>
                  <a:t>No Pv panels			 PV panels (30 m</a:t>
                </a:r>
                <a:r>
                  <a:rPr lang="en-US" sz="1200" b="1" i="0" u="none" strike="noStrike" baseline="30000">
                    <a:solidFill>
                      <a:sysClr val="windowText" lastClr="000000"/>
                    </a:solidFill>
                    <a:latin typeface="Calibri"/>
                  </a:rPr>
                  <a:t>2</a:t>
                </a:r>
                <a:r>
                  <a:rPr lang="en-US" sz="1200" b="1" i="0" u="none" strike="noStrike" baseline="0">
                    <a:solidFill>
                      <a:sysClr val="windowText" lastClr="000000"/>
                    </a:solidFill>
                    <a:latin typeface="Calibri"/>
                  </a:rPr>
                  <a:t>)   </a:t>
                </a:r>
              </a:p>
            </cx:rich>
          </cx:tx>
        </cx:title>
        <cx:minorGridlines>
          <cx:spPr>
            <a:ln>
              <a:solidFill>
                <a:schemeClr val="tx1"/>
              </a:solidFill>
            </a:ln>
          </cx:spPr>
        </cx:minorGridlines>
        <cx:tickLabels/>
      </cx:axis>
      <cx:axis id="1">
        <cx:valScaling max="25000"/>
        <cx:title>
          <cx:tx>
            <cx:txData>
              <cx:v>Annual cost [NOK]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50">
                  <a:solidFill>
                    <a:sysClr val="windowText" lastClr="000000"/>
                  </a:solidFill>
                </a:defRPr>
              </a:pPr>
              <a:r>
                <a:rPr lang="en-US" sz="1050" b="0" i="0" u="none" strike="noStrike" baseline="0">
                  <a:solidFill>
                    <a:sysClr val="windowText" lastClr="000000"/>
                  </a:solidFill>
                  <a:latin typeface="Calibri"/>
                </a:rPr>
                <a:t>Annual cost [NOK]</a:t>
              </a:r>
            </a:p>
          </cx:txPr>
        </cx:title>
        <cx:majorGridlines/>
        <cx:tickLabels/>
      </cx:axis>
    </cx:plotArea>
    <cx:legend pos="t" align="ctr" overlay="0">
      <cx:spPr>
        <a:noFill/>
      </cx:spPr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chemeClr val="tx1"/>
              </a:solidFill>
            </a:defRPr>
          </a:pPr>
          <a:endParaRPr lang="en-US" sz="900" b="0" i="0" u="none" strike="noStrike" baseline="0">
            <a:solidFill>
              <a:schemeClr val="tx1"/>
            </a:solidFill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1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_xlchart.v1.96</cx:f>
      </cx:numDim>
    </cx:data>
    <cx:data id="1">
      <cx:numDim type="val">
        <cx:f>_xlchart.v1.98</cx:f>
      </cx:numDim>
    </cx:data>
    <cx:data id="2">
      <cx:numDim type="val">
        <cx:f>_xlchart.v1.100</cx:f>
      </cx:numDim>
    </cx:data>
    <cx:data id="3">
      <cx:numDim type="val">
        <cx:f>_xlchart.v1.102</cx:f>
      </cx:numDim>
    </cx:data>
    <cx:data id="4">
      <cx:numDim type="val">
        <cx:f>_xlchart.v1.95</cx:f>
      </cx:numDim>
    </cx:data>
    <cx:data id="5">
      <cx:numDim type="val">
        <cx:f>_xlchart.v1.97</cx:f>
      </cx:numDim>
    </cx:data>
    <cx:data id="6">
      <cx:numDim type="val">
        <cx:f>_xlchart.v1.99</cx:f>
      </cx:numDim>
    </cx:data>
    <cx:data id="7">
      <cx:numDim type="val">
        <cx:f>_xlchart.v1.101</cx:f>
      </cx:numDim>
    </cx:data>
    <cx:data id="8">
      <cx:numDim type="val">
        <cx:f>_xlchart.v1.103</cx:f>
      </cx:numDim>
    </cx:data>
  </cx:chartData>
  <cx:chart>
    <cx:title pos="t" align="ctr" overlay="0">
      <cx:tx>
        <cx:txData>
          <cx:v>Total annual cost for buildings with and without STC according to business models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Total annual cost for buildings with and without STC according to business models</a:t>
          </a:r>
        </a:p>
      </cx:txPr>
    </cx:title>
    <cx:plotArea>
      <cx:plotAreaRegion>
        <cx:series layoutId="boxWhisker" uniqueId="{F78ADD6F-D751-4749-AB95-084810ADC020}" formatIdx="0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74FAF8A7-CDC2-497F-B464-45BB53249C7A}" formatIdx="1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B91A1A19-85F5-49AD-AA14-1F9E54345287}" formatIdx="2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0"/>
            <cx:statistics quartileMethod="exclusive"/>
          </cx:layoutPr>
        </cx:series>
        <cx:series layoutId="boxWhisker" uniqueId="{62637232-7994-4FE5-B570-7761A25F9A4F}" formatIdx="3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00000008-5234-492F-8803-F2E353CC8311}" formatIdx="8">
          <cx:tx>
            <cx:txData>
              <cx:v>Blank</cx:v>
            </cx:txData>
          </cx:tx>
          <cx:spPr>
            <a:noFill/>
            <a:ln>
              <a:solidFill>
                <a:schemeClr val="bg1"/>
              </a:solidFill>
            </a:ln>
          </cx:spPr>
          <cx:dataId val="4"/>
          <cx:layoutPr>
            <cx:statistics quartileMethod="exclusive"/>
          </cx:layoutPr>
        </cx:series>
        <cx:series layoutId="boxWhisker" uniqueId="{00000009-5234-492F-8803-F2E353CC8311}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5"/>
          <cx:layoutPr>
            <cx:visibility nonoutliers="0" outliers="0"/>
            <cx:statistics quartileMethod="exclusive"/>
          </cx:layoutPr>
        </cx:series>
        <cx:series layoutId="boxWhisker" uniqueId="{0000000A-5234-492F-8803-F2E353CC8311}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6"/>
          <cx:layoutPr>
            <cx:visibility nonoutliers="0" outliers="0"/>
            <cx:statistics quartileMethod="exclusive"/>
          </cx:layoutPr>
        </cx:series>
        <cx:series layoutId="boxWhisker" uniqueId="{0000000B-5234-492F-8803-F2E353CC8311}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7"/>
          <cx:layoutPr>
            <cx:visibility nonoutliers="0" outliers="0"/>
            <cx:statistics quartileMethod="exclusive"/>
          </cx:layoutPr>
        </cx:series>
        <cx:series layoutId="boxWhisker" uniqueId="{0000000C-5234-492F-8803-F2E353CC8311}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8"/>
          <cx:layoutPr>
            <cx:visibility nonoutliers="0" outliers="0"/>
            <cx:statistics quartileMethod="exclusive"/>
          </cx:layoutPr>
        </cx:series>
      </cx:plotAreaRegion>
      <cx:axis id="0" hidden="1">
        <cx:catScaling gapWidth="0.200000003"/>
        <cx:title>
          <cx:tx>
            <cx:txData>
              <cx:v>No STC panels			 STC panels (6 m2)   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/>
                </a:rPr>
                <a:t>No STC panels			 STC panels (6 m2)   </a:t>
              </a:r>
            </a:p>
          </cx:txPr>
        </cx:title>
        <cx:minorGridlines>
          <cx:spPr>
            <a:ln>
              <a:solidFill>
                <a:schemeClr val="tx1"/>
              </a:solidFill>
            </a:ln>
          </cx:spPr>
        </cx:minorGridlines>
        <cx:tickLabels/>
      </cx:axis>
      <cx:axis id="1">
        <cx:valScaling max="25000"/>
        <cx:title>
          <cx:tx>
            <cx:txData>
              <cx:v>Annual cost [NOK]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50">
                  <a:solidFill>
                    <a:sysClr val="windowText" lastClr="000000"/>
                  </a:solidFill>
                </a:defRPr>
              </a:pPr>
              <a:r>
                <a:rPr lang="en-US" sz="1050" b="0" i="0" u="none" strike="noStrike" baseline="0">
                  <a:solidFill>
                    <a:sysClr val="windowText" lastClr="000000"/>
                  </a:solidFill>
                  <a:latin typeface="Calibri"/>
                </a:rPr>
                <a:t>Annual cost [NOK]</a:t>
              </a:r>
            </a:p>
          </cx:txPr>
        </cx:title>
        <cx:majorGridlines/>
        <cx:tickLabels/>
      </cx:axis>
    </cx:plotArea>
    <cx:legend pos="t" align="ctr" overlay="0">
      <cx:spPr>
        <a:noFill/>
      </cx:spPr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chemeClr val="tx1"/>
              </a:solidFill>
            </a:defRPr>
          </a:pPr>
          <a:endParaRPr lang="en-US" sz="900" b="0" i="0" u="none" strike="noStrike" baseline="0">
            <a:noFill/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1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_xlchart.v1.105</cx:f>
      </cx:numDim>
    </cx:data>
    <cx:data id="1">
      <cx:numDim type="val">
        <cx:f>_xlchart.v1.107</cx:f>
      </cx:numDim>
    </cx:data>
    <cx:data id="2">
      <cx:numDim type="val">
        <cx:f>_xlchart.v1.109</cx:f>
      </cx:numDim>
    </cx:data>
    <cx:data id="3">
      <cx:numDim type="val">
        <cx:f>_xlchart.v1.111</cx:f>
      </cx:numDim>
    </cx:data>
    <cx:data id="4">
      <cx:numDim type="val">
        <cx:f>_xlchart.v1.104</cx:f>
      </cx:numDim>
    </cx:data>
    <cx:data id="5">
      <cx:numDim type="val">
        <cx:f>_xlchart.v1.106</cx:f>
      </cx:numDim>
    </cx:data>
    <cx:data id="6">
      <cx:numDim type="val">
        <cx:f>_xlchart.v1.108</cx:f>
      </cx:numDim>
    </cx:data>
    <cx:data id="7">
      <cx:numDim type="val">
        <cx:f>_xlchart.v1.110</cx:f>
      </cx:numDim>
    </cx:data>
    <cx:data id="8">
      <cx:numDim type="val">
        <cx:f>_xlchart.v1.112</cx:f>
      </cx:numDim>
    </cx:data>
  </cx:chartData>
  <cx:chart>
    <cx:title pos="t" align="ctr" overlay="0">
      <cx:tx>
        <cx:txData>
          <cx:v>Total annual cost for different window openings in buildings according to business models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Total annual cost for different window openings in buildings according to business models</a:t>
          </a:r>
        </a:p>
      </cx:txPr>
    </cx:title>
    <cx:plotArea>
      <cx:plotAreaRegion>
        <cx:series layoutId="boxWhisker" uniqueId="{F78ADD6F-D751-4749-AB95-084810ADC020}" formatIdx="0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74FAF8A7-CDC2-497F-B464-45BB53249C7A}" formatIdx="1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B91A1A19-85F5-49AD-AA14-1F9E54345287}" formatIdx="2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62637232-7994-4FE5-B570-7761A25F9A4F}" formatIdx="3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00000008-5234-492F-8803-F2E353CC8311}" formatIdx="8">
          <cx:tx>
            <cx:txData>
              <cx:v>Blank</cx:v>
            </cx:txData>
          </cx:tx>
          <cx:spPr>
            <a:noFill/>
            <a:ln>
              <a:solidFill>
                <a:schemeClr val="bg1"/>
              </a:solidFill>
            </a:ln>
          </cx:spPr>
          <cx:dataId val="4"/>
          <cx:layoutPr>
            <cx:statistics quartileMethod="exclusive"/>
          </cx:layoutPr>
        </cx:series>
        <cx:series layoutId="boxWhisker" uniqueId="{00000009-5234-492F-8803-F2E353CC8311}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5"/>
          <cx:layoutPr>
            <cx:visibility nonoutliers="0" outliers="1"/>
            <cx:statistics quartileMethod="exclusive"/>
          </cx:layoutPr>
        </cx:series>
        <cx:series layoutId="boxWhisker" uniqueId="{0000000A-5234-492F-8803-F2E353CC8311}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6"/>
          <cx:layoutPr>
            <cx:visibility nonoutliers="0" outliers="1"/>
            <cx:statistics quartileMethod="exclusive"/>
          </cx:layoutPr>
        </cx:series>
        <cx:series layoutId="boxWhisker" uniqueId="{0000000B-5234-492F-8803-F2E353CC8311}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7"/>
          <cx:layoutPr>
            <cx:visibility nonoutliers="0" outliers="1"/>
            <cx:statistics quartileMethod="exclusive"/>
          </cx:layoutPr>
        </cx:series>
        <cx:series layoutId="boxWhisker" uniqueId="{0000000C-5234-492F-8803-F2E353CC8311}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8"/>
          <cx:layoutPr>
            <cx:visibility nonoutliers="0" outliers="1"/>
            <cx:statistics quartileMethod="exclusive"/>
          </cx:layoutPr>
        </cx:series>
      </cx:plotAreaRegion>
      <cx:axis id="0" hidden="1">
        <cx:catScaling gapWidth="0.200000003"/>
        <cx:title>
          <cx:tx>
            <cx:txData>
              <cx:v>Normal openings		                 Occupants open   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/>
                </a:rPr>
                <a:t>Normal openings		                 Occupants open   </a:t>
              </a:r>
            </a:p>
          </cx:txPr>
        </cx:title>
        <cx:minorGridlines>
          <cx:spPr>
            <a:ln>
              <a:solidFill>
                <a:schemeClr val="tx1"/>
              </a:solidFill>
            </a:ln>
          </cx:spPr>
        </cx:minorGridlines>
        <cx:tickLabels/>
      </cx:axis>
      <cx:axis id="1">
        <cx:valScaling max="25000"/>
        <cx:title>
          <cx:tx>
            <cx:txData>
              <cx:v>Annual cost [NOK]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50">
                  <a:solidFill>
                    <a:sysClr val="windowText" lastClr="000000"/>
                  </a:solidFill>
                </a:defRPr>
              </a:pPr>
              <a:r>
                <a:rPr lang="en-US" sz="1050" b="0" i="0" u="none" strike="noStrike" baseline="0">
                  <a:solidFill>
                    <a:sysClr val="windowText" lastClr="000000"/>
                  </a:solidFill>
                  <a:latin typeface="Calibri"/>
                </a:rPr>
                <a:t>Annual cost [NOK]</a:t>
              </a:r>
            </a:p>
          </cx:txPr>
        </cx:title>
        <cx:majorGridlines/>
        <cx:tickLabels/>
      </cx:axis>
    </cx:plotArea>
    <cx:legend pos="t" align="ctr" overlay="0">
      <cx:spPr>
        <a:noFill/>
      </cx:spPr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chemeClr val="tx1"/>
              </a:solidFill>
            </a:defRPr>
          </a:pPr>
          <a:endParaRPr lang="en-US" sz="900" b="0" i="0" u="none" strike="noStrike" baseline="0">
            <a:noFill/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1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_xlchart.v1.116</cx:f>
      </cx:numDim>
    </cx:data>
    <cx:data id="1">
      <cx:numDim type="val">
        <cx:f>_xlchart.v1.119</cx:f>
      </cx:numDim>
    </cx:data>
    <cx:data id="2">
      <cx:numDim type="val">
        <cx:f>_xlchart.v1.122</cx:f>
      </cx:numDim>
    </cx:data>
    <cx:data id="3">
      <cx:numDim type="val">
        <cx:f>_xlchart.v1.125</cx:f>
      </cx:numDim>
    </cx:data>
    <cx:data id="4">
      <cx:numDim type="val">
        <cx:f>_xlchart.v1.113</cx:f>
      </cx:numDim>
    </cx:data>
    <cx:data id="5">
      <cx:numDim type="val">
        <cx:f>_xlchart.v1.115</cx:f>
      </cx:numDim>
    </cx:data>
    <cx:data id="6">
      <cx:numDim type="val">
        <cx:f>_xlchart.v1.118</cx:f>
      </cx:numDim>
    </cx:data>
    <cx:data id="7">
      <cx:numDim type="val">
        <cx:f>_xlchart.v1.121</cx:f>
      </cx:numDim>
    </cx:data>
    <cx:data id="8">
      <cx:numDim type="val">
        <cx:f>_xlchart.v1.124</cx:f>
      </cx:numDim>
    </cx:data>
    <cx:data id="9">
      <cx:numDim type="val">
        <cx:f>_xlchart.v1.114</cx:f>
      </cx:numDim>
    </cx:data>
    <cx:data id="10">
      <cx:numDim type="val">
        <cx:f>_xlchart.v1.117</cx:f>
      </cx:numDim>
    </cx:data>
    <cx:data id="11">
      <cx:numDim type="val">
        <cx:f>_xlchart.v1.120</cx:f>
      </cx:numDim>
    </cx:data>
    <cx:data id="12">
      <cx:numDim type="val">
        <cx:f>_xlchart.v1.123</cx:f>
      </cx:numDim>
    </cx:data>
    <cx:data id="13">
      <cx:numDim type="val">
        <cx:f>_xlchart.v1.126</cx:f>
      </cx:numDim>
    </cx:data>
  </cx:chartData>
  <cx:chart>
    <cx:title pos="t" align="ctr" overlay="0">
      <cx:tx>
        <cx:txData>
          <cx:v>Total annual cost for buildings with charging of electrical vehicles according to business models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6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Total annual cost for buildings with charging of electrical vehicles according to business models</a:t>
          </a:r>
        </a:p>
      </cx:txPr>
    </cx:title>
    <cx:plotArea>
      <cx:plotAreaRegion>
        <cx:series layoutId="boxWhisker" uniqueId="{F78ADD6F-D751-4749-AB95-084810ADC020}" formatIdx="0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74FAF8A7-CDC2-497F-B464-45BB53249C7A}" formatIdx="1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B91A1A19-85F5-49AD-AA14-1F9E54345287}" formatIdx="2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62637232-7994-4FE5-B570-7761A25F9A4F}" formatIdx="3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00000008-5234-492F-8803-F2E353CC8311}" formatIdx="8">
          <cx:tx>
            <cx:txData>
              <cx:v>Blank</cx:v>
            </cx:txData>
          </cx:tx>
          <cx:spPr>
            <a:noFill/>
            <a:ln>
              <a:solidFill>
                <a:schemeClr val="bg1"/>
              </a:solidFill>
            </a:ln>
          </cx:spPr>
          <cx:dataId val="4"/>
          <cx:layoutPr>
            <cx:statistics quartileMethod="exclusive"/>
          </cx:layoutPr>
        </cx:series>
        <cx:series layoutId="boxWhisker" uniqueId="{00000009-5234-492F-8803-F2E353CC8311}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5"/>
          <cx:layoutPr>
            <cx:visibility nonoutliers="0" outliers="1"/>
            <cx:statistics quartileMethod="exclusive"/>
          </cx:layoutPr>
        </cx:series>
        <cx:series layoutId="boxWhisker" uniqueId="{0000000A-5234-492F-8803-F2E353CC8311}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6"/>
          <cx:layoutPr>
            <cx:visibility nonoutliers="0" outliers="1"/>
            <cx:statistics quartileMethod="exclusive"/>
          </cx:layoutPr>
        </cx:series>
        <cx:series layoutId="boxWhisker" uniqueId="{0000000B-5234-492F-8803-F2E353CC8311}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7"/>
          <cx:layoutPr>
            <cx:visibility nonoutliers="0" outliers="1"/>
            <cx:statistics quartileMethod="exclusive"/>
          </cx:layoutPr>
        </cx:series>
        <cx:series layoutId="boxWhisker" uniqueId="{0000000C-5234-492F-8803-F2E353CC8311}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8"/>
          <cx:layoutPr>
            <cx:visibility nonoutliers="0" outliers="1"/>
            <cx:statistics quartileMethod="exclusive"/>
          </cx:layoutPr>
        </cx:series>
        <cx:series layoutId="boxWhisker" uniqueId="{00000000-2589-4366-8698-E6DB1DF410B0}">
          <cx:tx>
            <cx:txData>
              <cx:v>Blank</cx:v>
            </cx:txData>
          </cx:tx>
          <cx:spPr>
            <a:noFill/>
            <a:ln>
              <a:noFill/>
            </a:ln>
          </cx:spPr>
          <cx:dataId val="9"/>
          <cx:layoutPr>
            <cx:statistics quartileMethod="exclusive"/>
          </cx:layoutPr>
        </cx:series>
        <cx:series layoutId="boxWhisker" uniqueId="{00000001-2589-4366-8698-E6DB1DF410B0}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0"/>
          <cx:layoutPr>
            <cx:visibility nonoutliers="0" outliers="1"/>
            <cx:statistics quartileMethod="exclusive"/>
          </cx:layoutPr>
        </cx:series>
        <cx:series layoutId="boxWhisker" uniqueId="{00000002-2589-4366-8698-E6DB1DF410B0}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1"/>
          <cx:layoutPr>
            <cx:visibility nonoutliers="0" outliers="1"/>
            <cx:statistics quartileMethod="exclusive"/>
          </cx:layoutPr>
        </cx:series>
        <cx:series layoutId="boxWhisker" uniqueId="{00000003-2589-4366-8698-E6DB1DF410B0}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12"/>
          <cx:layoutPr>
            <cx:visibility nonoutliers="0" outliers="1"/>
            <cx:statistics quartileMethod="exclusive"/>
          </cx:layoutPr>
        </cx:series>
        <cx:series layoutId="boxWhisker" uniqueId="{00000004-2589-4366-8698-E6DB1DF410B0}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3"/>
          <cx:layoutPr>
            <cx:visibility nonoutliers="0" outliers="1"/>
            <cx:statistics quartileMethod="exclusive"/>
          </cx:layoutPr>
        </cx:series>
      </cx:plotAreaRegion>
      <cx:axis id="0" hidden="1">
        <cx:catScaling gapWidth="0.200000003"/>
        <cx:title>
          <cx:tx>
            <cx:txData>
              <cx:v>           No EV                                            EV charging 	      EV charging delayed   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/>
                </a:rPr>
                <a:t>           No EV                                            EV charging 	      EV charging delayed   </a:t>
              </a:r>
            </a:p>
          </cx:txPr>
        </cx:title>
        <cx:tickLabels/>
      </cx:axis>
      <cx:axis id="1">
        <cx:valScaling max="25000"/>
        <cx:title>
          <cx:tx>
            <cx:txData>
              <cx:v>Annual cost [NOK]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50">
                  <a:solidFill>
                    <a:sysClr val="windowText" lastClr="000000"/>
                  </a:solidFill>
                </a:defRPr>
              </a:pPr>
              <a:r>
                <a:rPr lang="en-US" sz="1050" b="0" i="0" u="none" strike="noStrike" baseline="0">
                  <a:solidFill>
                    <a:sysClr val="windowText" lastClr="000000"/>
                  </a:solidFill>
                  <a:latin typeface="Calibri"/>
                </a:rPr>
                <a:t>Annual cost [NOK]</a:t>
              </a:r>
            </a:p>
          </cx:txPr>
        </cx:title>
        <cx:majorGridlines/>
        <cx:tickLabels/>
      </cx:axis>
    </cx:plotArea>
    <cx:legend pos="t" align="ctr" overlay="0">
      <cx:spPr>
        <a:noFill/>
      </cx:spPr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200">
              <a:solidFill>
                <a:schemeClr val="tx1"/>
              </a:solidFill>
            </a:defRPr>
          </a:pPr>
          <a:endParaRPr lang="en-US" sz="200" b="0" i="0" u="none" strike="noStrike" baseline="0">
            <a:noFill/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_xlchart.v1.6</cx:f>
      </cx:numDim>
    </cx:data>
    <cx:data id="1">
      <cx:numDim type="val">
        <cx:f>_xlchart.v1.8</cx:f>
      </cx:numDim>
    </cx:data>
    <cx:data id="2">
      <cx:numDim type="val">
        <cx:f>_xlchart.v1.7</cx:f>
      </cx:numDim>
    </cx:data>
    <cx:data id="3">
      <cx:numDim type="val">
        <cx:f>_xlchart.v1.9</cx:f>
      </cx:numDim>
    </cx:data>
  </cx:chartData>
  <cx:chart>
    <cx:title pos="t" align="ctr" overlay="0">
      <cx:tx>
        <cx:txData>
          <cx:v>Cost for building types with tiered rate tariff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nb-NO"/>
            <a:t>Cost for building types with tiered rate tariff</a:t>
          </a:r>
        </a:p>
      </cx:txPr>
    </cx:title>
    <cx:plotArea>
      <cx:plotAreaRegion>
        <cx:series layoutId="boxWhisker" uniqueId="{ACAF9057-F5EE-451C-8A6C-C2818F4A619A}">
          <cx:tx>
            <cx:txData>
              <cx:v>TEK17</cx:v>
            </cx:txData>
          </cx:tx>
          <cx:spPr>
            <a:ln w="9525">
              <a:solidFill>
                <a:sysClr val="windowText" lastClr="000000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3F6988BC-880A-41D5-BBF1-5D47771A184C}">
          <cx:tx>
            <cx:txData>
              <cx:v>TEK17 (shifted load)</cx:v>
            </cx:txData>
          </cx:tx>
          <cx:spPr>
            <a:solidFill>
              <a:schemeClr val="tx2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00000002-79F7-4DFA-BB83-176A53FE2A65}">
          <cx:tx>
            <cx:txData>
              <cx:v>60s house</cx:v>
            </cx:txData>
          </cx:tx>
          <cx:spPr>
            <a:solidFill>
              <a:srgbClr val="81A042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00000003-79F7-4DFA-BB83-176A53FE2A65}">
          <cx:tx>
            <cx:txData>
              <cx:v>60s house (shifted load)</cx:v>
            </cx:txData>
          </cx:tx>
          <cx:spPr>
            <a:solidFill>
              <a:schemeClr val="accent3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300000012"/>
        <cx:tickLabels/>
      </cx:axis>
      <cx:axis id="1">
        <cx:valScaling/>
        <cx:title>
          <cx:tx>
            <cx:txData>
              <cx:v>Cost [NOk]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nb-NO"/>
                <a:t>Cost [NOk]</a:t>
              </a:r>
            </a:p>
          </cx:txPr>
        </cx:title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</cx:f>
      </cx:numDim>
    </cx:data>
    <cx:data id="1">
      <cx:numDim type="val">
        <cx:f>_xlchart.v1.5</cx:f>
      </cx:numDim>
    </cx:data>
  </cx:chartData>
  <cx:chart>
    <cx:title pos="t" align="ctr" overlay="0">
      <cx:tx>
        <cx:txData>
          <cx:v>Annual savings with shifted heating for building types with tiered rate tariff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nb-NO"/>
            <a:t>Annual savings with shifted heating for building types with tiered rate tariff</a:t>
          </a:r>
        </a:p>
      </cx:txPr>
    </cx:title>
    <cx:plotArea>
      <cx:plotAreaRegion>
        <cx:series layoutId="boxWhisker" uniqueId="{ACAF9057-F5EE-451C-8A6C-C2818F4A619A}" formatIdx="0">
          <cx:tx>
            <cx:txData>
              <cx:v>TEK17</cx:v>
            </cx:txData>
          </cx:tx>
          <cx:spPr>
            <a:ln w="9525">
              <a:solidFill>
                <a:sysClr val="windowText" lastClr="000000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2-79F7-4DFA-BB83-176A53FE2A65}" formatIdx="2">
          <cx:tx>
            <cx:txData>
              <cx:v>60s house</cx:v>
            </cx:txData>
          </cx:tx>
          <cx:spPr>
            <a:solidFill>
              <a:srgbClr val="81A042"/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300000012"/>
        <cx:tickLabels/>
      </cx:axis>
      <cx:axis id="1">
        <cx:valScaling/>
        <cx:title>
          <cx:tx>
            <cx:txData>
              <cx:v>Cost [NOk]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nb-NO"/>
                <a:t>Cost [NOk]</a:t>
              </a:r>
            </a:p>
          </cx:txPr>
        </cx:title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  <cx:data id="1">
      <cx:numDim type="val">
        <cx:f>_xlchart.v1.11</cx:f>
      </cx:numDim>
    </cx:data>
  </cx:chartData>
  <cx:chart>
    <cx:title pos="t" align="ctr" overlay="0">
      <cx:tx>
        <cx:txData>
          <cx:v>Annual savings with shifted heating for building types with time of use tariff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nb-NO"/>
            <a:t>Annual savings with shifted heating for building types with time of use tariff</a:t>
          </a:r>
        </a:p>
      </cx:txPr>
    </cx:title>
    <cx:plotArea>
      <cx:plotAreaRegion>
        <cx:series layoutId="boxWhisker" uniqueId="{ACAF9057-F5EE-451C-8A6C-C2818F4A619A}" formatIdx="0">
          <cx:tx>
            <cx:txData>
              <cx:v>TEK17</cx:v>
            </cx:txData>
          </cx:tx>
          <cx:spPr>
            <a:ln w="9525">
              <a:solidFill>
                <a:sysClr val="windowText" lastClr="000000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2-79F7-4DFA-BB83-176A53FE2A65}" formatIdx="2">
          <cx:tx>
            <cx:txData>
              <cx:v>60s house</cx:v>
            </cx:txData>
          </cx:tx>
          <cx:spPr>
            <a:solidFill>
              <a:srgbClr val="81A042"/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300000012"/>
        <cx:tickLabels/>
      </cx:axis>
      <cx:axis id="1">
        <cx:valScaling/>
        <cx:title>
          <cx:tx>
            <cx:txData>
              <cx:v>Cost [NOk]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nb-NO"/>
                <a:t>Cost [NOk]</a:t>
              </a:r>
            </a:p>
          </cx:txPr>
        </cx:title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_xlchart.v1.31</cx:f>
      </cx:numDim>
    </cx:data>
    <cx:data id="1">
      <cx:numDim type="val">
        <cx:f>_xlchart.v1.32</cx:f>
      </cx:numDim>
    </cx:data>
    <cx:data id="2">
      <cx:numDim type="val">
        <cx:f>_xlchart.v1.33</cx:f>
      </cx:numDim>
    </cx:data>
    <cx:data id="3">
      <cx:numDim type="val">
        <cx:f>_xlchart.v1.30</cx:f>
      </cx:numDim>
    </cx:data>
  </cx:chartData>
  <cx:chart>
    <cx:title pos="t" align="ctr" overlay="0">
      <cx:tx>
        <cx:txData>
          <cx:v>Ideal saving per kWh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nb-NO"/>
            <a:t>Ideal saving per kWh</a:t>
          </a:r>
        </a:p>
      </cx:txPr>
    </cx:title>
    <cx:plotArea>
      <cx:plotAreaRegion>
        <cx:series layoutId="boxWhisker" uniqueId="{34CA2A11-6A40-436C-BFD2-A4B6769BE094}">
          <cx:tx>
            <cx:txData>
              <cx:v>Energy rate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6E166EC3-8C25-4F7A-BA5D-28EABF7A2DD7}">
          <cx:tx>
            <cx:txData>
              <cx:v>Measured power tariff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D88D0D93-4D67-43DB-AD08-4939FC769A66}">
          <cx:tx>
            <cx:txData>
              <cx:v>Tiered rate tariff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8CED219A-9AAB-400C-8B38-6A307344241F}">
          <cx:tx>
            <cx:txData>
              <cx:v>Time of use tariff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300000012"/>
        <cx:tickLabels/>
      </cx:axis>
      <cx:axis id="1">
        <cx:valScaling/>
        <cx:title>
          <cx:tx>
            <cx:txData>
              <cx:v>[NOK/kWh]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nb-NO"/>
                <a:t>[NOK/kWh]</a:t>
              </a:r>
            </a:p>
          </cx:txPr>
        </cx:title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_xlchart.v1.13</cx:f>
      </cx:numDim>
    </cx:data>
    <cx:data id="1">
      <cx:numDim type="val">
        <cx:f>_xlchart.v1.15</cx:f>
      </cx:numDim>
    </cx:data>
    <cx:data id="2">
      <cx:numDim type="val">
        <cx:f>_xlchart.v1.17</cx:f>
      </cx:numDim>
    </cx:data>
    <cx:data id="3">
      <cx:numDim type="val">
        <cx:f>_xlchart.v1.19</cx:f>
      </cx:numDim>
    </cx:data>
    <cx:data id="4">
      <cx:numDim type="val">
        <cx:f>_xlchart.v1.12</cx:f>
      </cx:numDim>
    </cx:data>
    <cx:data id="5">
      <cx:numDim type="val">
        <cx:f>_xlchart.v1.14</cx:f>
      </cx:numDim>
    </cx:data>
    <cx:data id="6">
      <cx:numDim type="val">
        <cx:f>_xlchart.v1.16</cx:f>
      </cx:numDim>
    </cx:data>
    <cx:data id="7">
      <cx:numDim type="val">
        <cx:f>_xlchart.v1.18</cx:f>
      </cx:numDim>
    </cx:data>
    <cx:data id="8">
      <cx:numDim type="val">
        <cx:f>_xlchart.v1.20</cx:f>
      </cx:numDim>
    </cx:data>
  </cx:chartData>
  <cx:chart>
    <cx:title pos="t" align="ctr" overlay="0">
      <cx:tx>
        <cx:txData>
          <cx:v>Total annual cost for different building types according to business models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800"/>
          </a:pPr>
          <a:r>
            <a:rPr lang="en-US" sz="1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Total annual cost for different building types according to business models</a:t>
          </a:r>
        </a:p>
      </cx:txPr>
    </cx:title>
    <cx:plotArea>
      <cx:plotAreaRegion>
        <cx:series layoutId="boxWhisker" uniqueId="{F78ADD6F-D751-4749-AB95-084810ADC020}" formatIdx="0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74FAF8A7-CDC2-497F-B464-45BB53249C7A}" formatIdx="1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B91A1A19-85F5-49AD-AA14-1F9E54345287}" formatIdx="2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62637232-7994-4FE5-B570-7761A25F9A4F}" formatIdx="3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00000008-5234-492F-8803-F2E353CC8311}" formatIdx="8">
          <cx:tx>
            <cx:txData>
              <cx:v>Blank</cx:v>
            </cx:txData>
          </cx:tx>
          <cx:spPr>
            <a:noFill/>
            <a:ln>
              <a:solidFill>
                <a:schemeClr val="bg1"/>
              </a:solidFill>
            </a:ln>
          </cx:spPr>
          <cx:dataId val="4"/>
          <cx:layoutPr>
            <cx:statistics quartileMethod="exclusive"/>
          </cx:layoutPr>
        </cx:series>
        <cx:series layoutId="boxWhisker" uniqueId="{00000009-5234-492F-8803-F2E353CC8311}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5"/>
          <cx:layoutPr>
            <cx:visibility nonoutliers="0" outliers="1"/>
            <cx:statistics quartileMethod="exclusive"/>
          </cx:layoutPr>
        </cx:series>
        <cx:series layoutId="boxWhisker" uniqueId="{0000000A-5234-492F-8803-F2E353CC8311}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6"/>
          <cx:layoutPr>
            <cx:visibility nonoutliers="0" outliers="1"/>
            <cx:statistics quartileMethod="exclusive"/>
          </cx:layoutPr>
        </cx:series>
        <cx:series layoutId="boxWhisker" uniqueId="{0000000B-5234-492F-8803-F2E353CC8311}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7"/>
          <cx:layoutPr>
            <cx:visibility nonoutliers="0" outliers="1"/>
            <cx:statistics quartileMethod="exclusive"/>
          </cx:layoutPr>
        </cx:series>
        <cx:series layoutId="boxWhisker" uniqueId="{0000000C-5234-492F-8803-F2E353CC8311}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8"/>
          <cx:layoutPr>
            <cx:visibility nonoutliers="0" outliers="1"/>
            <cx:statistics quartileMethod="exclusive"/>
          </cx:layoutPr>
        </cx:series>
      </cx:plotAreaRegion>
      <cx:axis id="0" hidden="1">
        <cx:catScaling gapWidth="0.200000003"/>
        <cx:title>
          <cx:tx>
            <cx:txData>
              <cx:v>TEK17 house                    		             60s house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="1"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/>
                </a:rPr>
                <a:t>TEK17 house                    		             60s house</a:t>
              </a:r>
            </a:p>
          </cx:txPr>
        </cx:title>
        <cx:minorGridlines>
          <cx:spPr>
            <a:ln>
              <a:solidFill>
                <a:schemeClr val="tx1"/>
              </a:solidFill>
            </a:ln>
          </cx:spPr>
        </cx:minorGridlines>
        <cx:tickLabels/>
      </cx:axis>
      <cx:axis id="1">
        <cx:valScaling max="25000"/>
        <cx:title>
          <cx:tx>
            <cx:txData>
              <cx:v>Annual cost [NOK]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50">
                  <a:solidFill>
                    <a:sysClr val="windowText" lastClr="000000"/>
                  </a:solidFill>
                </a:defRPr>
              </a:pPr>
              <a:r>
                <a:rPr lang="en-US" sz="1050" b="0" i="0" u="none" strike="noStrike" baseline="0">
                  <a:solidFill>
                    <a:sysClr val="windowText" lastClr="000000"/>
                  </a:solidFill>
                  <a:latin typeface="Calibri"/>
                </a:rPr>
                <a:t>Annual cost [NOK]</a:t>
              </a:r>
            </a:p>
          </cx:txPr>
        </cx:title>
        <cx:majorGridlines/>
        <cx:tickLabels/>
      </cx:axis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>
              <a:solidFill>
                <a:schemeClr val="tx1"/>
              </a:solidFill>
            </a:defRPr>
          </a:pPr>
          <a:endParaRPr lang="en-US" sz="1200" b="0" i="0" u="none" strike="noStrike" baseline="0">
            <a:noFill/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_xlchart.v1.22</cx:f>
      </cx:numDim>
    </cx:data>
    <cx:data id="1">
      <cx:numDim type="val">
        <cx:f>_xlchart.v1.23</cx:f>
      </cx:numDim>
    </cx:data>
    <cx:data id="2">
      <cx:numDim type="val">
        <cx:f>_xlchart.v1.24</cx:f>
      </cx:numDim>
    </cx:data>
    <cx:data id="3">
      <cx:numDim type="val">
        <cx:f>_xlchart.v1.25</cx:f>
      </cx:numDim>
    </cx:data>
    <cx:data id="4"/>
    <cx:data id="5">
      <cx:numDim type="val">
        <cx:f>_xlchart.v1.26</cx:f>
      </cx:numDim>
    </cx:data>
    <cx:data id="6">
      <cx:numDim type="val">
        <cx:f>_xlchart.v1.27</cx:f>
      </cx:numDim>
    </cx:data>
    <cx:data id="7">
      <cx:numDim type="val">
        <cx:f>_xlchart.v1.28</cx:f>
      </cx:numDim>
    </cx:data>
    <cx:data id="8">
      <cx:numDim type="val">
        <cx:f>_xlchart.v1.29</cx:f>
      </cx:numDim>
    </cx:data>
  </cx:chartData>
  <cx:chart>
    <cx:title pos="t" align="ctr" overlay="0">
      <cx:tx>
        <cx:txData>
          <cx:v>The different grid hire models for the different buildings simulated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800"/>
          </a:pPr>
          <a:r>
            <a:rPr lang="en-US" sz="1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The different grid hire models for the different buildings simulated</a:t>
          </a:r>
        </a:p>
      </cx:txPr>
    </cx:title>
    <cx:plotArea>
      <cx:plotAreaRegion>
        <cx:series layoutId="boxWhisker" uniqueId="{CF091EB5-7794-4C18-B2F1-E053EF5C4737}" formatIdx="0">
          <cx:tx>
            <cx:txData>
              <cx:f>_xlchart.v1.21</cx:f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8D1703F6-FA11-4DCA-A291-C63A479E3F80}" formatIdx="1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95E4104D-E41F-458A-933F-2B8327E91747}" formatIdx="2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74298B35-55B2-4DA0-9376-0495CF576814}" formatIdx="3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00000005-8B40-4762-B351-94F860E8483C}" formatIdx="5">
          <cx:tx>
            <cx:txData>
              <cx:v>Blank</cx:v>
            </cx:txData>
          </cx:tx>
          <cx:spPr>
            <a:noFill/>
            <a:ln>
              <a:noFill/>
            </a:ln>
          </cx:spPr>
          <cx:dataId val="4"/>
          <cx:layoutPr>
            <cx:statistics quartileMethod="exclusive"/>
          </cx:layoutPr>
        </cx:series>
        <cx:series layoutId="boxWhisker" uniqueId="{00000006-8B40-4762-B351-94F860E8483C}">
          <cx:tx>
            <cx:txData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5"/>
          <cx:layoutPr>
            <cx:visibility nonoutliers="0"/>
            <cx:statistics quartileMethod="exclusive"/>
          </cx:layoutPr>
        </cx:series>
        <cx:series layoutId="boxWhisker" uniqueId="{00000007-8B40-4762-B351-94F860E8483C}">
          <cx:tx>
            <cx:txData>
              <cx:v>Measured power rate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6"/>
          <cx:layoutPr>
            <cx:visibility nonoutliers="0"/>
            <cx:statistics quartileMethod="exclusive"/>
          </cx:layoutPr>
        </cx:series>
        <cx:series layoutId="boxWhisker" uniqueId="{00000008-8B40-4762-B351-94F860E8483C}">
          <cx:tx>
            <cx:txData>
              <cx:v>Tiered rate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7"/>
          <cx:layoutPr>
            <cx:visibility nonoutliers="0"/>
            <cx:statistics quartileMethod="exclusive"/>
          </cx:layoutPr>
        </cx:series>
        <cx:series layoutId="boxWhisker" uniqueId="{00000009-8B40-4762-B351-94F860E8483C}">
          <cx:tx>
            <cx:txData>
              <cx:v>Time of use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8"/>
          <cx:layoutPr>
            <cx:visibility nonoutliers="0"/>
            <cx:statistics quartileMethod="exclusive"/>
          </cx:layoutPr>
        </cx:series>
      </cx:plotAreaRegion>
      <cx:axis id="0" hidden="1">
        <cx:catScaling gapWidth="0.300000012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/>
                <a:r>
                  <a:rPr lang="en-US" sz="1200" b="1" i="0" baseline="0">
                    <a:effectLst/>
                    <a:latin typeface="+mn-lt"/>
                  </a:rPr>
                  <a:t>No load shifted                     		All heating load shifted</a:t>
                </a:r>
                <a:endParaRPr lang="nb-NO" sz="1200" b="1">
                  <a:effectLst/>
                  <a:latin typeface="+mn-lt"/>
                </a:endParaRPr>
              </a:p>
            </cx:rich>
          </cx:tx>
        </cx:title>
        <cx:minorGridlines>
          <cx:spPr>
            <a:ln>
              <a:solidFill>
                <a:sysClr val="windowText" lastClr="000000"/>
              </a:solidFill>
            </a:ln>
          </cx:spPr>
        </cx:minorGridlines>
        <cx:tickLabels/>
      </cx:axis>
      <cx:axis id="1">
        <cx:valScaling max="25000"/>
        <cx:title>
          <cx:tx>
            <cx:txData>
              <cx:v>Total annual cost for grid hire [NOK]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100">
                  <a:solidFill>
                    <a:schemeClr val="tx1"/>
                  </a:solidFill>
                </a:defRPr>
              </a:pPr>
              <a:r>
                <a:rPr lang="en-US" sz="1100" b="0" i="0" u="none" strike="noStrike" baseline="0">
                  <a:solidFill>
                    <a:schemeClr val="tx1"/>
                  </a:solidFill>
                  <a:latin typeface="Calibri"/>
                </a:rPr>
                <a:t>Total annual cost for grid hire [NOK]</a:t>
              </a:r>
            </a:p>
          </cx:txPr>
        </cx:title>
        <cx:majorGridlines/>
        <cx:tickLabels/>
      </cx:axis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600">
              <a:solidFill>
                <a:schemeClr val="tx1"/>
              </a:solidFill>
            </a:defRPr>
          </a:pPr>
          <a:endParaRPr lang="en-US" sz="600" b="0" i="0" u="none" strike="noStrike" baseline="0">
            <a:noFill/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_xlchart.v1.37</cx:f>
      </cx:numDim>
    </cx:data>
    <cx:data id="1">
      <cx:numDim type="val">
        <cx:f>_xlchart.v1.39</cx:f>
      </cx:numDim>
    </cx:data>
    <cx:data id="2">
      <cx:numDim type="val">
        <cx:f>_xlchart.v1.41</cx:f>
      </cx:numDim>
    </cx:data>
    <cx:data id="3">
      <cx:numDim type="val">
        <cx:f>_xlchart.v1.35</cx:f>
      </cx:numDim>
    </cx:data>
  </cx:chartData>
  <cx:chart>
    <cx:title pos="t" align="ctr" overlay="0">
      <cx:tx>
        <cx:txData>
          <cx:v>Ideal specific cost savings per kWh shifted heating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800"/>
          </a:pPr>
          <a:r>
            <a:rPr lang="en-US" sz="1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Ideal specific cost savings per kWh shifted heating</a:t>
          </a:r>
        </a:p>
      </cx:txPr>
    </cx:title>
    <cx:plotArea>
      <cx:plotAreaRegion>
        <cx:series layoutId="boxWhisker" uniqueId="{D60BA8EA-7250-48CC-80F4-23D7607186F5}">
          <cx:tx>
            <cx:txData>
              <cx:f>_xlchart.v1.36</cx:f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 w="9525">
              <a:solidFill>
                <a:sysClr val="windowText" lastClr="000000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180B887-64C7-4D6A-9D79-AF7D65A1C32D}">
          <cx:tx>
            <cx:txData>
              <cx:f>_xlchart.v1.38</cx:f>
              <cx:v>Measured power tariff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2978CE00-56E9-43F8-BE9C-B910BF733BD3}">
          <cx:tx>
            <cx:txData>
              <cx:f>_xlchart.v1.40</cx:f>
              <cx:v>Tiered rate tariff</cx:v>
            </cx:txData>
          </cx:tx>
          <cx:spPr>
            <a:solidFill>
              <a:srgbClr val="FFC000"/>
            </a:solidFill>
            <a:ln w="9525"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26912009-E262-4E18-9FEA-3788778214E3}">
          <cx:tx>
            <cx:txData>
              <cx:f>_xlchart.v1.34</cx:f>
              <cx:v>Time of use tariff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300000012"/>
        <cx:tickLabels/>
      </cx:axis>
      <cx:axis id="1">
        <cx:valScaling/>
        <cx:title>
          <cx:tx>
            <cx:txData>
              <cx:v>[NOK/kWh]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050"/>
              </a:pPr>
              <a:r>
                <a:rPr lang="en-US" sz="105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/>
                </a:rPr>
                <a:t>[NOK/kWh]</a:t>
              </a:r>
            </a:p>
          </cx:txPr>
        </cx:title>
        <cx:majorGridlines/>
        <cx:tickLabels/>
      </cx:axis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050"/>
          </a:pPr>
          <a:endParaRPr lang="en-US" sz="105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_xlchart.v1.43</cx:f>
      </cx:numDim>
    </cx:data>
    <cx:data id="1">
      <cx:numDim type="val">
        <cx:f>_xlchart.v1.45</cx:f>
      </cx:numDim>
    </cx:data>
    <cx:data id="2">
      <cx:numDim type="val">
        <cx:f>_xlchart.v1.47</cx:f>
      </cx:numDim>
    </cx:data>
    <cx:data id="3">
      <cx:numDim type="val">
        <cx:f>_xlchart.v1.49</cx:f>
      </cx:numDim>
    </cx:data>
  </cx:chartData>
  <cx:chart>
    <cx:title pos="t" align="ctr" overlay="0">
      <cx:tx>
        <cx:txData>
          <cx:v>Ideal specific load incentivised for shift anually for the buildings simulted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800">
              <a:solidFill>
                <a:schemeClr val="tx1"/>
              </a:solidFill>
            </a:defRPr>
          </a:pPr>
          <a:r>
            <a:rPr lang="en-US" sz="1800" b="0" i="0" u="none" strike="noStrike" baseline="0">
              <a:solidFill>
                <a:schemeClr val="tx1"/>
              </a:solidFill>
              <a:latin typeface="Calibri"/>
            </a:rPr>
            <a:t>Ideal specific load incentivised for shift anually for the buildings simulted</a:t>
          </a:r>
        </a:p>
      </cx:txPr>
    </cx:title>
    <cx:plotArea>
      <cx:plotAreaRegion>
        <cx:series layoutId="boxWhisker" uniqueId="{7A598B81-2910-4BEE-A8EA-2156AC5E2AED}">
          <cx:tx>
            <cx:txData>
              <cx:f>_xlchart.v1.42</cx:f>
              <cx:v>Energy rate</cx:v>
            </cx:txData>
          </cx:tx>
          <cx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FAC5E18B-AD0D-491D-9D20-BB733D4D8D79}">
          <cx:tx>
            <cx:txData>
              <cx:f>_xlchart.v1.44</cx:f>
              <cx:v>Measured power tariff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361D6057-F2DD-4FE7-BD81-542939AA5885}">
          <cx:tx>
            <cx:txData>
              <cx:f>_xlchart.v1.46</cx:f>
              <cx:v>Tiered rate tariff</cx:v>
            </cx:txData>
          </cx:tx>
          <cx:spPr>
            <a:solidFill>
              <a:srgbClr val="FFC00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FEC5E22F-0A63-4EC7-9022-ABB36A9F8774}">
          <cx:tx>
            <cx:txData>
              <cx:f>_xlchart.v1.48</cx:f>
              <cx:v>Time of use tariff</cx:v>
            </cx:txData>
          </cx:tx>
          <cx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300000012"/>
        <cx:tickLabels/>
      </cx:axis>
      <cx:axis id="1">
        <cx:valScaling/>
        <cx:title>
          <cx:tx>
            <cx:txData>
              <cx:v>[kWh]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100"/>
              </a:pPr>
              <a:r>
                <a:rPr lang="en-US" sz="11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/>
                </a:rPr>
                <a:t>[kWh]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50"/>
            </a:pPr>
            <a:endParaRPr lang="en-US" sz="105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endParaRPr>
          </a:p>
        </cx:txPr>
      </cx:axis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endParaRPr lang="en-US" sz="12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4" Type="http://schemas.microsoft.com/office/2014/relationships/chartEx" Target="../charts/chartEx4.xml"/><Relationship Id="rId5" Type="http://schemas.microsoft.com/office/2014/relationships/chartEx" Target="../charts/chartEx5.xml"/><Relationship Id="rId6" Type="http://schemas.microsoft.com/office/2014/relationships/chartEx" Target="../charts/chartEx6.xml"/><Relationship Id="rId7" Type="http://schemas.microsoft.com/office/2014/relationships/chartEx" Target="../charts/chartEx7.xml"/><Relationship Id="rId8" Type="http://schemas.microsoft.com/office/2014/relationships/chartEx" Target="../charts/chartEx8.xml"/><Relationship Id="rId9" Type="http://schemas.microsoft.com/office/2014/relationships/chartEx" Target="../charts/chartEx9.xml"/><Relationship Id="rId10" Type="http://schemas.microsoft.com/office/2014/relationships/chartEx" Target="../charts/chartEx10.xml"/><Relationship Id="rId1" Type="http://schemas.microsoft.com/office/2014/relationships/chartEx" Target="../charts/chartEx1.xml"/><Relationship Id="rId2" Type="http://schemas.microsoft.com/office/2014/relationships/chartEx" Target="../charts/chartEx2.xml"/></Relationships>
</file>

<file path=xl/drawings/_rels/drawing14.xml.rels><?xml version="1.0" encoding="UTF-8" standalone="yes"?>
<Relationships xmlns="http://schemas.openxmlformats.org/package/2006/relationships"><Relationship Id="rId1" Type="http://schemas.microsoft.com/office/2014/relationships/chartEx" Target="../charts/chartEx12.xml"/></Relationships>
</file>

<file path=xl/drawings/_rels/drawing15.xml.rels><?xml version="1.0" encoding="UTF-8" standalone="yes"?>
<Relationships xmlns="http://schemas.openxmlformats.org/package/2006/relationships"><Relationship Id="rId1" Type="http://schemas.microsoft.com/office/2014/relationships/chartEx" Target="../charts/chartEx13.xml"/></Relationships>
</file>

<file path=xl/drawings/_rels/drawing16.xml.rels><?xml version="1.0" encoding="UTF-8" standalone="yes"?>
<Relationships xmlns="http://schemas.openxmlformats.org/package/2006/relationships"><Relationship Id="rId1" Type="http://schemas.microsoft.com/office/2014/relationships/chartEx" Target="../charts/chartEx14.xml"/></Relationships>
</file>

<file path=xl/drawings/_rels/drawing17.xml.rels><?xml version="1.0" encoding="UTF-8" standalone="yes"?>
<Relationships xmlns="http://schemas.openxmlformats.org/package/2006/relationships"><Relationship Id="rId1" Type="http://schemas.microsoft.com/office/2014/relationships/chartEx" Target="../charts/chartEx15.xml"/></Relationships>
</file>

<file path=xl/drawings/_rels/drawing18.xml.rels><?xml version="1.0" encoding="UTF-8" standalone="yes"?>
<Relationships xmlns="http://schemas.openxmlformats.org/package/2006/relationships"><Relationship Id="rId1" Type="http://schemas.microsoft.com/office/2014/relationships/chartEx" Target="../charts/chartEx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4" Type="http://schemas.openxmlformats.org/officeDocument/2006/relationships/chart" Target="../charts/chart17.xml"/><Relationship Id="rId5" Type="http://schemas.openxmlformats.org/officeDocument/2006/relationships/chart" Target="../charts/chart18.xml"/><Relationship Id="rId6" Type="http://schemas.openxmlformats.org/officeDocument/2006/relationships/chart" Target="../charts/chart19.xml"/><Relationship Id="rId7" Type="http://schemas.openxmlformats.org/officeDocument/2006/relationships/chart" Target="../charts/chart20.xml"/><Relationship Id="rId8" Type="http://schemas.openxmlformats.org/officeDocument/2006/relationships/chart" Target="../charts/chart21.xml"/><Relationship Id="rId9" Type="http://schemas.openxmlformats.org/officeDocument/2006/relationships/chart" Target="../charts/chart22.xml"/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1003300</xdr:colOff>
      <xdr:row>53</xdr:row>
      <xdr:rowOff>114300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415549</xdr:colOff>
      <xdr:row>46</xdr:row>
      <xdr:rowOff>19424</xdr:rowOff>
    </xdr:from>
    <xdr:to>
      <xdr:col>47</xdr:col>
      <xdr:colOff>383801</xdr:colOff>
      <xdr:row>79</xdr:row>
      <xdr:rowOff>126442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6" name="Chart 5" hidden="1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ktangel 1"/>
            <xdr:cNvSpPr>
              <a:spLocks noTextEdit="1"/>
            </xdr:cNvSpPr>
          </xdr:nvSpPr>
          <xdr:spPr>
            <a:xfrm>
              <a:off x="47808961" y="8954248"/>
              <a:ext cx="4151781" cy="653172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64</xdr:col>
      <xdr:colOff>434413</xdr:colOff>
      <xdr:row>4</xdr:row>
      <xdr:rowOff>47066</xdr:rowOff>
    </xdr:from>
    <xdr:to>
      <xdr:col>69</xdr:col>
      <xdr:colOff>402664</xdr:colOff>
      <xdr:row>37</xdr:row>
      <xdr:rowOff>167343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9" name="Chart 8" hidden="1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3" name="Rektangel 2"/>
            <xdr:cNvSpPr>
              <a:spLocks noTextEdit="1"/>
            </xdr:cNvSpPr>
          </xdr:nvSpPr>
          <xdr:spPr>
            <a:xfrm>
              <a:off x="66235354" y="824007"/>
              <a:ext cx="4151781" cy="653004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58</xdr:col>
      <xdr:colOff>829604</xdr:colOff>
      <xdr:row>40</xdr:row>
      <xdr:rowOff>135965</xdr:rowOff>
    </xdr:from>
    <xdr:to>
      <xdr:col>63</xdr:col>
      <xdr:colOff>797856</xdr:colOff>
      <xdr:row>74</xdr:row>
      <xdr:rowOff>47066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10" name="Chart 9" hidden="1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4" name="Rektangel 3"/>
            <xdr:cNvSpPr>
              <a:spLocks noTextEdit="1"/>
            </xdr:cNvSpPr>
          </xdr:nvSpPr>
          <xdr:spPr>
            <a:xfrm>
              <a:off x="61610310" y="7905377"/>
              <a:ext cx="4151781" cy="653004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59</xdr:col>
      <xdr:colOff>48182</xdr:colOff>
      <xdr:row>4</xdr:row>
      <xdr:rowOff>4482</xdr:rowOff>
    </xdr:from>
    <xdr:to>
      <xdr:col>64</xdr:col>
      <xdr:colOff>8963</xdr:colOff>
      <xdr:row>37</xdr:row>
      <xdr:rowOff>124759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11" name="Chart 10" hidden="1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5" name="Rektangel 4"/>
            <xdr:cNvSpPr>
              <a:spLocks noTextEdit="1"/>
            </xdr:cNvSpPr>
          </xdr:nvSpPr>
          <xdr:spPr>
            <a:xfrm>
              <a:off x="61665594" y="781423"/>
              <a:ext cx="4144310" cy="653004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 editAs="oneCell">
    <xdr:from>
      <xdr:col>42</xdr:col>
      <xdr:colOff>351118</xdr:colOff>
      <xdr:row>3</xdr:row>
      <xdr:rowOff>149410</xdr:rowOff>
    </xdr:from>
    <xdr:to>
      <xdr:col>47</xdr:col>
      <xdr:colOff>601383</xdr:colOff>
      <xdr:row>43</xdr:row>
      <xdr:rowOff>194234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8" name="Chart 7" hidden="1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6" name="Rektangel 5"/>
            <xdr:cNvSpPr>
              <a:spLocks noTextEdit="1"/>
            </xdr:cNvSpPr>
          </xdr:nvSpPr>
          <xdr:spPr>
            <a:xfrm>
              <a:off x="47744530" y="732116"/>
              <a:ext cx="4433794" cy="781423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48</xdr:col>
      <xdr:colOff>629395</xdr:colOff>
      <xdr:row>43</xdr:row>
      <xdr:rowOff>115792</xdr:rowOff>
    </xdr:from>
    <xdr:to>
      <xdr:col>58</xdr:col>
      <xdr:colOff>519205</xdr:colOff>
      <xdr:row>80</xdr:row>
      <xdr:rowOff>7471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06417680-6254-4B83-9CDC-A609834681B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7" name="Rektangel 6"/>
            <xdr:cNvSpPr>
              <a:spLocks noTextEdit="1"/>
            </xdr:cNvSpPr>
          </xdr:nvSpPr>
          <xdr:spPr>
            <a:xfrm>
              <a:off x="53043042" y="8467910"/>
              <a:ext cx="8256869" cy="70933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32</xdr:col>
      <xdr:colOff>216648</xdr:colOff>
      <xdr:row>72</xdr:row>
      <xdr:rowOff>41088</xdr:rowOff>
    </xdr:from>
    <xdr:to>
      <xdr:col>40</xdr:col>
      <xdr:colOff>765735</xdr:colOff>
      <xdr:row>107</xdr:row>
      <xdr:rowOff>24652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9691EC3A-E658-4EF0-9BFF-AB8DD218836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8" name="Rektangel 7"/>
            <xdr:cNvSpPr>
              <a:spLocks noTextEdit="1"/>
            </xdr:cNvSpPr>
          </xdr:nvSpPr>
          <xdr:spPr>
            <a:xfrm>
              <a:off x="39243001" y="14040970"/>
              <a:ext cx="7242734" cy="6781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32</xdr:col>
      <xdr:colOff>201706</xdr:colOff>
      <xdr:row>3</xdr:row>
      <xdr:rowOff>156883</xdr:rowOff>
    </xdr:from>
    <xdr:to>
      <xdr:col>40</xdr:col>
      <xdr:colOff>489324</xdr:colOff>
      <xdr:row>37</xdr:row>
      <xdr:rowOff>67984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13" name="Chart 12">
              <a:extLst>
                <a:ext uri="{FF2B5EF4-FFF2-40B4-BE49-F238E27FC236}">
                  <a16:creationId xmlns:a16="http://schemas.microsoft.com/office/drawing/2014/main" id="{018ABDAF-0B5E-40CE-8035-52E56D06AB0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8"/>
            </a:graphicData>
          </a:graphic>
        </xdr:graphicFrame>
      </mc:Choice>
      <mc:Fallback>
        <xdr:sp macro="" textlink="">
          <xdr:nvSpPr>
            <xdr:cNvPr id="9" name="Rektangel 8"/>
            <xdr:cNvSpPr>
              <a:spLocks noTextEdit="1"/>
            </xdr:cNvSpPr>
          </xdr:nvSpPr>
          <xdr:spPr>
            <a:xfrm>
              <a:off x="39228059" y="739589"/>
              <a:ext cx="6981265" cy="65151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32</xdr:col>
      <xdr:colOff>231586</xdr:colOff>
      <xdr:row>38</xdr:row>
      <xdr:rowOff>176680</xdr:rowOff>
    </xdr:from>
    <xdr:to>
      <xdr:col>42</xdr:col>
      <xdr:colOff>235323</xdr:colOff>
      <xdr:row>71</xdr:row>
      <xdr:rowOff>33618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6CDF00A7-9B29-43B7-B12F-8B143DBDEBE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9"/>
            </a:graphicData>
          </a:graphic>
        </xdr:graphicFrame>
      </mc:Choice>
      <mc:Fallback>
        <xdr:sp macro="" textlink="">
          <xdr:nvSpPr>
            <xdr:cNvPr id="10" name="Rektangel 9"/>
            <xdr:cNvSpPr>
              <a:spLocks noTextEdit="1"/>
            </xdr:cNvSpPr>
          </xdr:nvSpPr>
          <xdr:spPr>
            <a:xfrm>
              <a:off x="39257939" y="7557621"/>
              <a:ext cx="8370796" cy="628164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48</xdr:col>
      <xdr:colOff>358589</xdr:colOff>
      <xdr:row>4</xdr:row>
      <xdr:rowOff>44823</xdr:rowOff>
    </xdr:from>
    <xdr:to>
      <xdr:col>58</xdr:col>
      <xdr:colOff>225987</xdr:colOff>
      <xdr:row>40</xdr:row>
      <xdr:rowOff>145678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12" name="Chart 11">
              <a:extLst>
                <a:ext uri="{FF2B5EF4-FFF2-40B4-BE49-F238E27FC236}">
                  <a16:creationId xmlns:a16="http://schemas.microsoft.com/office/drawing/2014/main" id="{58ACF2B7-FD37-434D-91A4-1DEA6A32EF4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0"/>
            </a:graphicData>
          </a:graphic>
        </xdr:graphicFrame>
      </mc:Choice>
      <mc:Fallback>
        <xdr:sp macro="" textlink="">
          <xdr:nvSpPr>
            <xdr:cNvPr id="11" name="Rektangel 10"/>
            <xdr:cNvSpPr>
              <a:spLocks noTextEdit="1"/>
            </xdr:cNvSpPr>
          </xdr:nvSpPr>
          <xdr:spPr>
            <a:xfrm>
              <a:off x="52772236" y="821764"/>
              <a:ext cx="8234457" cy="70933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796925</xdr:colOff>
      <xdr:row>3</xdr:row>
      <xdr:rowOff>123826</xdr:rowOff>
    </xdr:from>
    <xdr:to>
      <xdr:col>41</xdr:col>
      <xdr:colOff>111125</xdr:colOff>
      <xdr:row>35</xdr:row>
      <xdr:rowOff>28575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128CC446-06A9-4F4F-A666-37F0AE4DC36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ktangel 1"/>
            <xdr:cNvSpPr>
              <a:spLocks noTextEdit="1"/>
            </xdr:cNvSpPr>
          </xdr:nvSpPr>
          <xdr:spPr>
            <a:xfrm>
              <a:off x="39011225" y="695326"/>
              <a:ext cx="7696200" cy="60007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639670</xdr:colOff>
      <xdr:row>3</xdr:row>
      <xdr:rowOff>1495</xdr:rowOff>
    </xdr:from>
    <xdr:to>
      <xdr:col>41</xdr:col>
      <xdr:colOff>302559</xdr:colOff>
      <xdr:row>40</xdr:row>
      <xdr:rowOff>82178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6EE48E56-D7A7-44B5-860A-7F334B6864B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ktangel 1"/>
            <xdr:cNvSpPr>
              <a:spLocks noTextEdit="1"/>
            </xdr:cNvSpPr>
          </xdr:nvSpPr>
          <xdr:spPr>
            <a:xfrm>
              <a:off x="38829317" y="584201"/>
              <a:ext cx="8029948" cy="72673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790575</xdr:colOff>
      <xdr:row>2</xdr:row>
      <xdr:rowOff>171451</xdr:rowOff>
    </xdr:from>
    <xdr:to>
      <xdr:col>41</xdr:col>
      <xdr:colOff>717550</xdr:colOff>
      <xdr:row>36</xdr:row>
      <xdr:rowOff>95251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E26B03C4-48F5-4B95-AE04-EB6DC063DBC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ktangel 1"/>
            <xdr:cNvSpPr>
              <a:spLocks noTextEdit="1"/>
            </xdr:cNvSpPr>
          </xdr:nvSpPr>
          <xdr:spPr>
            <a:xfrm>
              <a:off x="38865175" y="552451"/>
              <a:ext cx="8308975" cy="6400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523875</xdr:colOff>
      <xdr:row>2</xdr:row>
      <xdr:rowOff>63500</xdr:rowOff>
    </xdr:from>
    <xdr:to>
      <xdr:col>41</xdr:col>
      <xdr:colOff>612775</xdr:colOff>
      <xdr:row>33</xdr:row>
      <xdr:rowOff>73025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EC4FA308-EA5A-4B0D-8235-699F178A858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ktangel 1"/>
            <xdr:cNvSpPr>
              <a:spLocks noTextEdit="1"/>
            </xdr:cNvSpPr>
          </xdr:nvSpPr>
          <xdr:spPr>
            <a:xfrm>
              <a:off x="38598475" y="444500"/>
              <a:ext cx="8470900" cy="5915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295275</xdr:colOff>
      <xdr:row>2</xdr:row>
      <xdr:rowOff>31751</xdr:rowOff>
    </xdr:from>
    <xdr:to>
      <xdr:col>40</xdr:col>
      <xdr:colOff>419100</xdr:colOff>
      <xdr:row>31</xdr:row>
      <xdr:rowOff>146051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C6BF96A4-26AF-43D2-9936-21933BD22A9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ktangel 1"/>
            <xdr:cNvSpPr>
              <a:spLocks noTextEdit="1"/>
            </xdr:cNvSpPr>
          </xdr:nvSpPr>
          <xdr:spPr>
            <a:xfrm>
              <a:off x="38369875" y="412751"/>
              <a:ext cx="7667625" cy="5638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463177</xdr:colOff>
      <xdr:row>3</xdr:row>
      <xdr:rowOff>14940</xdr:rowOff>
    </xdr:from>
    <xdr:to>
      <xdr:col>43</xdr:col>
      <xdr:colOff>597647</xdr:colOff>
      <xdr:row>42</xdr:row>
      <xdr:rowOff>194235</xdr:rowOff>
    </xdr:to>
    <xdr:graphicFrame macro="">
      <xdr:nvGraphicFramePr>
        <xdr:cNvPr id="12" name="Diagra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380999</xdr:colOff>
      <xdr:row>11</xdr:row>
      <xdr:rowOff>100011</xdr:rowOff>
    </xdr:from>
    <xdr:to>
      <xdr:col>9</xdr:col>
      <xdr:colOff>666749</xdr:colOff>
      <xdr:row>34</xdr:row>
      <xdr:rowOff>190499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A6FB7E9-419B-4F74-AD02-9A3A6D8B01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12699</xdr:colOff>
      <xdr:row>12</xdr:row>
      <xdr:rowOff>26986</xdr:rowOff>
    </xdr:from>
    <xdr:to>
      <xdr:col>20</xdr:col>
      <xdr:colOff>307975</xdr:colOff>
      <xdr:row>34</xdr:row>
      <xdr:rowOff>184150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F8EEBB0E-7990-443B-AE0D-6EF12A5726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88900</xdr:colOff>
      <xdr:row>12</xdr:row>
      <xdr:rowOff>38100</xdr:rowOff>
    </xdr:from>
    <xdr:to>
      <xdr:col>31</xdr:col>
      <xdr:colOff>384176</xdr:colOff>
      <xdr:row>35</xdr:row>
      <xdr:rowOff>4764</xdr:rowOff>
    </xdr:to>
    <xdr:graphicFrame macro="">
      <xdr:nvGraphicFramePr>
        <xdr:cNvPr id="14" name="Chart 5">
          <a:extLst>
            <a:ext uri="{FF2B5EF4-FFF2-40B4-BE49-F238E27FC236}">
              <a16:creationId xmlns="" xmlns:a16="http://schemas.microsoft.com/office/drawing/2014/main" id="{F8EEBB0E-7990-443B-AE0D-6EF12A572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127000</xdr:colOff>
      <xdr:row>36</xdr:row>
      <xdr:rowOff>76200</xdr:rowOff>
    </xdr:from>
    <xdr:to>
      <xdr:col>9</xdr:col>
      <xdr:colOff>663576</xdr:colOff>
      <xdr:row>59</xdr:row>
      <xdr:rowOff>42864</xdr:rowOff>
    </xdr:to>
    <xdr:graphicFrame macro="">
      <xdr:nvGraphicFramePr>
        <xdr:cNvPr id="15" name="Chart 5">
          <a:extLst>
            <a:ext uri="{FF2B5EF4-FFF2-40B4-BE49-F238E27FC236}">
              <a16:creationId xmlns="" xmlns:a16="http://schemas.microsoft.com/office/drawing/2014/main" id="{F8EEBB0E-7990-443B-AE0D-6EF12A572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63500</xdr:colOff>
      <xdr:row>36</xdr:row>
      <xdr:rowOff>88900</xdr:rowOff>
    </xdr:from>
    <xdr:to>
      <xdr:col>20</xdr:col>
      <xdr:colOff>358776</xdr:colOff>
      <xdr:row>59</xdr:row>
      <xdr:rowOff>55564</xdr:rowOff>
    </xdr:to>
    <xdr:graphicFrame macro="">
      <xdr:nvGraphicFramePr>
        <xdr:cNvPr id="16" name="Chart 5">
          <a:extLst>
            <a:ext uri="{FF2B5EF4-FFF2-40B4-BE49-F238E27FC236}">
              <a16:creationId xmlns="" xmlns:a16="http://schemas.microsoft.com/office/drawing/2014/main" id="{F8EEBB0E-7990-443B-AE0D-6EF12A572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127000</xdr:colOff>
      <xdr:row>36</xdr:row>
      <xdr:rowOff>76200</xdr:rowOff>
    </xdr:from>
    <xdr:to>
      <xdr:col>31</xdr:col>
      <xdr:colOff>422276</xdr:colOff>
      <xdr:row>59</xdr:row>
      <xdr:rowOff>42864</xdr:rowOff>
    </xdr:to>
    <xdr:graphicFrame macro="">
      <xdr:nvGraphicFramePr>
        <xdr:cNvPr id="17" name="Chart 5">
          <a:extLst>
            <a:ext uri="{FF2B5EF4-FFF2-40B4-BE49-F238E27FC236}">
              <a16:creationId xmlns="" xmlns:a16="http://schemas.microsoft.com/office/drawing/2014/main" id="{F8EEBB0E-7990-443B-AE0D-6EF12A572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101600</xdr:colOff>
      <xdr:row>60</xdr:row>
      <xdr:rowOff>25400</xdr:rowOff>
    </xdr:from>
    <xdr:to>
      <xdr:col>9</xdr:col>
      <xdr:colOff>638176</xdr:colOff>
      <xdr:row>82</xdr:row>
      <xdr:rowOff>182564</xdr:rowOff>
    </xdr:to>
    <xdr:graphicFrame macro="">
      <xdr:nvGraphicFramePr>
        <xdr:cNvPr id="18" name="Chart 5">
          <a:extLst>
            <a:ext uri="{FF2B5EF4-FFF2-40B4-BE49-F238E27FC236}">
              <a16:creationId xmlns="" xmlns:a16="http://schemas.microsoft.com/office/drawing/2014/main" id="{F8EEBB0E-7990-443B-AE0D-6EF12A572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152400</xdr:colOff>
      <xdr:row>60</xdr:row>
      <xdr:rowOff>101600</xdr:rowOff>
    </xdr:from>
    <xdr:to>
      <xdr:col>31</xdr:col>
      <xdr:colOff>447676</xdr:colOff>
      <xdr:row>83</xdr:row>
      <xdr:rowOff>68264</xdr:rowOff>
    </xdr:to>
    <xdr:graphicFrame macro="">
      <xdr:nvGraphicFramePr>
        <xdr:cNvPr id="19" name="Chart 5">
          <a:extLst>
            <a:ext uri="{FF2B5EF4-FFF2-40B4-BE49-F238E27FC236}">
              <a16:creationId xmlns="" xmlns:a16="http://schemas.microsoft.com/office/drawing/2014/main" id="{F8EEBB0E-7990-443B-AE0D-6EF12A572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38100</xdr:colOff>
      <xdr:row>60</xdr:row>
      <xdr:rowOff>114300</xdr:rowOff>
    </xdr:from>
    <xdr:to>
      <xdr:col>20</xdr:col>
      <xdr:colOff>333376</xdr:colOff>
      <xdr:row>83</xdr:row>
      <xdr:rowOff>80964</xdr:rowOff>
    </xdr:to>
    <xdr:graphicFrame macro="">
      <xdr:nvGraphicFramePr>
        <xdr:cNvPr id="20" name="Chart 5">
          <a:extLst>
            <a:ext uri="{FF2B5EF4-FFF2-40B4-BE49-F238E27FC236}">
              <a16:creationId xmlns="" xmlns:a16="http://schemas.microsoft.com/office/drawing/2014/main" id="{F8EEBB0E-7990-443B-AE0D-6EF12A572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1003300</xdr:colOff>
      <xdr:row>53</xdr:row>
      <xdr:rowOff>114300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25</xdr:row>
      <xdr:rowOff>177800</xdr:rowOff>
    </xdr:from>
    <xdr:to>
      <xdr:col>7</xdr:col>
      <xdr:colOff>838200</xdr:colOff>
      <xdr:row>53</xdr:row>
      <xdr:rowOff>101600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NoSTC%20NoPv%20NoEV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NoSTC%20NoPV%20NoEV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NoSTC%20PV%20NoEV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NoSTC%20PV%20NoEV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STC%20NoPV%20NoEV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STC%20NoPV%20NoEV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STC%20PV%20NoEV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STC%20PV%20NoEV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NoSTC%20NoPv%20EVc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NoSTC%20NoPv%20EVc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NoSTC%20Pv%20EVc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NoSTC%20NoPv%20NoEV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NoSTC%20Pv%20EVc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STC%20NoPV%20EVc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STC%20NoPV%20EVc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STC%20PV%20EVc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STC%20PV%20EVc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NoSTC%20NoPV%20EVc.xlsm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NoSTC%20NoPV%20EVc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NoSTC%20PV%20EVc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NoSTC%20PV%20EVc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STC%20NoPV%20EV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NoSTC%20PV%20NoEV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STC%20NoPV%20EVc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STC%20PV%20EVc.xlsm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STC%20PV%20EVc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NoSTC%20NoPV%20EVd.xlsm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NoSTC%20NoPV%20EVd.xlsm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NoSTC%20PV%20EVd.xlsm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NoSTC%20PV%20EVd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STC%20NoPV%20EVd.xlsm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STC%20NoPV%20EVd.xlsm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STC%20PV%20EVd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NoSTC%20PV%20NoEV.xlsm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STC%20PV%20EVd.xlsm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NoSTC%20NoPV%20EVd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NoSTC%20NoPV%20EVd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NoSTC%20PV%20EVd.xlsm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NoSTC%20PV%20EVd.xlsm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STC%20NoPV%20EVd.xlsm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STC%20NoPV%20EVd.xlsm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STC%20PV%20EVd.xlsm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ASHP%20STC%20PV%20EVd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NoSTC%20NoPV%20NoEV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STC%20NoPV%20NoEV.xlsm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NoSTC%20NoPV%20NoEV.xlsm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NoSTC%20PV%20NoEV.xlsm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NoSTC%20PV%20NoEV.xlsm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STC%20NoPV%20NoEV.xlsm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STC%20NoPV%20NoEV.xlsm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STC%20PV%20NoEV.xlsm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STC%20PV%20NoEV.xlsm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NoSTC%20NoPv%20NoEV.xlsm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NoSTC%20NoPv%20NoEV.xlsm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NoSTC%20Pv%20NoEV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STC%20NoPV%20NoEV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NoSTC%20Pv%20NoEV.xls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STC%20NoPV%20NoEV.xlsm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STC%20NoPV%20NoEV.xlsm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STC%20PV%20NoEV.xlsm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STC%20PV%20NoEV.xlsm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NoSTC%20NoPV%20EVc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NoSTC%20NoPV%20EVc.xlsm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NoSTC%20PV%20EVc.xlsm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NoSTC%20PV%20EVc.xlsm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STC%20NoPV%20EVc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Direct%20STC%20PV%20NoEV.xlsm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STC%20NoPV%20EVc.xlsm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STC%20PV%20EVc.xlsm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STC%20PV%20EVc.xlsm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NoSTC%20NoPV%20EVc.xlsm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NoSTC%20NoPV%20EVc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NoSTC%20PV%20EVc.xlsm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NoSTC%20PV%20EVc.xlsm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STC%20NoPV%20EVc.xlsm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STC%20NoPV%20EVc.xlsm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STC%20PV%20EV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N%20ASHP%20STC%20PV%20NoEV.xlsm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STC%20PV%20EVc.xlsm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NoSTC%20NoPV%20EVd.xlsm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NoSTC%20NoPV%20EVd.xlsm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NoSTC%20PV%20EVd.xlsm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NoSTC%20PV%20EVd.xlsm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STC%20NoPV%20EVd.xlsm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STC%20NoPV%20EVd.xlsm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Direct%20STC%20PV%20EVd.xlsm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N%20ASHP%20STC%20PV%20EVd.xlsm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NoSTC%20NoPV%20EVd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TEK17%20WO%20Direct%20NoSTC%20NoPV%20NoEV.xlsm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NoSTC%20NoPV%20EVd.xlsm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NoSTC%20PV%20EVd.xlsm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NoSTC%20PV%20EVd.xlsm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STC%20NoPV%20EVd.xlsm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STC%20NoPV%20EVd.xlsm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Direct%20STC%20PV%20EVd.xlsm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schonfeldtkarlsen/Library/Application%20Support/Microsoft/Office/Office%202011%20AutoRecovery/Master%20Thesis/4.%20IDA%20ICE%20simuleringer/2018.05.18/Tariffutregning/Tariffutregning%2060s%20WO%20ASHP%20STC%20PV%20EVd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5204.4689381930602</v>
          </cell>
          <cell r="AE8">
            <v>5711.4730453734428</v>
          </cell>
          <cell r="AF8">
            <v>5913.6204449794468</v>
          </cell>
          <cell r="AG8">
            <v>6037.5271651698804</v>
          </cell>
          <cell r="AH8">
            <v>5204.4689381930602</v>
          </cell>
          <cell r="AI8">
            <v>4940.8426852825378</v>
          </cell>
          <cell r="AJ8">
            <v>5404.9268214794465</v>
          </cell>
          <cell r="AK8">
            <v>4824.6081846498382</v>
          </cell>
          <cell r="AL8">
            <v>0</v>
          </cell>
          <cell r="AM8">
            <v>770.63036009090501</v>
          </cell>
          <cell r="AN8">
            <v>508.69362350000029</v>
          </cell>
          <cell r="AO8">
            <v>1212.9189805200422</v>
          </cell>
          <cell r="AP8">
            <v>0</v>
          </cell>
          <cell r="AQ8">
            <v>1884.3286834004821</v>
          </cell>
          <cell r="AR8">
            <v>508.69362350000046</v>
          </cell>
          <cell r="AS8">
            <v>5319.8200899999974</v>
          </cell>
          <cell r="AT8">
            <v>0</v>
          </cell>
          <cell r="AU8">
            <v>0.40896812051930148</v>
          </cell>
          <cell r="AV8">
            <v>0.99999999999999967</v>
          </cell>
          <cell r="AW8">
            <v>0.22800000000000803</v>
          </cell>
          <cell r="AX8">
            <v>17998.53642958885</v>
          </cell>
          <cell r="AY8">
            <v>20.012855399999999</v>
          </cell>
          <cell r="AZ8">
            <v>19.870730700000003</v>
          </cell>
          <cell r="BA8">
            <v>64.147599999999997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8135.876286315106</v>
          </cell>
          <cell r="AE8">
            <v>9393.7457262059215</v>
          </cell>
          <cell r="AF8">
            <v>10208.83521534729</v>
          </cell>
          <cell r="AG8">
            <v>8913.8030627181834</v>
          </cell>
          <cell r="AH8">
            <v>8135.876286315106</v>
          </cell>
          <cell r="AI8">
            <v>6296.7555484838904</v>
          </cell>
          <cell r="AJ8">
            <v>8924.4715257362204</v>
          </cell>
          <cell r="AK8">
            <v>6937.266526794825</v>
          </cell>
          <cell r="AL8">
            <v>0</v>
          </cell>
          <cell r="AM8">
            <v>3096.9901777220311</v>
          </cell>
          <cell r="AN8">
            <v>1284.3636896110693</v>
          </cell>
          <cell r="AO8">
            <v>1976.5365359233583</v>
          </cell>
          <cell r="AP8">
            <v>0</v>
          </cell>
          <cell r="AQ8">
            <v>8268.5825540070964</v>
          </cell>
          <cell r="AR8">
            <v>1284.3636896110693</v>
          </cell>
          <cell r="AS8">
            <v>8669.0198944005188</v>
          </cell>
          <cell r="AT8">
            <v>0</v>
          </cell>
          <cell r="AU8">
            <v>0.37454910288356219</v>
          </cell>
          <cell r="AV8">
            <v>1</v>
          </cell>
          <cell r="AW8">
            <v>0.22800000000000462</v>
          </cell>
          <cell r="AX8">
            <v>33269.430514724438</v>
          </cell>
          <cell r="AY8">
            <v>47.843554086094898</v>
          </cell>
          <cell r="AZ8">
            <v>38.032636119856768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11626.843209593932</v>
          </cell>
          <cell r="AE8">
            <v>13006.381104932854</v>
          </cell>
          <cell r="AF8">
            <v>15409.053559278816</v>
          </cell>
          <cell r="AG8">
            <v>12391.646735520817</v>
          </cell>
          <cell r="AH8">
            <v>11626.843209593932</v>
          </cell>
          <cell r="AI8">
            <v>8395.5694937581411</v>
          </cell>
          <cell r="AJ8">
            <v>10522.736453673424</v>
          </cell>
          <cell r="AK8">
            <v>9312.5932878338444</v>
          </cell>
          <cell r="AL8">
            <v>0</v>
          </cell>
          <cell r="AM8">
            <v>4610.8116111747131</v>
          </cell>
          <cell r="AN8">
            <v>4886.3171056053925</v>
          </cell>
          <cell r="AO8">
            <v>3079.0534476869725</v>
          </cell>
          <cell r="AP8">
            <v>0</v>
          </cell>
          <cell r="AQ8">
            <v>13262.881567082375</v>
          </cell>
          <cell r="AR8">
            <v>4886.3171056053925</v>
          </cell>
          <cell r="AS8">
            <v>14185.731260000019</v>
          </cell>
          <cell r="AT8">
            <v>0</v>
          </cell>
          <cell r="AU8">
            <v>0.34764780095891479</v>
          </cell>
          <cell r="AV8">
            <v>1</v>
          </cell>
          <cell r="AW8">
            <v>0.21705285340975566</v>
          </cell>
          <cell r="AX8">
            <v>51454.729073468356</v>
          </cell>
          <cell r="AY8">
            <v>52.814573899999992</v>
          </cell>
          <cell r="AZ8">
            <v>51.847505900000016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7484.0300560049573</v>
          </cell>
          <cell r="AE8">
            <v>9130.6980923327956</v>
          </cell>
          <cell r="AF8">
            <v>9980.3380973421099</v>
          </cell>
          <cell r="AG8">
            <v>8232.4856045540655</v>
          </cell>
          <cell r="AH8">
            <v>7484.0300560049573</v>
          </cell>
          <cell r="AI8">
            <v>5907.9376406037118</v>
          </cell>
          <cell r="AJ8">
            <v>8754.7199032596254</v>
          </cell>
          <cell r="AK8">
            <v>6372.7013043127272</v>
          </cell>
          <cell r="AL8">
            <v>0</v>
          </cell>
          <cell r="AM8">
            <v>3222.7604517290838</v>
          </cell>
          <cell r="AN8">
            <v>1225.6181940824845</v>
          </cell>
          <cell r="AO8">
            <v>1859.7843002413383</v>
          </cell>
          <cell r="AP8">
            <v>0</v>
          </cell>
          <cell r="AQ8">
            <v>8218.2274667755573</v>
          </cell>
          <cell r="AR8">
            <v>1225.6181940824845</v>
          </cell>
          <cell r="AS8">
            <v>8669.0198944005188</v>
          </cell>
          <cell r="AT8">
            <v>0</v>
          </cell>
          <cell r="AU8">
            <v>0.39214787674811613</v>
          </cell>
          <cell r="AV8">
            <v>1</v>
          </cell>
          <cell r="AW8">
            <v>0.2145322450399044</v>
          </cell>
          <cell r="AX8">
            <v>29874.398065192458</v>
          </cell>
          <cell r="AY8">
            <v>50.128920035220297</v>
          </cell>
          <cell r="AZ8">
            <v>36.23081642102381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12033.538551899199</v>
          </cell>
          <cell r="AE8">
            <v>12765.004062986773</v>
          </cell>
          <cell r="AF8">
            <v>15361.213162839242</v>
          </cell>
          <cell r="AG8">
            <v>12884.624559666956</v>
          </cell>
          <cell r="AH8">
            <v>12033.538551899199</v>
          </cell>
          <cell r="AI8">
            <v>8597.3097118246951</v>
          </cell>
          <cell r="AJ8">
            <v>10628.644243569008</v>
          </cell>
          <cell r="AK8">
            <v>9650.2778323869225</v>
          </cell>
          <cell r="AL8">
            <v>0</v>
          </cell>
          <cell r="AM8">
            <v>4167.6943511620775</v>
          </cell>
          <cell r="AN8">
            <v>4732.5689192702339</v>
          </cell>
          <cell r="AO8">
            <v>3234.3467272800335</v>
          </cell>
          <cell r="AP8">
            <v>0</v>
          </cell>
          <cell r="AQ8">
            <v>12892.956733755947</v>
          </cell>
          <cell r="AR8">
            <v>4732.568919270233</v>
          </cell>
          <cell r="AS8">
            <v>14185.731260000019</v>
          </cell>
          <cell r="AT8">
            <v>0</v>
          </cell>
          <cell r="AU8">
            <v>0.32325357458544374</v>
          </cell>
          <cell r="AV8">
            <v>1.0000000000000002</v>
          </cell>
          <cell r="AW8">
            <v>0.22800000000000206</v>
          </cell>
          <cell r="AX8">
            <v>53572.884871380396</v>
          </cell>
          <cell r="AY8">
            <v>47.862078731581754</v>
          </cell>
          <cell r="AZ8">
            <v>57.223774907069014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7806.1516878143902</v>
          </cell>
          <cell r="AE8">
            <v>8845.1268546996635</v>
          </cell>
          <cell r="AF8">
            <v>9880.9955985320776</v>
          </cell>
          <cell r="AG8">
            <v>8628.111649590006</v>
          </cell>
          <cell r="AH8">
            <v>7806.1516878143902</v>
          </cell>
          <cell r="AI8">
            <v>5827.2216324386427</v>
          </cell>
          <cell r="AJ8">
            <v>8838.6032893802621</v>
          </cell>
          <cell r="AK8">
            <v>6651.5751136666477</v>
          </cell>
          <cell r="AL8">
            <v>0</v>
          </cell>
          <cell r="AM8">
            <v>3017.9052222610208</v>
          </cell>
          <cell r="AN8">
            <v>1042.3923091518154</v>
          </cell>
          <cell r="AO8">
            <v>1976.5365359233583</v>
          </cell>
          <cell r="AP8">
            <v>0</v>
          </cell>
          <cell r="AQ8">
            <v>8482.32629938838</v>
          </cell>
          <cell r="AR8">
            <v>1042.3923091518147</v>
          </cell>
          <cell r="AS8">
            <v>8669.0198944005188</v>
          </cell>
          <cell r="AT8">
            <v>0</v>
          </cell>
          <cell r="AU8">
            <v>0.3557874474221332</v>
          </cell>
          <cell r="AV8">
            <v>1.0000000000000007</v>
          </cell>
          <cell r="AW8">
            <v>0.22800000000000462</v>
          </cell>
          <cell r="AX8">
            <v>31552.065787605316</v>
          </cell>
          <cell r="AY8">
            <v>46.556706081773065</v>
          </cell>
          <cell r="AZ8">
            <v>36.625184126925753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11319.751508236686</v>
          </cell>
          <cell r="AE8">
            <v>12451.031086008348</v>
          </cell>
          <cell r="AF8">
            <v>14626.309564019262</v>
          </cell>
          <cell r="AG8">
            <v>12124.355060343703</v>
          </cell>
          <cell r="AH8">
            <v>11319.751508236686</v>
          </cell>
          <cell r="AI8">
            <v>8120.9912015449936</v>
          </cell>
          <cell r="AJ8">
            <v>10442.762200948575</v>
          </cell>
          <cell r="AK8">
            <v>9052.1147833162795</v>
          </cell>
          <cell r="AL8">
            <v>0</v>
          </cell>
          <cell r="AM8">
            <v>4330.0398844633546</v>
          </cell>
          <cell r="AN8">
            <v>4183.5473630706874</v>
          </cell>
          <cell r="AO8">
            <v>3072.2402770274239</v>
          </cell>
          <cell r="AP8">
            <v>0</v>
          </cell>
          <cell r="AQ8">
            <v>12904.796893060824</v>
          </cell>
          <cell r="AR8">
            <v>4183.5473630706883</v>
          </cell>
          <cell r="AS8">
            <v>14185.731260000019</v>
          </cell>
          <cell r="AT8">
            <v>0</v>
          </cell>
          <cell r="AU8">
            <v>0.33553723629635013</v>
          </cell>
          <cell r="AV8">
            <v>0.99999999999999978</v>
          </cell>
          <cell r="AW8">
            <v>0.21657257005074687</v>
          </cell>
          <cell r="AX8">
            <v>49855.244018971556</v>
          </cell>
          <cell r="AY8">
            <v>51.28730887942811</v>
          </cell>
          <cell r="AZ8">
            <v>50.440053907069014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7182.4640211149199</v>
          </cell>
          <cell r="AE8">
            <v>8565.9764503773295</v>
          </cell>
          <cell r="AF8">
            <v>9668.3269124117578</v>
          </cell>
          <cell r="AG8">
            <v>7970.4571199470092</v>
          </cell>
          <cell r="AH8">
            <v>7182.4640211149199</v>
          </cell>
          <cell r="AI8">
            <v>5413.492432754394</v>
          </cell>
          <cell r="AJ8">
            <v>8676.1846261772862</v>
          </cell>
          <cell r="AK8">
            <v>6115.9376317585156</v>
          </cell>
          <cell r="AL8">
            <v>0</v>
          </cell>
          <cell r="AM8">
            <v>3152.4840176229354</v>
          </cell>
          <cell r="AN8">
            <v>992.14228623447161</v>
          </cell>
          <cell r="AO8">
            <v>1854.5194881884936</v>
          </cell>
          <cell r="AP8">
            <v>0</v>
          </cell>
          <cell r="AQ8">
            <v>8461.7637165538326</v>
          </cell>
          <cell r="AR8">
            <v>992.14228623447195</v>
          </cell>
          <cell r="AS8">
            <v>8669.0198944005188</v>
          </cell>
          <cell r="AT8">
            <v>0</v>
          </cell>
          <cell r="AU8">
            <v>0.37255637515092743</v>
          </cell>
          <cell r="AV8">
            <v>0.99999999999999967</v>
          </cell>
          <cell r="AW8">
            <v>0.21392493162766441</v>
          </cell>
          <cell r="AX8">
            <v>28303.692523545775</v>
          </cell>
          <cell r="AY8">
            <v>48.859838124070507</v>
          </cell>
          <cell r="AZ8">
            <v>34.576353448615805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7474.369738193076</v>
          </cell>
          <cell r="AE8">
            <v>8562.6947541774462</v>
          </cell>
          <cell r="AF8">
            <v>8224.6901547794478</v>
          </cell>
          <cell r="AG8">
            <v>8122.7263651698595</v>
          </cell>
          <cell r="AH8">
            <v>7474.369738193076</v>
          </cell>
          <cell r="AI8">
            <v>7935.5303980554454</v>
          </cell>
          <cell r="AJ8">
            <v>7374.2268214794467</v>
          </cell>
          <cell r="AK8">
            <v>6909.8073846498282</v>
          </cell>
          <cell r="AL8">
            <v>0</v>
          </cell>
          <cell r="AM8">
            <v>627.16435612200075</v>
          </cell>
          <cell r="AN8">
            <v>850.46333330000107</v>
          </cell>
          <cell r="AO8">
            <v>1212.9189805200313</v>
          </cell>
          <cell r="AP8">
            <v>0</v>
          </cell>
          <cell r="AQ8">
            <v>844.12880320000068</v>
          </cell>
          <cell r="AR8">
            <v>850.46333330000118</v>
          </cell>
          <cell r="AS8">
            <v>5319.8200899999974</v>
          </cell>
          <cell r="AT8">
            <v>0</v>
          </cell>
          <cell r="AU8">
            <v>0.74297234467594131</v>
          </cell>
          <cell r="AV8">
            <v>0.99999999999999989</v>
          </cell>
          <cell r="AW8">
            <v>0.22800000000000598</v>
          </cell>
          <cell r="AX8">
            <v>29824.536429588905</v>
          </cell>
          <cell r="AY8">
            <v>21.776876899999991</v>
          </cell>
          <cell r="AZ8">
            <v>23.290768899999996</v>
          </cell>
          <cell r="BA8">
            <v>64.147599999999997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6917.5218494097735</v>
          </cell>
          <cell r="AE8">
            <v>8037.4674966252933</v>
          </cell>
          <cell r="AF8">
            <v>7466.8482226219076</v>
          </cell>
          <cell r="AG8">
            <v>6963.5369638711845</v>
          </cell>
          <cell r="AH8">
            <v>6917.5218494097735</v>
          </cell>
          <cell r="AI8">
            <v>7790.4963541847956</v>
          </cell>
          <cell r="AJ8">
            <v>7229.192777608796</v>
          </cell>
          <cell r="AK8">
            <v>6460.8606109642305</v>
          </cell>
          <cell r="AL8">
            <v>0</v>
          </cell>
          <cell r="AM8">
            <v>246.97114244049772</v>
          </cell>
          <cell r="AN8">
            <v>237.6554450131116</v>
          </cell>
          <cell r="AO8">
            <v>502.67635290695398</v>
          </cell>
          <cell r="AP8">
            <v>0</v>
          </cell>
          <cell r="AQ8">
            <v>243.60190260732952</v>
          </cell>
          <cell r="AR8">
            <v>237.65544501311203</v>
          </cell>
          <cell r="AS8">
            <v>2204.720846083093</v>
          </cell>
          <cell r="AT8">
            <v>0</v>
          </cell>
          <cell r="AU8">
            <v>1.0138309257731832</v>
          </cell>
          <cell r="AV8">
            <v>0.99999999999999822</v>
          </cell>
          <cell r="AW8">
            <v>0.22800000000000398</v>
          </cell>
          <cell r="AX8">
            <v>24295.855552175926</v>
          </cell>
          <cell r="AY8">
            <v>4.8005890786752081</v>
          </cell>
          <cell r="AZ8">
            <v>5.6899004734022967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7351.9798452019913</v>
          </cell>
          <cell r="AE8">
            <v>8428.6391331832856</v>
          </cell>
          <cell r="AF8">
            <v>8174.655922434913</v>
          </cell>
          <cell r="AG8">
            <v>7776.3586032143257</v>
          </cell>
          <cell r="AH8">
            <v>7351.9798452019913</v>
          </cell>
          <cell r="AI8">
            <v>7793.2318680904446</v>
          </cell>
          <cell r="AJ8">
            <v>7342.3544535130113</v>
          </cell>
          <cell r="AK8">
            <v>6703.212231758177</v>
          </cell>
          <cell r="AL8">
            <v>0</v>
          </cell>
          <cell r="AM8">
            <v>635.40726509284104</v>
          </cell>
          <cell r="AN8">
            <v>832.30146892190169</v>
          </cell>
          <cell r="AO8">
            <v>1073.1463714561487</v>
          </cell>
          <cell r="AP8">
            <v>0</v>
          </cell>
          <cell r="AQ8">
            <v>838.20997928249994</v>
          </cell>
          <cell r="AR8">
            <v>832.30146892190135</v>
          </cell>
          <cell r="AS8">
            <v>5319.8200899999974</v>
          </cell>
          <cell r="AT8">
            <v>0</v>
          </cell>
          <cell r="AU8">
            <v>0.75805261306569482</v>
          </cell>
          <cell r="AV8">
            <v>1.0000000000000004</v>
          </cell>
          <cell r="AW8">
            <v>0.20172606466023352</v>
          </cell>
          <cell r="AX8">
            <v>26560.119097248145</v>
          </cell>
          <cell r="AY8">
            <v>21.503397899999996</v>
          </cell>
          <cell r="AZ8">
            <v>23.017289900000002</v>
          </cell>
          <cell r="BA8">
            <v>64.147599999999997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4143.0450494097895</v>
          </cell>
          <cell r="AE8">
            <v>4881.4197355839424</v>
          </cell>
          <cell r="AF8">
            <v>4467.8131125608243</v>
          </cell>
          <cell r="AG8">
            <v>4525.1057638711809</v>
          </cell>
          <cell r="AH8">
            <v>4143.0450494097895</v>
          </cell>
          <cell r="AI8">
            <v>4623.7563541847994</v>
          </cell>
          <cell r="AJ8">
            <v>3750.4927776087989</v>
          </cell>
          <cell r="AK8">
            <v>4022.4294109642369</v>
          </cell>
          <cell r="AL8">
            <v>0</v>
          </cell>
          <cell r="AM8">
            <v>257.66338139914296</v>
          </cell>
          <cell r="AN8">
            <v>717.32033495202541</v>
          </cell>
          <cell r="AO8">
            <v>502.67635290694398</v>
          </cell>
          <cell r="AP8">
            <v>0</v>
          </cell>
          <cell r="AQ8">
            <v>368.14196372553835</v>
          </cell>
          <cell r="AR8">
            <v>717.32033495202552</v>
          </cell>
          <cell r="AS8">
            <v>2204.720846083093</v>
          </cell>
          <cell r="AT8">
            <v>0</v>
          </cell>
          <cell r="AU8">
            <v>0.69990223008436847</v>
          </cell>
          <cell r="AV8">
            <v>0.99999999999999989</v>
          </cell>
          <cell r="AW8">
            <v>0.22799999999999945</v>
          </cell>
          <cell r="AX8">
            <v>12469.855552175974</v>
          </cell>
          <cell r="AY8">
            <v>14.743138223060306</v>
          </cell>
          <cell r="AZ8">
            <v>20.245718365408912</v>
          </cell>
          <cell r="BA8">
            <v>37.070160330448644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6383.7808317567387</v>
          </cell>
          <cell r="AE8">
            <v>7792.2096764506923</v>
          </cell>
          <cell r="AF8">
            <v>7211.4464288655327</v>
          </cell>
          <cell r="AG8">
            <v>6385.3161245947058</v>
          </cell>
          <cell r="AH8">
            <v>6383.7808317567387</v>
          </cell>
          <cell r="AI8">
            <v>7541.07513550576</v>
          </cell>
          <cell r="AJ8">
            <v>6401.1977209283186</v>
          </cell>
          <cell r="AK8">
            <v>5967.5232521794296</v>
          </cell>
          <cell r="AL8">
            <v>0</v>
          </cell>
          <cell r="AM8">
            <v>251.13454094493227</v>
          </cell>
          <cell r="AN8">
            <v>810.24870793721402</v>
          </cell>
          <cell r="AO8">
            <v>417.79287241527618</v>
          </cell>
          <cell r="AP8">
            <v>0</v>
          </cell>
          <cell r="AQ8">
            <v>245.62578876087832</v>
          </cell>
          <cell r="AR8">
            <v>810.24870793721379</v>
          </cell>
          <cell r="AS8">
            <v>2204.720846083093</v>
          </cell>
          <cell r="AT8">
            <v>0</v>
          </cell>
          <cell r="AU8">
            <v>1.0224274177880273</v>
          </cell>
          <cell r="AV8">
            <v>1.0000000000000002</v>
          </cell>
          <cell r="AW8">
            <v>0.18949921626473801</v>
          </cell>
          <cell r="AX8">
            <v>21515.954418566384</v>
          </cell>
          <cell r="AY8">
            <v>4.8005890786752081</v>
          </cell>
          <cell r="AZ8">
            <v>13.344554601116023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7649.2211396923294</v>
          </cell>
          <cell r="AE8">
            <v>7844.4413591341254</v>
          </cell>
          <cell r="AF8">
            <v>8008.7235724555067</v>
          </cell>
          <cell r="AG8">
            <v>8190.2669520416539</v>
          </cell>
          <cell r="AH8">
            <v>7649.2211396923294</v>
          </cell>
          <cell r="AI8">
            <v>7188.5722647231642</v>
          </cell>
          <cell r="AJ8">
            <v>7419.7585851234899</v>
          </cell>
          <cell r="AK8">
            <v>6977.3479715216617</v>
          </cell>
          <cell r="AL8">
            <v>0</v>
          </cell>
          <cell r="AM8">
            <v>655.86909441096122</v>
          </cell>
          <cell r="AN8">
            <v>588.96498733201679</v>
          </cell>
          <cell r="AO8">
            <v>1212.9189805199921</v>
          </cell>
          <cell r="AP8">
            <v>0</v>
          </cell>
          <cell r="AQ8">
            <v>1199.9919901085739</v>
          </cell>
          <cell r="AR8">
            <v>588.96498733201713</v>
          </cell>
          <cell r="AS8">
            <v>5319.8200899999974</v>
          </cell>
          <cell r="AT8">
            <v>0</v>
          </cell>
          <cell r="AU8">
            <v>0.54656122692253883</v>
          </cell>
          <cell r="AV8">
            <v>0.99999999999999944</v>
          </cell>
          <cell r="AW8">
            <v>0.22799999999999862</v>
          </cell>
          <cell r="AX8">
            <v>28107.171702469717</v>
          </cell>
          <cell r="AY8">
            <v>28.176452483332994</v>
          </cell>
          <cell r="AZ8">
            <v>21.462840655982006</v>
          </cell>
          <cell r="BA8">
            <v>64.147599999999997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6587.8069632482539</v>
          </cell>
          <cell r="AE8">
            <v>7171.0499956108479</v>
          </cell>
          <cell r="AF8">
            <v>6832.9657389906697</v>
          </cell>
          <cell r="AG8">
            <v>6677.8532396781984</v>
          </cell>
          <cell r="AH8">
            <v>6587.8069632482539</v>
          </cell>
          <cell r="AI8">
            <v>6911.3173203138549</v>
          </cell>
          <cell r="AJ8">
            <v>6454.3270705078394</v>
          </cell>
          <cell r="AK8">
            <v>6175.1768867712608</v>
          </cell>
          <cell r="AL8">
            <v>0</v>
          </cell>
          <cell r="AM8">
            <v>259.73267529699297</v>
          </cell>
          <cell r="AN8">
            <v>378.63866848283033</v>
          </cell>
          <cell r="AO8">
            <v>502.67635290693761</v>
          </cell>
          <cell r="AP8">
            <v>0</v>
          </cell>
          <cell r="AQ8">
            <v>273.30720101481421</v>
          </cell>
          <cell r="AR8">
            <v>378.6386684828301</v>
          </cell>
          <cell r="AS8">
            <v>2204.720846083093</v>
          </cell>
          <cell r="AT8">
            <v>0</v>
          </cell>
          <cell r="AU8">
            <v>0.95033235250510117</v>
          </cell>
          <cell r="AV8">
            <v>1.0000000000000007</v>
          </cell>
          <cell r="AW8">
            <v>0.22799999999999657</v>
          </cell>
          <cell r="AX8">
            <v>22578.490825056771</v>
          </cell>
          <cell r="AY8">
            <v>8.3336552963080166</v>
          </cell>
          <cell r="AZ8">
            <v>11.66442930661259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7055.8278483326258</v>
          </cell>
          <cell r="AE8">
            <v>7627.1812178945229</v>
          </cell>
          <cell r="AF8">
            <v>7844.8460913864783</v>
          </cell>
          <cell r="AG8">
            <v>7517.6451901694791</v>
          </cell>
          <cell r="AH8">
            <v>7055.8278483326258</v>
          </cell>
          <cell r="AI8">
            <v>6965.5487272052951</v>
          </cell>
          <cell r="AJ8">
            <v>7265.2290821652259</v>
          </cell>
          <cell r="AK8">
            <v>6448.3798102288511</v>
          </cell>
          <cell r="AL8">
            <v>0</v>
          </cell>
          <cell r="AM8">
            <v>661.63249068922778</v>
          </cell>
          <cell r="AN8">
            <v>579.61700922125237</v>
          </cell>
          <cell r="AO8">
            <v>1069.265379940628</v>
          </cell>
          <cell r="AP8">
            <v>0</v>
          </cell>
          <cell r="AQ8">
            <v>1162.997462868384</v>
          </cell>
          <cell r="AR8">
            <v>579.6170092212526</v>
          </cell>
          <cell r="AS8">
            <v>5319.8200899999974</v>
          </cell>
          <cell r="AT8">
            <v>0</v>
          </cell>
          <cell r="AU8">
            <v>0.56890278080005108</v>
          </cell>
          <cell r="AV8">
            <v>0.99999999999999956</v>
          </cell>
          <cell r="AW8">
            <v>0.20099653030571349</v>
          </cell>
          <cell r="AX8">
            <v>25016.581643304573</v>
          </cell>
          <cell r="AY8">
            <v>27.731513759432993</v>
          </cell>
          <cell r="AZ8">
            <v>21.189361655982005</v>
          </cell>
          <cell r="BA8">
            <v>64.147599999999997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6091.1784839680213</v>
          </cell>
          <cell r="AE8">
            <v>6977.376514514046</v>
          </cell>
          <cell r="AF8">
            <v>6699.4187322892631</v>
          </cell>
          <cell r="AG8">
            <v>6131.0957892067636</v>
          </cell>
          <cell r="AH8">
            <v>6091.1784839680213</v>
          </cell>
          <cell r="AI8">
            <v>6714.316382402003</v>
          </cell>
          <cell r="AJ8">
            <v>6324.9967373619447</v>
          </cell>
          <cell r="AK8">
            <v>5715.1792118736039</v>
          </cell>
          <cell r="AL8">
            <v>0</v>
          </cell>
          <cell r="AM8">
            <v>263.06013211204299</v>
          </cell>
          <cell r="AN8">
            <v>374.42199492731834</v>
          </cell>
          <cell r="AO8">
            <v>415.91657733315969</v>
          </cell>
          <cell r="AP8">
            <v>0</v>
          </cell>
          <cell r="AQ8">
            <v>271.38001785666626</v>
          </cell>
          <cell r="AR8">
            <v>374.42199492731822</v>
          </cell>
          <cell r="AS8">
            <v>2204.720846083093</v>
          </cell>
          <cell r="AT8">
            <v>0</v>
          </cell>
          <cell r="AU8">
            <v>0.96934230526501941</v>
          </cell>
          <cell r="AV8">
            <v>1.0000000000000002</v>
          </cell>
          <cell r="AW8">
            <v>0.18864818104844297</v>
          </cell>
          <cell r="AX8">
            <v>19991.934747238891</v>
          </cell>
          <cell r="AY8">
            <v>8.120123237642586</v>
          </cell>
          <cell r="AZ8">
            <v>11.390950306612588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15137.739950399859</v>
          </cell>
          <cell r="AE8">
            <v>16386.850941638957</v>
          </cell>
          <cell r="AF8">
            <v>24482.679153910532</v>
          </cell>
          <cell r="AG8">
            <v>15608.747172795067</v>
          </cell>
          <cell r="AH8">
            <v>15137.739950399859</v>
          </cell>
          <cell r="AI8">
            <v>11010.235472717006</v>
          </cell>
          <cell r="AJ8">
            <v>11437.212479924976</v>
          </cell>
          <cell r="AK8">
            <v>12374.400445515093</v>
          </cell>
          <cell r="AL8">
            <v>0</v>
          </cell>
          <cell r="AM8">
            <v>5376.6154689219511</v>
          </cell>
          <cell r="AN8">
            <v>13045.466673985557</v>
          </cell>
          <cell r="AO8">
            <v>3234.3467272799735</v>
          </cell>
          <cell r="AP8">
            <v>0</v>
          </cell>
          <cell r="AQ8">
            <v>16072.983047585263</v>
          </cell>
          <cell r="AR8">
            <v>13045.466673985557</v>
          </cell>
          <cell r="AS8">
            <v>14185.731260000019</v>
          </cell>
          <cell r="AT8">
            <v>0</v>
          </cell>
          <cell r="AU8">
            <v>0.33451260746086031</v>
          </cell>
          <cell r="AV8">
            <v>1</v>
          </cell>
          <cell r="AW8">
            <v>0.22799999999999784</v>
          </cell>
          <cell r="AX8">
            <v>67116.249598499417</v>
          </cell>
          <cell r="AY8">
            <v>68.707006162500008</v>
          </cell>
          <cell r="AZ8">
            <v>87.478668399999989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10910.353086315123</v>
          </cell>
          <cell r="AE8">
            <v>12527.316518798223</v>
          </cell>
          <cell r="AF8">
            <v>14271.9554540018</v>
          </cell>
          <cell r="AG8">
            <v>11352.234262718142</v>
          </cell>
          <cell r="AH8">
            <v>10910.353086315123</v>
          </cell>
          <cell r="AI8">
            <v>8980.3128493031854</v>
          </cell>
          <cell r="AJ8">
            <v>10336.171525736221</v>
          </cell>
          <cell r="AK8">
            <v>9375.6977267948187</v>
          </cell>
          <cell r="AL8">
            <v>0</v>
          </cell>
          <cell r="AM8">
            <v>3547.0036694950377</v>
          </cell>
          <cell r="AN8">
            <v>3935.7839282655787</v>
          </cell>
          <cell r="AO8">
            <v>1976.5365359233238</v>
          </cell>
          <cell r="AP8">
            <v>0</v>
          </cell>
          <cell r="AQ8">
            <v>9095.4212351321712</v>
          </cell>
          <cell r="AR8">
            <v>3935.7839282655782</v>
          </cell>
          <cell r="AS8">
            <v>8669.0198944005188</v>
          </cell>
          <cell r="AT8">
            <v>0</v>
          </cell>
          <cell r="AU8">
            <v>0.38997684415036266</v>
          </cell>
          <cell r="AV8">
            <v>1.0000000000000002</v>
          </cell>
          <cell r="AW8">
            <v>0.22800000000000062</v>
          </cell>
          <cell r="AX8">
            <v>45095.430514724227</v>
          </cell>
          <cell r="AY8">
            <v>67.874173993377894</v>
          </cell>
          <cell r="AZ8">
            <v>55.445266270538383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14394.923932333169</v>
          </cell>
          <cell r="AE8">
            <v>16117.114501472843</v>
          </cell>
          <cell r="AF8">
            <v>23395.164067483405</v>
          </cell>
          <cell r="AG8">
            <v>14826.013761428039</v>
          </cell>
          <cell r="AH8">
            <v>14394.923932333169</v>
          </cell>
          <cell r="AI8">
            <v>10553.536211464121</v>
          </cell>
          <cell r="AJ8">
            <v>11243.770808553425</v>
          </cell>
          <cell r="AK8">
            <v>11739.874537151018</v>
          </cell>
          <cell r="AL8">
            <v>0</v>
          </cell>
          <cell r="AM8">
            <v>5563.5782900087215</v>
          </cell>
          <cell r="AN8">
            <v>12151.39325892998</v>
          </cell>
          <cell r="AO8">
            <v>3086.1392242770216</v>
          </cell>
          <cell r="AP8">
            <v>0</v>
          </cell>
          <cell r="AQ8">
            <v>16452.218024313373</v>
          </cell>
          <cell r="AR8">
            <v>12151.39325892998</v>
          </cell>
          <cell r="AS8">
            <v>14185.731260000019</v>
          </cell>
          <cell r="AT8">
            <v>0</v>
          </cell>
          <cell r="AU8">
            <v>0.33816584984387932</v>
          </cell>
          <cell r="AV8">
            <v>1</v>
          </cell>
          <cell r="AW8">
            <v>0.21755235367944067</v>
          </cell>
          <cell r="AX8">
            <v>63247.416171068158</v>
          </cell>
          <cell r="AY8">
            <v>72.940166562499982</v>
          </cell>
          <cell r="AZ8">
            <v>80.694947400000004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10250.64678155346</v>
          </cell>
          <cell r="AE8">
            <v>12269.184363267897</v>
          </cell>
          <cell r="AF8">
            <v>13942.15915531499</v>
          </cell>
          <cell r="AG8">
            <v>10665.922382246326</v>
          </cell>
          <cell r="AH8">
            <v>10250.64678155346</v>
          </cell>
          <cell r="AI8">
            <v>8653.1997912362331</v>
          </cell>
          <cell r="AJ8">
            <v>10164.373008871215</v>
          </cell>
          <cell r="AK8">
            <v>8799.0523054149762</v>
          </cell>
          <cell r="AL8">
            <v>0</v>
          </cell>
          <cell r="AM8">
            <v>3615.9845720316644</v>
          </cell>
          <cell r="AN8">
            <v>3777.7861464437756</v>
          </cell>
          <cell r="AO8">
            <v>1866.8700768313502</v>
          </cell>
          <cell r="AP8">
            <v>0</v>
          </cell>
          <cell r="AQ8">
            <v>9046.2524306403848</v>
          </cell>
          <cell r="AR8">
            <v>3777.7861464437751</v>
          </cell>
          <cell r="AS8">
            <v>8669.0198944005188</v>
          </cell>
          <cell r="AT8">
            <v>0</v>
          </cell>
          <cell r="AU8">
            <v>0.39972182953728264</v>
          </cell>
          <cell r="AV8">
            <v>1.0000000000000002</v>
          </cell>
          <cell r="AW8">
            <v>0.21534961270964395</v>
          </cell>
          <cell r="AX8">
            <v>41659.460177424175</v>
          </cell>
          <cell r="AY8">
            <v>70.37892003522029</v>
          </cell>
          <cell r="AZ8">
            <v>55.286056270538381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14808.015351899234</v>
          </cell>
          <cell r="AE8">
            <v>15796.918469489807</v>
          </cell>
          <cell r="AF8">
            <v>23426.321324981684</v>
          </cell>
          <cell r="AG8">
            <v>15323.055759666942</v>
          </cell>
          <cell r="AH8">
            <v>14808.015351899234</v>
          </cell>
          <cell r="AI8">
            <v>10558.295916898716</v>
          </cell>
          <cell r="AJ8">
            <v>11351.344243569014</v>
          </cell>
          <cell r="AK8">
            <v>12088.709032386927</v>
          </cell>
          <cell r="AL8">
            <v>0</v>
          </cell>
          <cell r="AM8">
            <v>5238.6225525910904</v>
          </cell>
          <cell r="AN8">
            <v>12074.97708141267</v>
          </cell>
          <cell r="AO8">
            <v>3234.3467272800153</v>
          </cell>
          <cell r="AP8">
            <v>0</v>
          </cell>
          <cell r="AQ8">
            <v>16348.443284519441</v>
          </cell>
          <cell r="AR8">
            <v>12074.97708141267</v>
          </cell>
          <cell r="AS8">
            <v>14185.731260000019</v>
          </cell>
          <cell r="AT8">
            <v>0</v>
          </cell>
          <cell r="AU8">
            <v>0.320435558384425</v>
          </cell>
          <cell r="AV8">
            <v>1</v>
          </cell>
          <cell r="AW8">
            <v>0.22800000000000079</v>
          </cell>
          <cell r="AX8">
            <v>65398.884871380265</v>
          </cell>
          <cell r="AY8">
            <v>67.505046832150214</v>
          </cell>
          <cell r="AZ8">
            <v>86.064527685111983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4600.2238525148823</v>
          </cell>
          <cell r="AE8">
            <v>5431.6197250674977</v>
          </cell>
          <cell r="AF8">
            <v>5720.576316047117</v>
          </cell>
          <cell r="AG8">
            <v>5353.9407550369233</v>
          </cell>
          <cell r="AH8">
            <v>4600.2238525148823</v>
          </cell>
          <cell r="AI8">
            <v>4655.5479163171185</v>
          </cell>
          <cell r="AJ8">
            <v>5247.5713304174169</v>
          </cell>
          <cell r="AK8">
            <v>4286.5398621935619</v>
          </cell>
          <cell r="AL8">
            <v>0</v>
          </cell>
          <cell r="AM8">
            <v>776.0718087503792</v>
          </cell>
          <cell r="AN8">
            <v>473.00498562970006</v>
          </cell>
          <cell r="AO8">
            <v>1067.4008928433614</v>
          </cell>
          <cell r="AP8">
            <v>0</v>
          </cell>
          <cell r="AQ8">
            <v>1848.431880529535</v>
          </cell>
          <cell r="AR8">
            <v>473.00498562969995</v>
          </cell>
          <cell r="AS8">
            <v>5319.8200899999974</v>
          </cell>
          <cell r="AT8">
            <v>0</v>
          </cell>
          <cell r="AU8">
            <v>0.41985415688029126</v>
          </cell>
          <cell r="AV8">
            <v>1.0000000000000002</v>
          </cell>
          <cell r="AW8">
            <v>0.20064605095383251</v>
          </cell>
          <cell r="AX8">
            <v>14851.426608348256</v>
          </cell>
          <cell r="AY8">
            <v>23.588473900000004</v>
          </cell>
          <cell r="AZ8">
            <v>19.013601700000002</v>
          </cell>
          <cell r="BA8">
            <v>64.147599999999997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10580.628487814354</v>
          </cell>
          <cell r="AE8">
            <v>11881.942015938466</v>
          </cell>
          <cell r="AF8">
            <v>13692.958832545513</v>
          </cell>
          <cell r="AG8">
            <v>11066.542849590018</v>
          </cell>
          <cell r="AH8">
            <v>10580.628487814354</v>
          </cell>
          <cell r="AI8">
            <v>8230.1887872352636</v>
          </cell>
          <cell r="AJ8">
            <v>10250.303289380267</v>
          </cell>
          <cell r="AK8">
            <v>9090.0063136666504</v>
          </cell>
          <cell r="AL8">
            <v>0</v>
          </cell>
          <cell r="AM8">
            <v>3651.7532287032027</v>
          </cell>
          <cell r="AN8">
            <v>3442.6555431652469</v>
          </cell>
          <cell r="AO8">
            <v>1976.5365359233674</v>
          </cell>
          <cell r="AP8">
            <v>0</v>
          </cell>
          <cell r="AQ8">
            <v>10326.506607315161</v>
          </cell>
          <cell r="AR8">
            <v>3442.6555431652469</v>
          </cell>
          <cell r="AS8">
            <v>8669.0198944005188</v>
          </cell>
          <cell r="AT8">
            <v>0</v>
          </cell>
          <cell r="AU8">
            <v>0.3536290991298402</v>
          </cell>
          <cell r="AV8">
            <v>1</v>
          </cell>
          <cell r="AW8">
            <v>0.22800000000000567</v>
          </cell>
          <cell r="AX8">
            <v>43378.065787605396</v>
          </cell>
          <cell r="AY8">
            <v>66.6722146630281</v>
          </cell>
          <cell r="AZ8">
            <v>53.73787311390037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14086.849959715131</v>
          </cell>
          <cell r="AE8">
            <v>15541.472078080908</v>
          </cell>
          <cell r="AF8">
            <v>22379.565734516251</v>
          </cell>
          <cell r="AG8">
            <v>14558.097934720616</v>
          </cell>
          <cell r="AH8">
            <v>14086.849959715131</v>
          </cell>
          <cell r="AI8">
            <v>10107.093066818095</v>
          </cell>
          <cell r="AJ8">
            <v>11163.540756021088</v>
          </cell>
          <cell r="AK8">
            <v>11477.248584392721</v>
          </cell>
          <cell r="AL8">
            <v>0</v>
          </cell>
          <cell r="AM8">
            <v>5434.3790112628121</v>
          </cell>
          <cell r="AN8">
            <v>11216.024978495163</v>
          </cell>
          <cell r="AO8">
            <v>3080.8493503278951</v>
          </cell>
          <cell r="AP8">
            <v>0</v>
          </cell>
          <cell r="AQ8">
            <v>16807.827890206987</v>
          </cell>
          <cell r="AR8">
            <v>11216.024978495163</v>
          </cell>
          <cell r="AS8">
            <v>14185.731260000019</v>
          </cell>
          <cell r="AT8">
            <v>0</v>
          </cell>
          <cell r="AU8">
            <v>0.32332428953708714</v>
          </cell>
          <cell r="AV8">
            <v>1</v>
          </cell>
          <cell r="AW8">
            <v>0.21717945263879834</v>
          </cell>
          <cell r="AX8">
            <v>61642.815120421714</v>
          </cell>
          <cell r="AY8">
            <v>71.457216350745142</v>
          </cell>
          <cell r="AZ8">
            <v>79.350607559121983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9947.771038459292</v>
          </cell>
          <cell r="AE8">
            <v>11658.191100813667</v>
          </cell>
          <cell r="AF8">
            <v>13393.568175384189</v>
          </cell>
          <cell r="AG8">
            <v>10403.06168721794</v>
          </cell>
          <cell r="AH8">
            <v>9947.771038459292</v>
          </cell>
          <cell r="AI8">
            <v>7923.7451543435636</v>
          </cell>
          <cell r="AJ8">
            <v>10085.496661944057</v>
          </cell>
          <cell r="AK8">
            <v>8539.9331257289341</v>
          </cell>
          <cell r="AL8">
            <v>0</v>
          </cell>
          <cell r="AM8">
            <v>3734.4459464701031</v>
          </cell>
          <cell r="AN8">
            <v>3308.0715134401325</v>
          </cell>
          <cell r="AO8">
            <v>1863.1285614890057</v>
          </cell>
          <cell r="AP8">
            <v>0</v>
          </cell>
          <cell r="AQ8">
            <v>10266.124694078348</v>
          </cell>
          <cell r="AR8">
            <v>3308.0715134401325</v>
          </cell>
          <cell r="AS8">
            <v>8669.0198944005188</v>
          </cell>
          <cell r="AT8">
            <v>0</v>
          </cell>
          <cell r="AU8">
            <v>0.3637639379759518</v>
          </cell>
          <cell r="AV8">
            <v>1</v>
          </cell>
          <cell r="AW8">
            <v>0.21491801659059925</v>
          </cell>
          <cell r="AX8">
            <v>40081.933238881058</v>
          </cell>
          <cell r="AY8">
            <v>69.109838124070492</v>
          </cell>
          <cell r="AZ8">
            <v>53.578663113900369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7474.3697381930861</v>
          </cell>
          <cell r="AE8">
            <v>7318.9104913014417</v>
          </cell>
          <cell r="AF8">
            <v>7162.9254454794482</v>
          </cell>
          <cell r="AG8">
            <v>7626.9631651698264</v>
          </cell>
          <cell r="AH8">
            <v>7474.3697381930861</v>
          </cell>
          <cell r="AI8">
            <v>6675.0710849510961</v>
          </cell>
          <cell r="AJ8">
            <v>6685.2268214794485</v>
          </cell>
          <cell r="AK8">
            <v>6414.0441846498361</v>
          </cell>
          <cell r="AL8">
            <v>0</v>
          </cell>
          <cell r="AM8">
            <v>643.8394063503456</v>
          </cell>
          <cell r="AN8">
            <v>477.69862399999965</v>
          </cell>
          <cell r="AO8">
            <v>1212.9189805199903</v>
          </cell>
          <cell r="AP8">
            <v>0</v>
          </cell>
          <cell r="AQ8">
            <v>1164.5024110664967</v>
          </cell>
          <cell r="AR8">
            <v>477.69862399999971</v>
          </cell>
          <cell r="AS8">
            <v>5319.8200899999974</v>
          </cell>
          <cell r="AT8">
            <v>0</v>
          </cell>
          <cell r="AU8">
            <v>0.55288799768193897</v>
          </cell>
          <cell r="AV8">
            <v>0.99999999999999989</v>
          </cell>
          <cell r="AW8">
            <v>0.22799999999999829</v>
          </cell>
          <cell r="AX8">
            <v>29824.536429588839</v>
          </cell>
          <cell r="AY8">
            <v>20.569969408333346</v>
          </cell>
          <cell r="AZ8">
            <v>24.299043199999996</v>
          </cell>
          <cell r="BA8">
            <v>64.147599999999997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6917.5218494097862</v>
          </cell>
          <cell r="AE8">
            <v>7246.4007752686193</v>
          </cell>
          <cell r="AF8">
            <v>6601.3071611298965</v>
          </cell>
          <cell r="AG8">
            <v>6715.6553638711775</v>
          </cell>
          <cell r="AH8">
            <v>6917.5218494097862</v>
          </cell>
          <cell r="AI8">
            <v>6642.0604392291889</v>
          </cell>
          <cell r="AJ8">
            <v>5851.192777608795</v>
          </cell>
          <cell r="AK8">
            <v>6212.979010964229</v>
          </cell>
          <cell r="AL8">
            <v>0</v>
          </cell>
          <cell r="AM8">
            <v>604.34033603943044</v>
          </cell>
          <cell r="AN8">
            <v>750.11438352110144</v>
          </cell>
          <cell r="AO8">
            <v>502.67635290694852</v>
          </cell>
          <cell r="AP8">
            <v>0</v>
          </cell>
          <cell r="AQ8">
            <v>597.86595578388335</v>
          </cell>
          <cell r="AR8">
            <v>750.11438352110167</v>
          </cell>
          <cell r="AS8">
            <v>2204.720846083093</v>
          </cell>
          <cell r="AT8">
            <v>0</v>
          </cell>
          <cell r="AU8">
            <v>1.0108291502349525</v>
          </cell>
          <cell r="AV8">
            <v>0.99999999999999967</v>
          </cell>
          <cell r="AW8">
            <v>0.22800000000000151</v>
          </cell>
          <cell r="AX8">
            <v>24295.855552175875</v>
          </cell>
          <cell r="AY8">
            <v>14.286816884748127</v>
          </cell>
          <cell r="AZ8">
            <v>13.76428998536462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7374.7006525148827</v>
          </cell>
          <cell r="AE8">
            <v>8189.3623927512526</v>
          </cell>
          <cell r="AF8">
            <v>7803.4239848271154</v>
          </cell>
          <cell r="AG8">
            <v>7544.4903550369072</v>
          </cell>
          <cell r="AH8">
            <v>7374.7006525148827</v>
          </cell>
          <cell r="AI8">
            <v>6684.3621324533087</v>
          </cell>
          <cell r="AJ8">
            <v>6659.2713304174158</v>
          </cell>
          <cell r="AK8">
            <v>6477.0894621935577</v>
          </cell>
          <cell r="AL8">
            <v>0</v>
          </cell>
          <cell r="AM8">
            <v>1505.0002602979439</v>
          </cell>
          <cell r="AN8">
            <v>1144.1526544096996</v>
          </cell>
          <cell r="AO8">
            <v>1067.4008928433495</v>
          </cell>
          <cell r="AP8">
            <v>0</v>
          </cell>
          <cell r="AQ8">
            <v>2054.0281612322742</v>
          </cell>
          <cell r="AR8">
            <v>1144.1526544096992</v>
          </cell>
          <cell r="AS8">
            <v>5319.8200899999974</v>
          </cell>
          <cell r="AT8">
            <v>0</v>
          </cell>
          <cell r="AU8">
            <v>0.73270673143792164</v>
          </cell>
          <cell r="AV8">
            <v>1.0000000000000004</v>
          </cell>
          <cell r="AW8">
            <v>0.20064605095383028</v>
          </cell>
          <cell r="AX8">
            <v>26677.426608348142</v>
          </cell>
          <cell r="AY8">
            <v>24.311523099999995</v>
          </cell>
          <cell r="AZ8">
            <v>23.601124199999997</v>
          </cell>
          <cell r="BA8">
            <v>64.147599999999997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6410.859044130234</v>
          </cell>
          <cell r="AE8">
            <v>7004.2007536223882</v>
          </cell>
          <cell r="AF8">
            <v>6402.8068454281693</v>
          </cell>
          <cell r="AG8">
            <v>6158.9307562374825</v>
          </cell>
          <cell r="AH8">
            <v>6410.859044130234</v>
          </cell>
          <cell r="AI8">
            <v>6406.8626076347236</v>
          </cell>
          <cell r="AJ8">
            <v>5719.2493387339146</v>
          </cell>
          <cell r="AK8">
            <v>5744.4575371425726</v>
          </cell>
          <cell r="AL8">
            <v>0</v>
          </cell>
          <cell r="AM8">
            <v>597.33814598766457</v>
          </cell>
          <cell r="AN8">
            <v>683.5575066942547</v>
          </cell>
          <cell r="AO8">
            <v>414.47321909490984</v>
          </cell>
          <cell r="AP8">
            <v>0</v>
          </cell>
          <cell r="AQ8">
            <v>605.29630509888386</v>
          </cell>
          <cell r="AR8">
            <v>683.55750669425515</v>
          </cell>
          <cell r="AS8">
            <v>2204.720846083093</v>
          </cell>
          <cell r="AT8">
            <v>0</v>
          </cell>
          <cell r="AU8">
            <v>0.98685245714506842</v>
          </cell>
          <cell r="AV8">
            <v>0.99999999999999933</v>
          </cell>
          <cell r="AW8">
            <v>0.18799351393227989</v>
          </cell>
          <cell r="AX8">
            <v>21656.986774678342</v>
          </cell>
          <cell r="AY8">
            <v>14.1298213699698</v>
          </cell>
          <cell r="AZ8">
            <v>13.65002098536462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7649.2211396923585</v>
          </cell>
          <cell r="AE8">
            <v>8171.1947245098781</v>
          </cell>
          <cell r="AF8">
            <v>7787.1685606024676</v>
          </cell>
          <cell r="AG8">
            <v>7942.3853520416578</v>
          </cell>
          <cell r="AH8">
            <v>7649.2211396923585</v>
          </cell>
          <cell r="AI8">
            <v>6667.3853623192517</v>
          </cell>
          <cell r="AJ8">
            <v>6730.7585851234971</v>
          </cell>
          <cell r="AK8">
            <v>6729.4663715216666</v>
          </cell>
          <cell r="AL8">
            <v>0</v>
          </cell>
          <cell r="AM8">
            <v>1503.8093621906264</v>
          </cell>
          <cell r="AN8">
            <v>1056.4099754789704</v>
          </cell>
          <cell r="AO8">
            <v>1212.9189805199912</v>
          </cell>
          <cell r="AP8">
            <v>0</v>
          </cell>
          <cell r="AQ8">
            <v>1923.7690656995642</v>
          </cell>
          <cell r="AR8">
            <v>1056.4099754789702</v>
          </cell>
          <cell r="AS8">
            <v>5319.8200899999974</v>
          </cell>
          <cell r="AT8">
            <v>0</v>
          </cell>
          <cell r="AU8">
            <v>0.78169952360876405</v>
          </cell>
          <cell r="AV8">
            <v>1.0000000000000002</v>
          </cell>
          <cell r="AW8">
            <v>0.22799999999999845</v>
          </cell>
          <cell r="AX8">
            <v>28107.171702469746</v>
          </cell>
          <cell r="AY8">
            <v>19.642840657248996</v>
          </cell>
          <cell r="AZ8">
            <v>22.115611394837508</v>
          </cell>
          <cell r="BA8">
            <v>64.147599999999997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6587.7972509090596</v>
          </cell>
          <cell r="AE8">
            <v>6947.2949402572303</v>
          </cell>
          <cell r="AF8">
            <v>6360.9836701792165</v>
          </cell>
          <cell r="AG8">
            <v>6429.9639507429838</v>
          </cell>
          <cell r="AH8">
            <v>6587.7972509090596</v>
          </cell>
          <cell r="AI8">
            <v>6348.7300349744237</v>
          </cell>
          <cell r="AJ8">
            <v>5765.3245412528431</v>
          </cell>
          <cell r="AK8">
            <v>5927.2875978360653</v>
          </cell>
          <cell r="AL8">
            <v>0</v>
          </cell>
          <cell r="AM8">
            <v>598.56490528280665</v>
          </cell>
          <cell r="AN8">
            <v>595.65912892637334</v>
          </cell>
          <cell r="AO8">
            <v>502.67635290691851</v>
          </cell>
          <cell r="AP8">
            <v>0</v>
          </cell>
          <cell r="AQ8">
            <v>610.55935050067683</v>
          </cell>
          <cell r="AR8">
            <v>595.659128926373</v>
          </cell>
          <cell r="AS8">
            <v>2204.720846083093</v>
          </cell>
          <cell r="AT8">
            <v>0</v>
          </cell>
          <cell r="AU8">
            <v>0.98035498889987616</v>
          </cell>
          <cell r="AV8">
            <v>1.0000000000000007</v>
          </cell>
          <cell r="AW8">
            <v>0.22799999999998791</v>
          </cell>
          <cell r="AX8">
            <v>22578.490825056768</v>
          </cell>
          <cell r="AY8">
            <v>10.509628391983847</v>
          </cell>
          <cell r="AZ8">
            <v>11.952724729311459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7082.8028350362611</v>
          </cell>
          <cell r="AE8">
            <v>7941.6789548981051</v>
          </cell>
          <cell r="AF8">
            <v>7610.841995319327</v>
          </cell>
          <cell r="AG8">
            <v>7289.00765519586</v>
          </cell>
          <cell r="AH8">
            <v>7082.8028350362611</v>
          </cell>
          <cell r="AI8">
            <v>6421.5694648094477</v>
          </cell>
          <cell r="AJ8">
            <v>6583.2538182859698</v>
          </cell>
          <cell r="AK8">
            <v>6226.5171833049453</v>
          </cell>
          <cell r="AL8">
            <v>0</v>
          </cell>
          <cell r="AM8">
            <v>1520.1094900886574</v>
          </cell>
          <cell r="AN8">
            <v>1027.5881770333572</v>
          </cell>
          <cell r="AO8">
            <v>1062.4904718909147</v>
          </cell>
          <cell r="AP8">
            <v>0</v>
          </cell>
          <cell r="AQ8">
            <v>2034.4288355876783</v>
          </cell>
          <cell r="AR8">
            <v>1027.5881770333576</v>
          </cell>
          <cell r="AS8">
            <v>5319.8200899999974</v>
          </cell>
          <cell r="AT8">
            <v>0</v>
          </cell>
          <cell r="AU8">
            <v>0.74719226521853177</v>
          </cell>
          <cell r="AV8">
            <v>0.99999999999999956</v>
          </cell>
          <cell r="AW8">
            <v>0.19972300828145398</v>
          </cell>
          <cell r="AX8">
            <v>25157.076365719397</v>
          </cell>
          <cell r="AY8">
            <v>21.760754109794991</v>
          </cell>
          <cell r="AZ8">
            <v>21.4811358008375</v>
          </cell>
          <cell r="BA8">
            <v>64.147599999999997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3636.2908815663086</v>
          </cell>
          <cell r="AE8">
            <v>4642.7144356660938</v>
          </cell>
          <cell r="AF8">
            <v>4227.5718477687842</v>
          </cell>
          <cell r="AG8">
            <v>3968.3088275410209</v>
          </cell>
          <cell r="AH8">
            <v>3636.2908815663086</v>
          </cell>
          <cell r="AI8">
            <v>4381.3629609770005</v>
          </cell>
          <cell r="AJ8">
            <v>3618.5255463995582</v>
          </cell>
          <cell r="AK8">
            <v>3553.8356084461284</v>
          </cell>
          <cell r="AL8">
            <v>0</v>
          </cell>
          <cell r="AM8">
            <v>261.35147468909327</v>
          </cell>
          <cell r="AN8">
            <v>609.04630136922606</v>
          </cell>
          <cell r="AO8">
            <v>414.47321909489256</v>
          </cell>
          <cell r="AP8">
            <v>0</v>
          </cell>
          <cell r="AQ8">
            <v>351.30702582613242</v>
          </cell>
          <cell r="AR8">
            <v>609.04630136922583</v>
          </cell>
          <cell r="AS8">
            <v>2204.720846083093</v>
          </cell>
          <cell r="AT8">
            <v>0</v>
          </cell>
          <cell r="AU8">
            <v>0.74394035836459582</v>
          </cell>
          <cell r="AV8">
            <v>1.0000000000000004</v>
          </cell>
          <cell r="AW8">
            <v>0.18799351393227204</v>
          </cell>
          <cell r="AX8">
            <v>9830.986774678322</v>
          </cell>
          <cell r="AY8">
            <v>14.045219223060306</v>
          </cell>
          <cell r="AZ8">
            <v>19.504642119021966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6123.3459973363542</v>
          </cell>
          <cell r="AE8">
            <v>6737.6504553779851</v>
          </cell>
          <cell r="AF8">
            <v>6211.7980037242069</v>
          </cell>
          <cell r="AG8">
            <v>5908.9702313610806</v>
          </cell>
          <cell r="AH8">
            <v>6123.3459973363542</v>
          </cell>
          <cell r="AI8">
            <v>6147.1767651017672</v>
          </cell>
          <cell r="AJ8">
            <v>5644.3736939682858</v>
          </cell>
          <cell r="AK8">
            <v>5496.9895563232949</v>
          </cell>
          <cell r="AL8">
            <v>0</v>
          </cell>
          <cell r="AM8">
            <v>590.47369027621789</v>
          </cell>
          <cell r="AN8">
            <v>567.42430975592106</v>
          </cell>
          <cell r="AO8">
            <v>411.98067503778566</v>
          </cell>
          <cell r="AP8">
            <v>0</v>
          </cell>
          <cell r="AQ8">
            <v>612.91924090950238</v>
          </cell>
          <cell r="AR8">
            <v>567.42430975592117</v>
          </cell>
          <cell r="AS8">
            <v>2204.720846083093</v>
          </cell>
          <cell r="AT8">
            <v>0</v>
          </cell>
          <cell r="AU8">
            <v>0.96337926902086179</v>
          </cell>
          <cell r="AV8">
            <v>0.99999999999999978</v>
          </cell>
          <cell r="AW8">
            <v>0.186862965336274</v>
          </cell>
          <cell r="AX8">
            <v>20159.473879365705</v>
          </cell>
          <cell r="AY8">
            <v>10.395359391983847</v>
          </cell>
          <cell r="AZ8">
            <v>11.838455729311459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15137.739950399835</v>
          </cell>
          <cell r="AE8">
            <v>15620.228405198977</v>
          </cell>
          <cell r="AF8">
            <v>19738.795474710532</v>
          </cell>
          <cell r="AG8">
            <v>15360.86557279513</v>
          </cell>
          <cell r="AH8">
            <v>15137.739950399835</v>
          </cell>
          <cell r="AI8">
            <v>10769.134307004766</v>
          </cell>
          <cell r="AJ8">
            <v>11437.212479924976</v>
          </cell>
          <cell r="AK8">
            <v>12126.518845515096</v>
          </cell>
          <cell r="AL8">
            <v>0</v>
          </cell>
          <cell r="AM8">
            <v>4851.0940981942113</v>
          </cell>
          <cell r="AN8">
            <v>8301.5829947855564</v>
          </cell>
          <cell r="AO8">
            <v>3234.3467272800335</v>
          </cell>
          <cell r="AP8">
            <v>0</v>
          </cell>
          <cell r="AQ8">
            <v>12091.376410778235</v>
          </cell>
          <cell r="AR8">
            <v>8301.5829947855564</v>
          </cell>
          <cell r="AS8">
            <v>14185.731260000019</v>
          </cell>
          <cell r="AT8">
            <v>0</v>
          </cell>
          <cell r="AU8">
            <v>0.40120280217808396</v>
          </cell>
          <cell r="AV8">
            <v>1</v>
          </cell>
          <cell r="AW8">
            <v>0.22800000000000206</v>
          </cell>
          <cell r="AX8">
            <v>67116.249598499417</v>
          </cell>
          <cell r="AY8">
            <v>57.824111324166665</v>
          </cell>
          <cell r="AZ8">
            <v>78.245964600000008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10910.353086315059</v>
          </cell>
          <cell r="AE8">
            <v>11821.490346194654</v>
          </cell>
          <cell r="AF8">
            <v>11974.486726072997</v>
          </cell>
          <cell r="AG8">
            <v>11104.352662718178</v>
          </cell>
          <cell r="AH8">
            <v>10910.353086315059</v>
          </cell>
          <cell r="AI8">
            <v>8282.5855342872383</v>
          </cell>
          <cell r="AJ8">
            <v>10336.171525736218</v>
          </cell>
          <cell r="AK8">
            <v>9127.8161267948199</v>
          </cell>
          <cell r="AL8">
            <v>0</v>
          </cell>
          <cell r="AM8">
            <v>3538.9048119074159</v>
          </cell>
          <cell r="AN8">
            <v>1638.3152003367795</v>
          </cell>
          <cell r="AO8">
            <v>1976.5365359233583</v>
          </cell>
          <cell r="AP8">
            <v>0</v>
          </cell>
          <cell r="AQ8">
            <v>6955.7402455977654</v>
          </cell>
          <cell r="AR8">
            <v>1638.3152003367798</v>
          </cell>
          <cell r="AS8">
            <v>8669.0198944005188</v>
          </cell>
          <cell r="AT8">
            <v>0</v>
          </cell>
          <cell r="AU8">
            <v>0.50877472230898235</v>
          </cell>
          <cell r="AV8">
            <v>0.99999999999999989</v>
          </cell>
          <cell r="AW8">
            <v>0.22800000000000462</v>
          </cell>
          <cell r="AX8">
            <v>45095.43051472443</v>
          </cell>
          <cell r="AY8">
            <v>53.175660121635779</v>
          </cell>
          <cell r="AZ8">
            <v>39.605435470502314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14401.320009593928</v>
          </cell>
          <cell r="AE8">
            <v>15379.604550269039</v>
          </cell>
          <cell r="AF8">
            <v>18902.117527423427</v>
          </cell>
          <cell r="AG8">
            <v>14582.196335520819</v>
          </cell>
          <cell r="AH8">
            <v>14401.320009593928</v>
          </cell>
          <cell r="AI8">
            <v>10293.77118272953</v>
          </cell>
          <cell r="AJ8">
            <v>11245.436453673419</v>
          </cell>
          <cell r="AK8">
            <v>11503.14288783383</v>
          </cell>
          <cell r="AL8">
            <v>0</v>
          </cell>
          <cell r="AM8">
            <v>5085.8333675395097</v>
          </cell>
          <cell r="AN8">
            <v>7656.6810737500073</v>
          </cell>
          <cell r="AO8">
            <v>3079.0534476869889</v>
          </cell>
          <cell r="AP8">
            <v>0</v>
          </cell>
          <cell r="AQ8">
            <v>12944.838255671897</v>
          </cell>
          <cell r="AR8">
            <v>7656.6810737500073</v>
          </cell>
          <cell r="AS8">
            <v>14185.731260000019</v>
          </cell>
          <cell r="AT8">
            <v>0</v>
          </cell>
          <cell r="AU8">
            <v>0.39288504553628595</v>
          </cell>
          <cell r="AV8">
            <v>1</v>
          </cell>
          <cell r="AW8">
            <v>0.2170528534097568</v>
          </cell>
          <cell r="AX8">
            <v>63280.729073468225</v>
          </cell>
          <cell r="AY8">
            <v>65.418535616666645</v>
          </cell>
          <cell r="AZ8">
            <v>71.692486700000018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10258.506856004968</v>
          </cell>
          <cell r="AE8">
            <v>11608.498548383002</v>
          </cell>
          <cell r="AF8">
            <v>11781.288223838405</v>
          </cell>
          <cell r="AG8">
            <v>10423.035204554053</v>
          </cell>
          <cell r="AH8">
            <v>10258.506856004968</v>
          </cell>
          <cell r="AI8">
            <v>7912.0746633393264</v>
          </cell>
          <cell r="AJ8">
            <v>10166.419903259624</v>
          </cell>
          <cell r="AK8">
            <v>8563.250904312712</v>
          </cell>
          <cell r="AL8">
            <v>0</v>
          </cell>
          <cell r="AM8">
            <v>3696.4238850436759</v>
          </cell>
          <cell r="AN8">
            <v>1614.8683205787802</v>
          </cell>
          <cell r="AO8">
            <v>1859.784300241341</v>
          </cell>
          <cell r="AP8">
            <v>0</v>
          </cell>
          <cell r="AQ8">
            <v>7496.7458126250549</v>
          </cell>
          <cell r="AR8">
            <v>1614.8683205787795</v>
          </cell>
          <cell r="AS8">
            <v>8669.0198944005188</v>
          </cell>
          <cell r="AT8">
            <v>0</v>
          </cell>
          <cell r="AU8">
            <v>0.49307045716004327</v>
          </cell>
          <cell r="AV8">
            <v>1.0000000000000004</v>
          </cell>
          <cell r="AW8">
            <v>0.21453224503990473</v>
          </cell>
          <cell r="AX8">
            <v>41700.398065192559</v>
          </cell>
          <cell r="AY8">
            <v>57.136135353390642</v>
          </cell>
          <cell r="AZ8">
            <v>39.446225470502313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14808.015351899197</v>
          </cell>
          <cell r="AE8">
            <v>15240.072332083117</v>
          </cell>
          <cell r="AF8">
            <v>18770.452958153139</v>
          </cell>
          <cell r="AG8">
            <v>15075.174159666984</v>
          </cell>
          <cell r="AH8">
            <v>14808.015351899197</v>
          </cell>
          <cell r="AI8">
            <v>10525.291471979657</v>
          </cell>
          <cell r="AJ8">
            <v>11351.344243569027</v>
          </cell>
          <cell r="AK8">
            <v>11840.82743238693</v>
          </cell>
          <cell r="AL8">
            <v>0</v>
          </cell>
          <cell r="AM8">
            <v>4714.7808601034594</v>
          </cell>
          <cell r="AN8">
            <v>7419.108714584112</v>
          </cell>
          <cell r="AO8">
            <v>3234.3467272800535</v>
          </cell>
          <cell r="AP8">
            <v>0</v>
          </cell>
          <cell r="AQ8">
            <v>11836.452785925976</v>
          </cell>
          <cell r="AR8">
            <v>7419.108714584112</v>
          </cell>
          <cell r="AS8">
            <v>14185.731260000019</v>
          </cell>
          <cell r="AT8">
            <v>0</v>
          </cell>
          <cell r="AU8">
            <v>0.39832718005765422</v>
          </cell>
          <cell r="AV8">
            <v>1</v>
          </cell>
          <cell r="AW8">
            <v>0.22800000000000348</v>
          </cell>
          <cell r="AX8">
            <v>65398.88487138044</v>
          </cell>
          <cell r="AY8">
            <v>56.921399040635038</v>
          </cell>
          <cell r="AZ8">
            <v>76.575134933696219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10580.628487814376</v>
          </cell>
          <cell r="AE8">
            <v>11470.543375383779</v>
          </cell>
          <cell r="AF8">
            <v>11731.089230029891</v>
          </cell>
          <cell r="AG8">
            <v>10818.661249590015</v>
          </cell>
          <cell r="AH8">
            <v>10580.628487814376</v>
          </cell>
          <cell r="AI8">
            <v>7994.6020283434991</v>
          </cell>
          <cell r="AJ8">
            <v>10250.303289380259</v>
          </cell>
          <cell r="AK8">
            <v>8842.1247136666552</v>
          </cell>
          <cell r="AL8">
            <v>0</v>
          </cell>
          <cell r="AM8">
            <v>3475.9413470402797</v>
          </cell>
          <cell r="AN8">
            <v>1480.7859406496318</v>
          </cell>
          <cell r="AO8">
            <v>1976.5365359233601</v>
          </cell>
          <cell r="AP8">
            <v>0</v>
          </cell>
          <cell r="AQ8">
            <v>6827.715148073421</v>
          </cell>
          <cell r="AR8">
            <v>1480.7859406496314</v>
          </cell>
          <cell r="AS8">
            <v>8669.0198944005188</v>
          </cell>
          <cell r="AT8">
            <v>0</v>
          </cell>
          <cell r="AU8">
            <v>0.50909290614168157</v>
          </cell>
          <cell r="AV8">
            <v>1.0000000000000002</v>
          </cell>
          <cell r="AW8">
            <v>0.22800000000000484</v>
          </cell>
          <cell r="AX8">
            <v>43378.06578760541</v>
          </cell>
          <cell r="AY8">
            <v>52.628282140697031</v>
          </cell>
          <cell r="AZ8">
            <v>37.636194127790802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14094.228308236665</v>
          </cell>
          <cell r="AE8">
            <v>15009.955301492966</v>
          </cell>
          <cell r="AF8">
            <v>18014.27079267826</v>
          </cell>
          <cell r="AG8">
            <v>14314.904660343729</v>
          </cell>
          <cell r="AH8">
            <v>14094.228308236665</v>
          </cell>
          <cell r="AI8">
            <v>10069.85134521968</v>
          </cell>
          <cell r="AJ8">
            <v>11165.462200948588</v>
          </cell>
          <cell r="AK8">
            <v>11242.664383316289</v>
          </cell>
          <cell r="AL8">
            <v>0</v>
          </cell>
          <cell r="AM8">
            <v>4940.1039562732858</v>
          </cell>
          <cell r="AN8">
            <v>6848.8085917296721</v>
          </cell>
          <cell r="AO8">
            <v>3072.2402770274402</v>
          </cell>
          <cell r="AP8">
            <v>0</v>
          </cell>
          <cell r="AQ8">
            <v>12668.826212915636</v>
          </cell>
          <cell r="AR8">
            <v>6848.8085917296721</v>
          </cell>
          <cell r="AS8">
            <v>14185.731260000019</v>
          </cell>
          <cell r="AT8">
            <v>0</v>
          </cell>
          <cell r="AU8">
            <v>0.38994172571701557</v>
          </cell>
          <cell r="AV8">
            <v>1</v>
          </cell>
          <cell r="AW8">
            <v>0.21657257005074804</v>
          </cell>
          <cell r="AX8">
            <v>61681.244018971498</v>
          </cell>
          <cell r="AY8">
            <v>63.696199057373008</v>
          </cell>
          <cell r="AZ8">
            <v>70.505006439321889</v>
          </cell>
          <cell r="BA8">
            <v>164.13319999999999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9956.9408211149621</v>
          </cell>
          <cell r="AE8">
            <v>11269.952714942101</v>
          </cell>
          <cell r="AF8">
            <v>11549.074959240314</v>
          </cell>
          <cell r="AG8">
            <v>10161.006719947021</v>
          </cell>
          <cell r="AH8">
            <v>9956.9408211149621</v>
          </cell>
          <cell r="AI8">
            <v>7652.3216240556212</v>
          </cell>
          <cell r="AJ8">
            <v>10087.884626177294</v>
          </cell>
          <cell r="AK8">
            <v>8306.487231758525</v>
          </cell>
          <cell r="AL8">
            <v>0</v>
          </cell>
          <cell r="AM8">
            <v>3617.6310908864798</v>
          </cell>
          <cell r="AN8">
            <v>1461.1903330630194</v>
          </cell>
          <cell r="AO8">
            <v>1854.5194881884963</v>
          </cell>
          <cell r="AP8">
            <v>0</v>
          </cell>
          <cell r="AQ8">
            <v>7381.3544099451583</v>
          </cell>
          <cell r="AR8">
            <v>1461.1903330630194</v>
          </cell>
          <cell r="AS8">
            <v>8669.0198944005188</v>
          </cell>
          <cell r="AT8">
            <v>0</v>
          </cell>
          <cell r="AU8">
            <v>0.49010396872589107</v>
          </cell>
          <cell r="AV8">
            <v>1</v>
          </cell>
          <cell r="AW8">
            <v>0.21392493162766474</v>
          </cell>
          <cell r="AX8">
            <v>40129.692523545964</v>
          </cell>
          <cell r="AY8">
            <v>56.484344468985213</v>
          </cell>
          <cell r="AZ8">
            <v>37.476984127790807</v>
          </cell>
          <cell r="BA8">
            <v>132.75632843201686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8365.6248688278356</v>
          </cell>
          <cell r="AE8">
            <v>8173.8254227509133</v>
          </cell>
          <cell r="AF8">
            <v>9478.2250078818197</v>
          </cell>
          <cell r="AG8">
            <v>9782.5760895766725</v>
          </cell>
          <cell r="AH8">
            <v>8365.6248688278356</v>
          </cell>
          <cell r="AI8">
            <v>6581.7264557884209</v>
          </cell>
          <cell r="AJ8">
            <v>8295.32115654892</v>
          </cell>
          <cell r="AK8">
            <v>7172.4478671766874</v>
          </cell>
          <cell r="AL8">
            <v>0</v>
          </cell>
          <cell r="AM8">
            <v>1592.0989669624923</v>
          </cell>
          <cell r="AN8">
            <v>1182.9038513328996</v>
          </cell>
          <cell r="AO8">
            <v>2610.1282223999851</v>
          </cell>
          <cell r="AP8">
            <v>0</v>
          </cell>
          <cell r="AQ8">
            <v>3842.2164645308267</v>
          </cell>
          <cell r="AR8">
            <v>1182.903851332899</v>
          </cell>
          <cell r="AS8">
            <v>11447.930800000009</v>
          </cell>
          <cell r="AT8">
            <v>0</v>
          </cell>
          <cell r="AU8">
            <v>0.41436992987247107</v>
          </cell>
          <cell r="AV8">
            <v>1.0000000000000007</v>
          </cell>
          <cell r="AW8">
            <v>0.22799999999999851</v>
          </cell>
          <cell r="AX8">
            <v>34466.423130978175</v>
          </cell>
          <cell r="AY8">
            <v>24.639788150000008</v>
          </cell>
          <cell r="AZ8">
            <v>68.744115199999996</v>
          </cell>
          <cell r="BA8">
            <v>139.26929999999999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4874.7443396923518</v>
          </cell>
          <cell r="AE8">
            <v>5206.3525241112438</v>
          </cell>
          <cell r="AF8">
            <v>5716.6737620535787</v>
          </cell>
          <cell r="AG8">
            <v>5751.8357520416685</v>
          </cell>
          <cell r="AH8">
            <v>4874.7443396923518</v>
          </cell>
          <cell r="AI8">
            <v>4208.4601206439129</v>
          </cell>
          <cell r="AJ8">
            <v>5319.0585851234882</v>
          </cell>
          <cell r="AK8">
            <v>4538.9167715216527</v>
          </cell>
          <cell r="AL8">
            <v>0</v>
          </cell>
          <cell r="AM8">
            <v>997.89240346733095</v>
          </cell>
          <cell r="AN8">
            <v>397.61517693009046</v>
          </cell>
          <cell r="AO8">
            <v>1212.9189805200158</v>
          </cell>
          <cell r="AP8">
            <v>0</v>
          </cell>
          <cell r="AQ8">
            <v>2303.1417339378631</v>
          </cell>
          <cell r="AR8">
            <v>397.61517693009029</v>
          </cell>
          <cell r="AS8">
            <v>5319.8200899999974</v>
          </cell>
          <cell r="AT8">
            <v>0</v>
          </cell>
          <cell r="AU8">
            <v>0.43327442196149846</v>
          </cell>
          <cell r="AV8">
            <v>1.0000000000000004</v>
          </cell>
          <cell r="AW8">
            <v>0.22800000000000309</v>
          </cell>
          <cell r="AX8">
            <v>16281.171702469774</v>
          </cell>
          <cell r="AY8">
            <v>18.476435496824301</v>
          </cell>
          <cell r="AZ8">
            <v>17.783047249981998</v>
          </cell>
          <cell r="BA8">
            <v>64.147599999999997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5680.0693176724253</v>
          </cell>
          <cell r="AE8">
            <v>6052.7578094030523</v>
          </cell>
          <cell r="AF8">
            <v>6789.5553403510685</v>
          </cell>
          <cell r="AG8">
            <v>6475.9533345690388</v>
          </cell>
          <cell r="AH8">
            <v>5680.0693176724253</v>
          </cell>
          <cell r="AI8">
            <v>5182.8832096635142</v>
          </cell>
          <cell r="AJ8">
            <v>4472.1012151753857</v>
          </cell>
          <cell r="AK8">
            <v>5181.0849402911635</v>
          </cell>
          <cell r="AL8">
            <v>0</v>
          </cell>
          <cell r="AM8">
            <v>869.8745997395381</v>
          </cell>
          <cell r="AN8">
            <v>2317.4541251756827</v>
          </cell>
          <cell r="AO8">
            <v>1294.8683942778753</v>
          </cell>
          <cell r="AP8">
            <v>0</v>
          </cell>
          <cell r="AQ8">
            <v>1868.7172555784334</v>
          </cell>
          <cell r="AR8">
            <v>2317.4541251756827</v>
          </cell>
          <cell r="AS8">
            <v>5679.247343324103</v>
          </cell>
          <cell r="AT8">
            <v>0</v>
          </cell>
          <cell r="AU8">
            <v>0.46549289205887995</v>
          </cell>
          <cell r="AV8">
            <v>1</v>
          </cell>
          <cell r="AW8">
            <v>0.22799999999999643</v>
          </cell>
          <cell r="AX8">
            <v>20476.696814131854</v>
          </cell>
          <cell r="AY8">
            <v>26.914771155619533</v>
          </cell>
          <cell r="AZ8">
            <v>92.685239599085961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7656.8250823443914</v>
          </cell>
          <cell r="AE8">
            <v>7880.834268241656</v>
          </cell>
          <cell r="AF8">
            <v>9226.4528033608567</v>
          </cell>
          <cell r="AG8">
            <v>8989.445485126671</v>
          </cell>
          <cell r="AH8">
            <v>7656.8250823443914</v>
          </cell>
          <cell r="AI8">
            <v>6157.0487698514953</v>
          </cell>
          <cell r="AJ8">
            <v>8110.737878818858</v>
          </cell>
          <cell r="AK8">
            <v>6562.8889178441514</v>
          </cell>
          <cell r="AL8">
            <v>0</v>
          </cell>
          <cell r="AM8">
            <v>1723.7854983901607</v>
          </cell>
          <cell r="AN8">
            <v>1115.7149245419987</v>
          </cell>
          <cell r="AO8">
            <v>2426.5565672825196</v>
          </cell>
          <cell r="AP8">
            <v>0</v>
          </cell>
          <cell r="AQ8">
            <v>4428.1396850585988</v>
          </cell>
          <cell r="AR8">
            <v>1115.7149245419987</v>
          </cell>
          <cell r="AS8">
            <v>11447.930800000009</v>
          </cell>
          <cell r="AT8">
            <v>0</v>
          </cell>
          <cell r="AU8">
            <v>0.38927983780786024</v>
          </cell>
          <cell r="AV8">
            <v>1</v>
          </cell>
          <cell r="AW8">
            <v>0.21196464318971231</v>
          </cell>
          <cell r="AX8">
            <v>30774.757576376996</v>
          </cell>
          <cell r="AY8">
            <v>35.547124325000006</v>
          </cell>
          <cell r="AZ8">
            <v>64.980113399999993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5091.0762594350253</v>
          </cell>
          <cell r="AE8">
            <v>5797.8401266457167</v>
          </cell>
          <cell r="AF8">
            <v>6567.4483850801989</v>
          </cell>
          <cell r="AG8">
            <v>5817.009688223412</v>
          </cell>
          <cell r="AH8">
            <v>5091.0762594350253</v>
          </cell>
          <cell r="AI8">
            <v>4888.9336439923682</v>
          </cell>
          <cell r="AJ8">
            <v>5375.4495111862034</v>
          </cell>
          <cell r="AK8">
            <v>4654.4052307898783</v>
          </cell>
          <cell r="AL8">
            <v>0</v>
          </cell>
          <cell r="AM8">
            <v>908.90648265334858</v>
          </cell>
          <cell r="AN8">
            <v>1191.9988738939956</v>
          </cell>
          <cell r="AO8">
            <v>1162.6044574335338</v>
          </cell>
          <cell r="AP8">
            <v>0</v>
          </cell>
          <cell r="AQ8">
            <v>1939.2746480462349</v>
          </cell>
          <cell r="AR8">
            <v>1191.998873893996</v>
          </cell>
          <cell r="AS8">
            <v>5679.247343324103</v>
          </cell>
          <cell r="AT8">
            <v>0</v>
          </cell>
          <cell r="AU8">
            <v>0.46868373366766097</v>
          </cell>
          <cell r="AV8">
            <v>0.99999999999999967</v>
          </cell>
          <cell r="AW8">
            <v>0.20471100960238392</v>
          </cell>
          <cell r="AX8">
            <v>17408.990223724006</v>
          </cell>
          <cell r="AY8">
            <v>34.472172811625263</v>
          </cell>
          <cell r="AZ8">
            <v>86.347683801682422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8034.8385679270905</v>
          </cell>
          <cell r="AE8">
            <v>7881.2635655705826</v>
          </cell>
          <cell r="AF8">
            <v>9250.5509780246102</v>
          </cell>
          <cell r="AG8">
            <v>9496.0441620484635</v>
          </cell>
          <cell r="AH8">
            <v>8034.8385679270905</v>
          </cell>
          <cell r="AI8">
            <v>6053.4276460734418</v>
          </cell>
          <cell r="AJ8">
            <v>8209.1764351929614</v>
          </cell>
          <cell r="AK8">
            <v>6885.915939648502</v>
          </cell>
          <cell r="AL8">
            <v>0</v>
          </cell>
          <cell r="AM8">
            <v>1827.8359194971408</v>
          </cell>
          <cell r="AN8">
            <v>1041.3745428316488</v>
          </cell>
          <cell r="AO8">
            <v>2610.1282223999615</v>
          </cell>
          <cell r="AP8">
            <v>0</v>
          </cell>
          <cell r="AQ8">
            <v>4057.9471969146998</v>
          </cell>
          <cell r="AR8">
            <v>1041.3745428316488</v>
          </cell>
          <cell r="AS8">
            <v>11447.930800000009</v>
          </cell>
          <cell r="AT8">
            <v>0</v>
          </cell>
          <cell r="AU8">
            <v>0.4504336381919567</v>
          </cell>
          <cell r="AV8">
            <v>1</v>
          </cell>
          <cell r="AW8">
            <v>0.22799999999999646</v>
          </cell>
          <cell r="AX8">
            <v>32749.058403859155</v>
          </cell>
          <cell r="AY8">
            <v>23.144355783466242</v>
          </cell>
          <cell r="AZ8">
            <v>66.385416262127492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5350.351326292599</v>
          </cell>
          <cell r="AE8">
            <v>5532.1996867976177</v>
          </cell>
          <cell r="AF8">
            <v>6574.7100669572546</v>
          </cell>
          <cell r="AG8">
            <v>6190.2671520782351</v>
          </cell>
          <cell r="AH8">
            <v>5350.351326292599</v>
          </cell>
          <cell r="AI8">
            <v>4477.1095017358502</v>
          </cell>
          <cell r="AJ8">
            <v>5442.966604350635</v>
          </cell>
          <cell r="AK8">
            <v>4895.3987578003544</v>
          </cell>
          <cell r="AL8">
            <v>0</v>
          </cell>
          <cell r="AM8">
            <v>1055.0901850617674</v>
          </cell>
          <cell r="AN8">
            <v>1131.7434626066197</v>
          </cell>
          <cell r="AO8">
            <v>1294.8683942778807</v>
          </cell>
          <cell r="AP8">
            <v>0</v>
          </cell>
          <cell r="AQ8">
            <v>2221.8212674466222</v>
          </cell>
          <cell r="AR8">
            <v>1131.7434626066197</v>
          </cell>
          <cell r="AS8">
            <v>5679.247343324103</v>
          </cell>
          <cell r="AT8">
            <v>0</v>
          </cell>
          <cell r="AU8">
            <v>0.47487626503562369</v>
          </cell>
          <cell r="AV8">
            <v>1</v>
          </cell>
          <cell r="AW8">
            <v>0.2279999999999974</v>
          </cell>
          <cell r="AX8">
            <v>18759.332087012695</v>
          </cell>
          <cell r="AY8">
            <v>25.419338789085746</v>
          </cell>
          <cell r="AZ8">
            <v>90.29539201271345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7356.0035543702506</v>
          </cell>
          <cell r="AE8">
            <v>7611.4278826137788</v>
          </cell>
          <cell r="AF8">
            <v>9012.796264978926</v>
          </cell>
          <cell r="AG8">
            <v>8724.3815776263727</v>
          </cell>
          <cell r="AH8">
            <v>7356.0035543702506</v>
          </cell>
          <cell r="AI8">
            <v>5614.4711610957775</v>
          </cell>
          <cell r="AJ8">
            <v>8032.3964837458616</v>
          </cell>
          <cell r="AK8">
            <v>6306.193863100294</v>
          </cell>
          <cell r="AL8">
            <v>0</v>
          </cell>
          <cell r="AM8">
            <v>1996.9567215180014</v>
          </cell>
          <cell r="AN8">
            <v>980.39978123306446</v>
          </cell>
          <cell r="AO8">
            <v>2418.1877145260787</v>
          </cell>
          <cell r="AP8">
            <v>0</v>
          </cell>
          <cell r="AQ8">
            <v>4805.9458916845406</v>
          </cell>
          <cell r="AR8">
            <v>980.39978123306412</v>
          </cell>
          <cell r="AS8">
            <v>11447.930800000009</v>
          </cell>
          <cell r="AT8">
            <v>0</v>
          </cell>
          <cell r="AU8">
            <v>0.41551793684844102</v>
          </cell>
          <cell r="AV8">
            <v>1.0000000000000004</v>
          </cell>
          <cell r="AW8">
            <v>0.21123360690877663</v>
          </cell>
          <cell r="AX8">
            <v>29207.92967491721</v>
          </cell>
          <cell r="AY8">
            <v>34.197005779555738</v>
          </cell>
          <cell r="AZ8">
            <v>62.686694347676507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4799.0140789930119</v>
          </cell>
          <cell r="AE8">
            <v>5255.9203659893083</v>
          </cell>
          <cell r="AF8">
            <v>6366.3653082172368</v>
          </cell>
          <cell r="AG8">
            <v>5561.9793327021989</v>
          </cell>
          <cell r="AH8">
            <v>4799.0140789930119</v>
          </cell>
          <cell r="AI8">
            <v>4146.9005500793901</v>
          </cell>
          <cell r="AJ8">
            <v>5299.3891961997033</v>
          </cell>
          <cell r="AK8">
            <v>4403.7955133835931</v>
          </cell>
          <cell r="AL8">
            <v>0</v>
          </cell>
          <cell r="AM8">
            <v>1109.0198159099182</v>
          </cell>
          <cell r="AN8">
            <v>1066.9761120175335</v>
          </cell>
          <cell r="AO8">
            <v>1158.1838193186059</v>
          </cell>
          <cell r="AP8">
            <v>0</v>
          </cell>
          <cell r="AQ8">
            <v>2516.7693125459728</v>
          </cell>
          <cell r="AR8">
            <v>1066.9761120175333</v>
          </cell>
          <cell r="AS8">
            <v>5679.247343324103</v>
          </cell>
          <cell r="AT8">
            <v>0</v>
          </cell>
          <cell r="AU8">
            <v>0.44065215289359588</v>
          </cell>
          <cell r="AV8">
            <v>1.0000000000000002</v>
          </cell>
          <cell r="AW8">
            <v>0.2039326251004086</v>
          </cell>
          <cell r="AX8">
            <v>15887.783923994075</v>
          </cell>
          <cell r="AY8">
            <v>32.72901029424056</v>
          </cell>
          <cell r="AZ8">
            <v>83.961586163809926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14859.606184121314</v>
          </cell>
          <cell r="AE8">
            <v>14652.989390343251</v>
          </cell>
          <cell r="AF8">
            <v>19921.627757491802</v>
          </cell>
          <cell r="AG8">
            <v>16005.283627758918</v>
          </cell>
          <cell r="AH8">
            <v>14859.606184121314</v>
          </cell>
          <cell r="AI8">
            <v>10523.411598070728</v>
          </cell>
          <cell r="AJ8">
            <v>11364.745225773237</v>
          </cell>
          <cell r="AK8">
            <v>11776.140583758899</v>
          </cell>
          <cell r="AL8">
            <v>0</v>
          </cell>
          <cell r="AM8">
            <v>4129.5777922725229</v>
          </cell>
          <cell r="AN8">
            <v>8556.8825317185656</v>
          </cell>
          <cell r="AO8">
            <v>4229.1430440000186</v>
          </cell>
          <cell r="AP8">
            <v>0</v>
          </cell>
          <cell r="AQ8">
            <v>11284.783957369042</v>
          </cell>
          <cell r="AR8">
            <v>8556.8825317185656</v>
          </cell>
          <cell r="AS8">
            <v>18548.873</v>
          </cell>
          <cell r="AT8">
            <v>0</v>
          </cell>
          <cell r="AU8">
            <v>0.36594212240774715</v>
          </cell>
          <cell r="AV8">
            <v>1</v>
          </cell>
          <cell r="AW8">
            <v>0.22800000000000101</v>
          </cell>
          <cell r="AX8">
            <v>68294.904515464877</v>
          </cell>
          <cell r="AY8">
            <v>44.424809308333337</v>
          </cell>
          <cell r="AZ8">
            <v>115.69779016150001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9883.9445913354393</v>
          </cell>
          <cell r="AE8">
            <v>10561.021006763269</v>
          </cell>
          <cell r="AF8">
            <v>11686.895658577823</v>
          </cell>
          <cell r="AG8">
            <v>10917.025236246302</v>
          </cell>
          <cell r="AH8">
            <v>9883.9445913354393</v>
          </cell>
          <cell r="AI8">
            <v>7391.0936954894551</v>
          </cell>
          <cell r="AJ8">
            <v>10068.841060985267</v>
          </cell>
          <cell r="AK8">
            <v>8250.579727832619</v>
          </cell>
          <cell r="AL8">
            <v>0</v>
          </cell>
          <cell r="AM8">
            <v>3169.9273112738138</v>
          </cell>
          <cell r="AN8">
            <v>1618.0545975925561</v>
          </cell>
          <cell r="AO8">
            <v>2666.4455084136825</v>
          </cell>
          <cell r="AP8">
            <v>0</v>
          </cell>
          <cell r="AQ8">
            <v>7642.2469651675083</v>
          </cell>
          <cell r="AR8">
            <v>1618.0545975925568</v>
          </cell>
          <cell r="AS8">
            <v>11694.936440410842</v>
          </cell>
          <cell r="AT8">
            <v>0</v>
          </cell>
          <cell r="AU8">
            <v>0.41478995977517891</v>
          </cell>
          <cell r="AV8">
            <v>0.99999999999999956</v>
          </cell>
          <cell r="AW8">
            <v>0.2280000000000009</v>
          </cell>
          <cell r="AX8">
            <v>42376.821219705409</v>
          </cell>
          <cell r="AY8">
            <v>42.844552554353442</v>
          </cell>
          <cell r="AZ8">
            <v>70.984335263548459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14063.636308587236</v>
          </cell>
          <cell r="AE8">
            <v>14370.303420453834</v>
          </cell>
          <cell r="AF8">
            <v>18933.793334396527</v>
          </cell>
          <cell r="AG8">
            <v>15154.906709052069</v>
          </cell>
          <cell r="AH8">
            <v>14063.636308587236</v>
          </cell>
          <cell r="AI8">
            <v>9992.9755400923696</v>
          </cell>
          <cell r="AJ8">
            <v>11157.461404019585</v>
          </cell>
          <cell r="AK8">
            <v>11111.04904816459</v>
          </cell>
          <cell r="AL8">
            <v>0</v>
          </cell>
          <cell r="AM8">
            <v>4377.3278803614648</v>
          </cell>
          <cell r="AN8">
            <v>7776.3319303769422</v>
          </cell>
          <cell r="AO8">
            <v>4043.8576608874791</v>
          </cell>
          <cell r="AP8">
            <v>0</v>
          </cell>
          <cell r="AQ8">
            <v>11874.028464961322</v>
          </cell>
          <cell r="AR8">
            <v>7776.3319303769431</v>
          </cell>
          <cell r="AS8">
            <v>18548.873</v>
          </cell>
          <cell r="AT8">
            <v>0</v>
          </cell>
          <cell r="AU8">
            <v>0.36864724497489432</v>
          </cell>
          <cell r="AV8">
            <v>0.99999999999999989</v>
          </cell>
          <cell r="AW8">
            <v>0.21801096276239959</v>
          </cell>
          <cell r="AX8">
            <v>64149.228080391782</v>
          </cell>
          <cell r="AY8">
            <v>54.463338606666625</v>
          </cell>
          <cell r="AZ8">
            <v>108.91406916150002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3813.3301632482699</v>
          </cell>
          <cell r="AE8">
            <v>4184.2005715430087</v>
          </cell>
          <cell r="AF8">
            <v>4043.5000403872191</v>
          </cell>
          <cell r="AG8">
            <v>4239.4220396781948</v>
          </cell>
          <cell r="AH8">
            <v>3813.3301632482699</v>
          </cell>
          <cell r="AI8">
            <v>3823.008020856133</v>
          </cell>
          <cell r="AJ8">
            <v>3664.6270705078441</v>
          </cell>
          <cell r="AK8">
            <v>3736.7456867712508</v>
          </cell>
          <cell r="AL8">
            <v>0</v>
          </cell>
          <cell r="AM8">
            <v>361.19255068687562</v>
          </cell>
          <cell r="AN8">
            <v>378.87296987937498</v>
          </cell>
          <cell r="AO8">
            <v>502.67635290694398</v>
          </cell>
          <cell r="AP8">
            <v>0</v>
          </cell>
          <cell r="AQ8">
            <v>602.44784562906921</v>
          </cell>
          <cell r="AR8">
            <v>378.87296987937475</v>
          </cell>
          <cell r="AS8">
            <v>2204.720846083093</v>
          </cell>
          <cell r="AT8">
            <v>0</v>
          </cell>
          <cell r="AU8">
            <v>0.5995416089665363</v>
          </cell>
          <cell r="AV8">
            <v>1.0000000000000007</v>
          </cell>
          <cell r="AW8">
            <v>0.22799999999999945</v>
          </cell>
          <cell r="AX8">
            <v>10752.490825056841</v>
          </cell>
          <cell r="AY8">
            <v>16.312995353737783</v>
          </cell>
          <cell r="AZ8">
            <v>18.225049635569963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9178.3214094007308</v>
          </cell>
          <cell r="AE8">
            <v>10291.541062527976</v>
          </cell>
          <cell r="AF8">
            <v>11456.015226259933</v>
          </cell>
          <cell r="AG8">
            <v>10164.000771504287</v>
          </cell>
          <cell r="AH8">
            <v>9178.3214094007308</v>
          </cell>
          <cell r="AI8">
            <v>6957.6314032494111</v>
          </cell>
          <cell r="AJ8">
            <v>9885.0850240231193</v>
          </cell>
          <cell r="AK8">
            <v>7647.5407149288421</v>
          </cell>
          <cell r="AL8">
            <v>0</v>
          </cell>
          <cell r="AM8">
            <v>3333.9096592785654</v>
          </cell>
          <cell r="AN8">
            <v>1570.9302022368138</v>
          </cell>
          <cell r="AO8">
            <v>2516.4600565754445</v>
          </cell>
          <cell r="AP8">
            <v>0</v>
          </cell>
          <cell r="AQ8">
            <v>7995.5643513168143</v>
          </cell>
          <cell r="AR8">
            <v>1570.9302022368129</v>
          </cell>
          <cell r="AS8">
            <v>11694.936440410842</v>
          </cell>
          <cell r="AT8">
            <v>0</v>
          </cell>
          <cell r="AU8">
            <v>0.41696989890769792</v>
          </cell>
          <cell r="AV8">
            <v>1.0000000000000007</v>
          </cell>
          <cell r="AW8">
            <v>0.21517518024980745</v>
          </cell>
          <cell r="AX8">
            <v>38701.700480462227</v>
          </cell>
          <cell r="AY8">
            <v>51.75307687077764</v>
          </cell>
          <cell r="AZ8">
            <v>69.844058728493636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14529.881585620524</v>
          </cell>
          <cell r="AE8">
            <v>14163.678447978467</v>
          </cell>
          <cell r="AF8">
            <v>18996.059862728991</v>
          </cell>
          <cell r="AG8">
            <v>15719.592214630671</v>
          </cell>
          <cell r="AH8">
            <v>14529.881585620524</v>
          </cell>
          <cell r="AI8">
            <v>10251.070160441588</v>
          </cell>
          <cell r="AJ8">
            <v>11278.876989417284</v>
          </cell>
          <cell r="AK8">
            <v>11490.449170630713</v>
          </cell>
          <cell r="AL8">
            <v>0</v>
          </cell>
          <cell r="AM8">
            <v>3912.6082875368793</v>
          </cell>
          <cell r="AN8">
            <v>7717.1828733117072</v>
          </cell>
          <cell r="AO8">
            <v>4229.1430439999585</v>
          </cell>
          <cell r="AP8">
            <v>0</v>
          </cell>
          <cell r="AQ8">
            <v>10988.318177002571</v>
          </cell>
          <cell r="AR8">
            <v>7717.1828733117063</v>
          </cell>
          <cell r="AS8">
            <v>18548.873</v>
          </cell>
          <cell r="AT8">
            <v>0</v>
          </cell>
          <cell r="AU8">
            <v>0.35606980290446716</v>
          </cell>
          <cell r="AV8">
            <v>1.0000000000000002</v>
          </cell>
          <cell r="AW8">
            <v>0.22799999999999776</v>
          </cell>
          <cell r="AX8">
            <v>66577.539788345937</v>
          </cell>
          <cell r="AY8">
            <v>42.976739595358239</v>
          </cell>
          <cell r="AZ8">
            <v>114.09489637367619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9554.2199928347181</v>
          </cell>
          <cell r="AE8">
            <v>10039.445854276051</v>
          </cell>
          <cell r="AF8">
            <v>11375.582636712923</v>
          </cell>
          <cell r="AG8">
            <v>10631.333823118099</v>
          </cell>
          <cell r="AH8">
            <v>9554.2199928347181</v>
          </cell>
          <cell r="AI8">
            <v>6969.8641402797348</v>
          </cell>
          <cell r="AJ8">
            <v>9982.9728246293198</v>
          </cell>
          <cell r="AK8">
            <v>7964.8883147044326</v>
          </cell>
          <cell r="AL8">
            <v>0</v>
          </cell>
          <cell r="AM8">
            <v>3069.5817139963165</v>
          </cell>
          <cell r="AN8">
            <v>1392.6098120836032</v>
          </cell>
          <cell r="AO8">
            <v>2666.4455084136662</v>
          </cell>
          <cell r="AP8">
            <v>0</v>
          </cell>
          <cell r="AQ8">
            <v>7744.9523684788974</v>
          </cell>
          <cell r="AR8">
            <v>1392.6098120836032</v>
          </cell>
          <cell r="AS8">
            <v>11694.936440410842</v>
          </cell>
          <cell r="AT8">
            <v>0</v>
          </cell>
          <cell r="AU8">
            <v>0.3963331945705923</v>
          </cell>
          <cell r="AV8">
            <v>1</v>
          </cell>
          <cell r="AW8">
            <v>0.22799999999999951</v>
          </cell>
          <cell r="AX8">
            <v>40659.456492586294</v>
          </cell>
          <cell r="AY8">
            <v>41.494362126237654</v>
          </cell>
          <cell r="AZ8">
            <v>68.567099975497641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13751.596657656877</v>
          </cell>
          <cell r="AE8">
            <v>13862.698483640081</v>
          </cell>
          <cell r="AF8">
            <v>18091.183135727333</v>
          </cell>
          <cell r="AG8">
            <v>14881.990570536853</v>
          </cell>
          <cell r="AH8">
            <v>13751.596657656877</v>
          </cell>
          <cell r="AI8">
            <v>9732.172163843803</v>
          </cell>
          <cell r="AJ8">
            <v>11076.198622760096</v>
          </cell>
          <cell r="AK8">
            <v>10847.139243338132</v>
          </cell>
          <cell r="AL8">
            <v>0</v>
          </cell>
          <cell r="AM8">
            <v>4130.5263197962777</v>
          </cell>
          <cell r="AN8">
            <v>7014.9845129672376</v>
          </cell>
          <cell r="AO8">
            <v>4034.8513271987213</v>
          </cell>
          <cell r="AP8">
            <v>0</v>
          </cell>
          <cell r="AQ8">
            <v>11585.846764386693</v>
          </cell>
          <cell r="AR8">
            <v>7014.9845129672376</v>
          </cell>
          <cell r="AS8">
            <v>18548.873</v>
          </cell>
          <cell r="AT8">
            <v>0</v>
          </cell>
          <cell r="AU8">
            <v>0.35651484123654648</v>
          </cell>
          <cell r="AV8">
            <v>1</v>
          </cell>
          <cell r="AW8">
            <v>0.21752541662227787</v>
          </cell>
          <cell r="AX8">
            <v>62523.972455201845</v>
          </cell>
          <cell r="AY8">
            <v>53.419389693965556</v>
          </cell>
          <cell r="AZ8">
            <v>107.31117537367621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8873.7585592882533</v>
          </cell>
          <cell r="AE8">
            <v>9768.5854730528008</v>
          </cell>
          <cell r="AF8">
            <v>11157.988889302334</v>
          </cell>
          <cell r="AG8">
            <v>9898.5402316599502</v>
          </cell>
          <cell r="AH8">
            <v>8873.7585592882533</v>
          </cell>
          <cell r="AI8">
            <v>6517.5658993442021</v>
          </cell>
          <cell r="AJ8">
            <v>9805.7693263099227</v>
          </cell>
          <cell r="AK8">
            <v>7388.6962956783627</v>
          </cell>
          <cell r="AL8">
            <v>0</v>
          </cell>
          <cell r="AM8">
            <v>3251.0195737085987</v>
          </cell>
          <cell r="AN8">
            <v>1352.2195629924117</v>
          </cell>
          <cell r="AO8">
            <v>2509.8439359815875</v>
          </cell>
          <cell r="AP8">
            <v>0</v>
          </cell>
          <cell r="AQ8">
            <v>8179.0823476325886</v>
          </cell>
          <cell r="AR8">
            <v>1352.2195629924117</v>
          </cell>
          <cell r="AS8">
            <v>11694.936440410842</v>
          </cell>
          <cell r="AT8">
            <v>0</v>
          </cell>
          <cell r="AU8">
            <v>0.39747974595824881</v>
          </cell>
          <cell r="AV8">
            <v>1</v>
          </cell>
          <cell r="AW8">
            <v>0.21460945502098144</v>
          </cell>
          <cell r="AX8">
            <v>37115.38652619825</v>
          </cell>
          <cell r="AY8">
            <v>50.414540247275916</v>
          </cell>
          <cell r="AZ8">
            <v>67.698689840770143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11139.030254088626</v>
          </cell>
          <cell r="AE8">
            <v>10732.150006753909</v>
          </cell>
          <cell r="AF8">
            <v>11822.518472793912</v>
          </cell>
          <cell r="AG8">
            <v>12220.159086241452</v>
          </cell>
          <cell r="AH8">
            <v>11139.030254088626</v>
          </cell>
          <cell r="AI8">
            <v>9174.2285837111485</v>
          </cell>
          <cell r="AJ8">
            <v>10395.742142293911</v>
          </cell>
          <cell r="AK8">
            <v>9610.0308638414772</v>
          </cell>
          <cell r="AL8">
            <v>0</v>
          </cell>
          <cell r="AM8">
            <v>1557.9214230427606</v>
          </cell>
          <cell r="AN8">
            <v>1426.7763305000008</v>
          </cell>
          <cell r="AO8">
            <v>2610.1282223999751</v>
          </cell>
          <cell r="AP8">
            <v>0</v>
          </cell>
          <cell r="AQ8">
            <v>4086.9763074006914</v>
          </cell>
          <cell r="AR8">
            <v>1426.7763304999999</v>
          </cell>
          <cell r="AS8">
            <v>11447.930800000009</v>
          </cell>
          <cell r="AT8">
            <v>0</v>
          </cell>
          <cell r="AU8">
            <v>0.38119169426592431</v>
          </cell>
          <cell r="AV8">
            <v>1.0000000000000007</v>
          </cell>
          <cell r="AW8">
            <v>0.22799999999999765</v>
          </cell>
          <cell r="AX8">
            <v>46292.423130978059</v>
          </cell>
          <cell r="AY8">
            <v>38.776696299999983</v>
          </cell>
          <cell r="AZ8">
            <v>60.147290300000016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8454.5527247933387</v>
          </cell>
          <cell r="AE8">
            <v>9010.4875125325198</v>
          </cell>
          <cell r="AF8">
            <v>9175.6458182686747</v>
          </cell>
          <cell r="AG8">
            <v>8914.3897652064479</v>
          </cell>
          <cell r="AH8">
            <v>8454.5527247933387</v>
          </cell>
          <cell r="AI8">
            <v>8220.2427928886755</v>
          </cell>
          <cell r="AJ8">
            <v>8318.5348407065903</v>
          </cell>
          <cell r="AK8">
            <v>7619.521370928529</v>
          </cell>
          <cell r="AL8">
            <v>0</v>
          </cell>
          <cell r="AM8">
            <v>790.24471964384429</v>
          </cell>
          <cell r="AN8">
            <v>857.11097756208437</v>
          </cell>
          <cell r="AO8">
            <v>1294.8683942779189</v>
          </cell>
          <cell r="AP8">
            <v>0</v>
          </cell>
          <cell r="AQ8">
            <v>1412.029955952095</v>
          </cell>
          <cell r="AR8">
            <v>857.11097756208505</v>
          </cell>
          <cell r="AS8">
            <v>5679.247343324103</v>
          </cell>
          <cell r="AT8">
            <v>0</v>
          </cell>
          <cell r="AU8">
            <v>0.55965152602658697</v>
          </cell>
          <cell r="AV8">
            <v>0.99999999999999922</v>
          </cell>
          <cell r="AW8">
            <v>0.22800000000000412</v>
          </cell>
          <cell r="AX8">
            <v>32302.696814131847</v>
          </cell>
          <cell r="AY8">
            <v>41.281351432757404</v>
          </cell>
          <cell r="AZ8">
            <v>61.055304376513256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>
        <row r="2">
          <cell r="BF2">
            <v>41.281351432757404</v>
          </cell>
        </row>
      </sheetData>
      <sheetData sheetId="6">
        <row r="2">
          <cell r="BN2">
            <v>110.60450884389138</v>
          </cell>
        </row>
      </sheetData>
      <sheetData sheetId="7">
        <row r="2">
          <cell r="DG2">
            <v>61.055304376513256</v>
          </cell>
        </row>
      </sheetData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10411.215593486793</v>
          </cell>
          <cell r="AE8">
            <v>10450.346793353341</v>
          </cell>
          <cell r="AF8">
            <v>11609.519672308557</v>
          </cell>
          <cell r="AG8">
            <v>11415.034423923698</v>
          </cell>
          <cell r="AH8">
            <v>10411.215593486793</v>
          </cell>
          <cell r="AI8">
            <v>8818.3948578844756</v>
          </cell>
          <cell r="AJ8">
            <v>10206.207074428858</v>
          </cell>
          <cell r="AK8">
            <v>8981.4321383515671</v>
          </cell>
          <cell r="AL8">
            <v>0</v>
          </cell>
          <cell r="AM8">
            <v>1631.9519354688655</v>
          </cell>
          <cell r="AN8">
            <v>1403.3125978796998</v>
          </cell>
          <cell r="AO8">
            <v>2433.6022855721312</v>
          </cell>
          <cell r="AP8">
            <v>0</v>
          </cell>
          <cell r="AQ8">
            <v>4409.2719784130322</v>
          </cell>
          <cell r="AR8">
            <v>1403.3125978796993</v>
          </cell>
          <cell r="AS8">
            <v>11447.930800000009</v>
          </cell>
          <cell r="AT8">
            <v>0</v>
          </cell>
          <cell r="AU8">
            <v>0.3701182289181969</v>
          </cell>
          <cell r="AV8">
            <v>1.0000000000000002</v>
          </cell>
          <cell r="AW8">
            <v>0.21258010098839253</v>
          </cell>
          <cell r="AX8">
            <v>42496.141488577028</v>
          </cell>
          <cell r="AY8">
            <v>44.791971549999985</v>
          </cell>
          <cell r="AZ8">
            <v>59.290161300000015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7841.2738174206479</v>
          </cell>
          <cell r="AE8">
            <v>8754.4158835886665</v>
          </cell>
          <cell r="AF8">
            <v>9002.9690559898281</v>
          </cell>
          <cell r="AG8">
            <v>8238.0919600512643</v>
          </cell>
          <cell r="AH8">
            <v>7841.2738174206479</v>
          </cell>
          <cell r="AI8">
            <v>7940.140946422518</v>
          </cell>
          <cell r="AJ8">
            <v>8158.8267919116215</v>
          </cell>
          <cell r="AK8">
            <v>7070.069947042768</v>
          </cell>
          <cell r="AL8">
            <v>0</v>
          </cell>
          <cell r="AM8">
            <v>814.27493716614845</v>
          </cell>
          <cell r="AN8">
            <v>844.14226407820661</v>
          </cell>
          <cell r="AO8">
            <v>1168.0220130084963</v>
          </cell>
          <cell r="AP8">
            <v>0</v>
          </cell>
          <cell r="AQ8">
            <v>1457.9623349608737</v>
          </cell>
          <cell r="AR8">
            <v>844.14226407820672</v>
          </cell>
          <cell r="AS8">
            <v>5679.247343324103</v>
          </cell>
          <cell r="AT8">
            <v>0</v>
          </cell>
          <cell r="AU8">
            <v>0.55850203920940145</v>
          </cell>
          <cell r="AV8">
            <v>0.99999999999999989</v>
          </cell>
          <cell r="AW8">
            <v>0.20566493100207975</v>
          </cell>
          <cell r="AX8">
            <v>29108.535838232408</v>
          </cell>
          <cell r="AY8">
            <v>44.225521255391769</v>
          </cell>
          <cell r="AZ8">
            <v>60.198175376513269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10809.32197504802</v>
          </cell>
          <cell r="AE8">
            <v>9965.196490520033</v>
          </cell>
          <cell r="AF8">
            <v>11488.467342525555</v>
          </cell>
          <cell r="AG8">
            <v>11934.480592685839</v>
          </cell>
          <cell r="AH8">
            <v>10809.32197504802</v>
          </cell>
          <cell r="AI8">
            <v>8459.4529528719595</v>
          </cell>
          <cell r="AJ8">
            <v>10309.878155797367</v>
          </cell>
          <cell r="AK8">
            <v>9324.3523702858911</v>
          </cell>
          <cell r="AL8">
            <v>0</v>
          </cell>
          <cell r="AM8">
            <v>1505.7435376480735</v>
          </cell>
          <cell r="AN8">
            <v>1178.589186728188</v>
          </cell>
          <cell r="AO8">
            <v>2610.1282223999478</v>
          </cell>
          <cell r="AP8">
            <v>0</v>
          </cell>
          <cell r="AQ8">
            <v>4648.1180469376122</v>
          </cell>
          <cell r="AR8">
            <v>1178.5891867281889</v>
          </cell>
          <cell r="AS8">
            <v>11447.930800000009</v>
          </cell>
          <cell r="AT8">
            <v>0</v>
          </cell>
          <cell r="AU8">
            <v>0.32394692269920394</v>
          </cell>
          <cell r="AV8">
            <v>0.99999999999999922</v>
          </cell>
          <cell r="AW8">
            <v>0.22799999999999526</v>
          </cell>
          <cell r="AX8">
            <v>44575.058403859148</v>
          </cell>
          <cell r="AY8">
            <v>37.352962681577367</v>
          </cell>
          <cell r="AZ8">
            <v>57.848015660761895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4308.1251646362743</v>
          </cell>
          <cell r="AE8">
            <v>4929.0813859569625</v>
          </cell>
          <cell r="AF8">
            <v>5480.7061788417432</v>
          </cell>
          <cell r="AG8">
            <v>5098.2990327958723</v>
          </cell>
          <cell r="AH8">
            <v>4308.1251646362743</v>
          </cell>
          <cell r="AI8">
            <v>3880.8637122043938</v>
          </cell>
          <cell r="AJ8">
            <v>4482.5015082859691</v>
          </cell>
          <cell r="AK8">
            <v>4035.8085609049413</v>
          </cell>
          <cell r="AL8">
            <v>0</v>
          </cell>
          <cell r="AM8">
            <v>1048.2176737525688</v>
          </cell>
          <cell r="AN8">
            <v>998.2046705557741</v>
          </cell>
          <cell r="AO8">
            <v>1062.4904718909311</v>
          </cell>
          <cell r="AP8">
            <v>0</v>
          </cell>
          <cell r="AQ8">
            <v>2422.3364966798576</v>
          </cell>
          <cell r="AR8">
            <v>998.20467055577376</v>
          </cell>
          <cell r="AS8">
            <v>5319.8200899999974</v>
          </cell>
          <cell r="AT8">
            <v>0</v>
          </cell>
          <cell r="AU8">
            <v>0.43273000063752248</v>
          </cell>
          <cell r="AV8">
            <v>1.0000000000000004</v>
          </cell>
          <cell r="AW8">
            <v>0.19972300828145706</v>
          </cell>
          <cell r="AX8">
            <v>13331.076365719404</v>
          </cell>
          <cell r="AY8">
            <v>22.639841898074298</v>
          </cell>
          <cell r="AZ8">
            <v>27.925918249982004</v>
          </cell>
          <cell r="BA8">
            <v>64.147599999999997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8124.8281262925775</v>
          </cell>
          <cell r="AE8">
            <v>8175.6837765052915</v>
          </cell>
          <cell r="AF8">
            <v>8872.5133853802945</v>
          </cell>
          <cell r="AG8">
            <v>8628.6983520782705</v>
          </cell>
          <cell r="AH8">
            <v>8124.8281262925775</v>
          </cell>
          <cell r="AI8">
            <v>7362.7054656058335</v>
          </cell>
          <cell r="AJ8">
            <v>7543.6666043506466</v>
          </cell>
          <cell r="AK8">
            <v>7333.8299578003671</v>
          </cell>
          <cell r="AL8">
            <v>0</v>
          </cell>
          <cell r="AM8">
            <v>812.97831089945794</v>
          </cell>
          <cell r="AN8">
            <v>1328.8467810296479</v>
          </cell>
          <cell r="AO8">
            <v>1294.8683942779035</v>
          </cell>
          <cell r="AP8">
            <v>0</v>
          </cell>
          <cell r="AQ8">
            <v>1812.8547024983764</v>
          </cell>
          <cell r="AR8">
            <v>1328.8467810296477</v>
          </cell>
          <cell r="AS8">
            <v>5679.247343324103</v>
          </cell>
          <cell r="AT8">
            <v>0</v>
          </cell>
          <cell r="AU8">
            <v>0.4484519966101288</v>
          </cell>
          <cell r="AV8">
            <v>1.0000000000000002</v>
          </cell>
          <cell r="AW8">
            <v>0.2280000000000014</v>
          </cell>
          <cell r="AX8">
            <v>30585.332087012812</v>
          </cell>
          <cell r="AY8">
            <v>39.857617814334787</v>
          </cell>
          <cell r="AZ8">
            <v>78.263779029082428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10105.606315250126</v>
          </cell>
          <cell r="AE8">
            <v>9732.304884873025</v>
          </cell>
          <cell r="AF8">
            <v>11285.428954840103</v>
          </cell>
          <cell r="AG8">
            <v>11146.721695288517</v>
          </cell>
          <cell r="AH8">
            <v>10105.606315250126</v>
          </cell>
          <cell r="AI8">
            <v>8100.7182081809715</v>
          </cell>
          <cell r="AJ8">
            <v>10126.618869391656</v>
          </cell>
          <cell r="AK8">
            <v>8720.0010227111889</v>
          </cell>
          <cell r="AL8">
            <v>0</v>
          </cell>
          <cell r="AM8">
            <v>1631.5866766920535</v>
          </cell>
          <cell r="AN8">
            <v>1158.8100854484474</v>
          </cell>
          <cell r="AO8">
            <v>2426.7206725773285</v>
          </cell>
          <cell r="AP8">
            <v>0</v>
          </cell>
          <cell r="AQ8">
            <v>5294.3200101201219</v>
          </cell>
          <cell r="AR8">
            <v>1158.8100854484478</v>
          </cell>
          <cell r="AS8">
            <v>11447.930800000009</v>
          </cell>
          <cell r="AT8">
            <v>0</v>
          </cell>
          <cell r="AU8">
            <v>0.30817681469447761</v>
          </cell>
          <cell r="AV8">
            <v>0.99999999999999956</v>
          </cell>
          <cell r="AW8">
            <v>0.21197897812042388</v>
          </cell>
          <cell r="AX8">
            <v>40909.907087833206</v>
          </cell>
          <cell r="AY8">
            <v>43.368237931577369</v>
          </cell>
          <cell r="AZ8">
            <v>56.990886660761895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7544.1760623477203</v>
          </cell>
          <cell r="AE8">
            <v>7964.2101992895896</v>
          </cell>
          <cell r="AF8">
            <v>8696.6433546683984</v>
          </cell>
          <cell r="AG8">
            <v>7979.1387840784173</v>
          </cell>
          <cell r="AH8">
            <v>7544.1760623477203</v>
          </cell>
          <cell r="AI8">
            <v>7128.8669198371899</v>
          </cell>
          <cell r="AJ8">
            <v>7392.455129365002</v>
          </cell>
          <cell r="AK8">
            <v>6814.5882884531484</v>
          </cell>
          <cell r="AL8">
            <v>0</v>
          </cell>
          <cell r="AM8">
            <v>835.34327945239966</v>
          </cell>
          <cell r="AN8">
            <v>1304.1882253033964</v>
          </cell>
          <cell r="AO8">
            <v>1164.5504956252689</v>
          </cell>
          <cell r="AP8">
            <v>0</v>
          </cell>
          <cell r="AQ8">
            <v>1878.080201442431</v>
          </cell>
          <cell r="AR8">
            <v>1304.1882253033968</v>
          </cell>
          <cell r="AS8">
            <v>5679.247343324103</v>
          </cell>
          <cell r="AT8">
            <v>0</v>
          </cell>
          <cell r="AU8">
            <v>0.44478573322418657</v>
          </cell>
          <cell r="AV8">
            <v>0.99999999999999967</v>
          </cell>
          <cell r="AW8">
            <v>0.2050536673656565</v>
          </cell>
          <cell r="AX8">
            <v>27563.552401207737</v>
          </cell>
          <cell r="AY8">
            <v>45.121447525153542</v>
          </cell>
          <cell r="AZ8">
            <v>76.67079967954848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17634.082984121182</v>
          </cell>
          <cell r="AE8">
            <v>17745.387320973219</v>
          </cell>
          <cell r="AF8">
            <v>29826.836830062624</v>
          </cell>
          <cell r="AG8">
            <v>18443.714827758871</v>
          </cell>
          <cell r="AH8">
            <v>17634.082984121182</v>
          </cell>
          <cell r="AI8">
            <v>12570.891409567514</v>
          </cell>
          <cell r="AJ8">
            <v>12087.445225773241</v>
          </cell>
          <cell r="AK8">
            <v>14214.57178375888</v>
          </cell>
          <cell r="AL8">
            <v>0</v>
          </cell>
          <cell r="AM8">
            <v>5174.4959114057056</v>
          </cell>
          <cell r="AN8">
            <v>17739.391604289383</v>
          </cell>
          <cell r="AO8">
            <v>4229.1430439999913</v>
          </cell>
          <cell r="AP8">
            <v>0</v>
          </cell>
          <cell r="AQ8">
            <v>14665.419513593059</v>
          </cell>
          <cell r="AR8">
            <v>17739.391604289383</v>
          </cell>
          <cell r="AS8">
            <v>18548.873</v>
          </cell>
          <cell r="AT8">
            <v>0</v>
          </cell>
          <cell r="AU8">
            <v>0.35283654222162397</v>
          </cell>
          <cell r="AV8">
            <v>1</v>
          </cell>
          <cell r="AW8">
            <v>0.22799999999999954</v>
          </cell>
          <cell r="AX8">
            <v>80120.904515464281</v>
          </cell>
          <cell r="AY8">
            <v>63.291552508087513</v>
          </cell>
          <cell r="AZ8">
            <v>148.0977901615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12658.421391335505</v>
          </cell>
          <cell r="AE8">
            <v>13671.881803488639</v>
          </cell>
          <cell r="AF8">
            <v>16780.19213065871</v>
          </cell>
          <cell r="AG8">
            <v>13355.456436246328</v>
          </cell>
          <cell r="AH8">
            <v>12658.421391335505</v>
          </cell>
          <cell r="AI8">
            <v>9873.4446221777398</v>
          </cell>
          <cell r="AJ8">
            <v>10791.541060985282</v>
          </cell>
          <cell r="AK8">
            <v>10689.010927832598</v>
          </cell>
          <cell r="AL8">
            <v>0</v>
          </cell>
          <cell r="AM8">
            <v>3798.4371813108992</v>
          </cell>
          <cell r="AN8">
            <v>5988.6510696734276</v>
          </cell>
          <cell r="AO8">
            <v>2666.4455084137298</v>
          </cell>
          <cell r="AP8">
            <v>0</v>
          </cell>
          <cell r="AQ8">
            <v>9511.643706473551</v>
          </cell>
          <cell r="AR8">
            <v>5988.6510696734276</v>
          </cell>
          <cell r="AS8">
            <v>11694.936440410842</v>
          </cell>
          <cell r="AT8">
            <v>0</v>
          </cell>
          <cell r="AU8">
            <v>0.39934603298120935</v>
          </cell>
          <cell r="AV8">
            <v>1</v>
          </cell>
          <cell r="AW8">
            <v>0.22800000000000495</v>
          </cell>
          <cell r="AX8">
            <v>54202.821219705394</v>
          </cell>
          <cell r="AY8">
            <v>59.732660810647985</v>
          </cell>
          <cell r="AZ8">
            <v>103.38433526354848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16831.881279166366</v>
          </cell>
          <cell r="AE8">
            <v>17465.735124060811</v>
          </cell>
          <cell r="AF8">
            <v>28579.034702233963</v>
          </cell>
          <cell r="AG8">
            <v>17589.378100774273</v>
          </cell>
          <cell r="AH8">
            <v>16831.881279166366</v>
          </cell>
          <cell r="AI8">
            <v>12059.555253588174</v>
          </cell>
          <cell r="AJ8">
            <v>11878.538531774568</v>
          </cell>
          <cell r="AK8">
            <v>13538.424493584787</v>
          </cell>
          <cell r="AL8">
            <v>0</v>
          </cell>
          <cell r="AM8">
            <v>5406.179870472637</v>
          </cell>
          <cell r="AN8">
            <v>16700.496170459395</v>
          </cell>
          <cell r="AO8">
            <v>4050.9536071894854</v>
          </cell>
          <cell r="AP8">
            <v>0</v>
          </cell>
          <cell r="AQ8">
            <v>15421.379111685968</v>
          </cell>
          <cell r="AR8">
            <v>16700.496170459395</v>
          </cell>
          <cell r="AS8">
            <v>18548.873</v>
          </cell>
          <cell r="AT8">
            <v>0</v>
          </cell>
          <cell r="AU8">
            <v>0.35056396910545812</v>
          </cell>
          <cell r="AV8">
            <v>1</v>
          </cell>
          <cell r="AW8">
            <v>0.21839351680231384</v>
          </cell>
          <cell r="AX8">
            <v>75942.770635491397</v>
          </cell>
          <cell r="AY8">
            <v>67.989410033087509</v>
          </cell>
          <cell r="AZ8">
            <v>141.31406916150004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11945.093829005542</v>
          </cell>
          <cell r="AE8">
            <v>13404.890956200941</v>
          </cell>
          <cell r="AF8">
            <v>16396.37006153131</v>
          </cell>
          <cell r="AG8">
            <v>12597.536479794802</v>
          </cell>
          <cell r="AH8">
            <v>11945.093829005542</v>
          </cell>
          <cell r="AI8">
            <v>9489.5827368062073</v>
          </cell>
          <cell r="AJ8">
            <v>10605.778674961868</v>
          </cell>
          <cell r="AK8">
            <v>10073.980476917386</v>
          </cell>
          <cell r="AL8">
            <v>0</v>
          </cell>
          <cell r="AM8">
            <v>3915.3082193947339</v>
          </cell>
          <cell r="AN8">
            <v>5790.591386569442</v>
          </cell>
          <cell r="AO8">
            <v>2523.5560028774162</v>
          </cell>
          <cell r="AP8">
            <v>0</v>
          </cell>
          <cell r="AQ8">
            <v>9794.1087593889188</v>
          </cell>
          <cell r="AR8">
            <v>5790.5913865694411</v>
          </cell>
          <cell r="AS8">
            <v>11694.936440410842</v>
          </cell>
          <cell r="AT8">
            <v>0</v>
          </cell>
          <cell r="AU8">
            <v>0.39976156234138255</v>
          </cell>
          <cell r="AV8">
            <v>1.0000000000000002</v>
          </cell>
          <cell r="AW8">
            <v>0.21578193397934908</v>
          </cell>
          <cell r="AX8">
            <v>50487.573499237296</v>
          </cell>
          <cell r="AY8">
            <v>64.454099753294088</v>
          </cell>
          <cell r="AZ8">
            <v>102.24405872849366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17304.358385620471</v>
          </cell>
          <cell r="AE8">
            <v>17180.393040704796</v>
          </cell>
          <cell r="AF8">
            <v>28706.921657950319</v>
          </cell>
          <cell r="AG8">
            <v>18158.023414630668</v>
          </cell>
          <cell r="AH8">
            <v>17304.358385620471</v>
          </cell>
          <cell r="AI8">
            <v>12177.324481154286</v>
          </cell>
          <cell r="AJ8">
            <v>12001.576989417284</v>
          </cell>
          <cell r="AK8">
            <v>13928.880370630701</v>
          </cell>
          <cell r="AL8">
            <v>0</v>
          </cell>
          <cell r="AM8">
            <v>5003.0685595505092</v>
          </cell>
          <cell r="AN8">
            <v>16705.344668533035</v>
          </cell>
          <cell r="AO8">
            <v>4229.1430439999676</v>
          </cell>
          <cell r="AP8">
            <v>0</v>
          </cell>
          <cell r="AQ8">
            <v>14776.775726428812</v>
          </cell>
          <cell r="AR8">
            <v>16705.344668533035</v>
          </cell>
          <cell r="AS8">
            <v>18548.873</v>
          </cell>
          <cell r="AT8">
            <v>0</v>
          </cell>
          <cell r="AU8">
            <v>0.33857646973705741</v>
          </cell>
          <cell r="AV8">
            <v>1</v>
          </cell>
          <cell r="AW8">
            <v>0.22799999999999826</v>
          </cell>
          <cell r="AX8">
            <v>78403.539788346141</v>
          </cell>
          <cell r="AY8">
            <v>61.876739595358238</v>
          </cell>
          <cell r="AZ8">
            <v>146.4948963736762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12328.696792834686</v>
          </cell>
          <cell r="AE8">
            <v>13054.816109318499</v>
          </cell>
          <cell r="AF8">
            <v>16162.474632656033</v>
          </cell>
          <cell r="AG8">
            <v>13069.765023118096</v>
          </cell>
          <cell r="AH8">
            <v>12328.696792834686</v>
          </cell>
          <cell r="AI8">
            <v>9223.6971376658657</v>
          </cell>
          <cell r="AJ8">
            <v>10705.672824629321</v>
          </cell>
          <cell r="AK8">
            <v>10403.319514704421</v>
          </cell>
          <cell r="AL8">
            <v>0</v>
          </cell>
          <cell r="AM8">
            <v>3831.1189716526333</v>
          </cell>
          <cell r="AN8">
            <v>5456.801808026712</v>
          </cell>
          <cell r="AO8">
            <v>2666.4455084136753</v>
          </cell>
          <cell r="AP8">
            <v>0</v>
          </cell>
          <cell r="AQ8">
            <v>10444.909503753175</v>
          </cell>
          <cell r="AR8">
            <v>5456.8018080267129</v>
          </cell>
          <cell r="AS8">
            <v>11694.936440410842</v>
          </cell>
          <cell r="AT8">
            <v>0</v>
          </cell>
          <cell r="AU8">
            <v>0.36679293107096766</v>
          </cell>
          <cell r="AV8">
            <v>0.99999999999999978</v>
          </cell>
          <cell r="AW8">
            <v>0.22800000000000029</v>
          </cell>
          <cell r="AX8">
            <v>52485.456492586149</v>
          </cell>
          <cell r="AY8">
            <v>58.984085406705354</v>
          </cell>
          <cell r="AZ8">
            <v>100.96709997549763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16518.86589927927</v>
          </cell>
          <cell r="AE8">
            <v>16923.547209714819</v>
          </cell>
          <cell r="AF8">
            <v>27499.271389923262</v>
          </cell>
          <cell r="AG8">
            <v>17315.841967817745</v>
          </cell>
          <cell r="AH8">
            <v>16518.86589927927</v>
          </cell>
          <cell r="AI8">
            <v>11673.540490381085</v>
          </cell>
          <cell r="AJ8">
            <v>11797.02165443259</v>
          </cell>
          <cell r="AK8">
            <v>13272.369472602555</v>
          </cell>
          <cell r="AL8">
            <v>0</v>
          </cell>
          <cell r="AM8">
            <v>5250.0067193337345</v>
          </cell>
          <cell r="AN8">
            <v>15702.249735490672</v>
          </cell>
          <cell r="AO8">
            <v>4043.4724952151901</v>
          </cell>
          <cell r="AP8">
            <v>0</v>
          </cell>
          <cell r="AQ8">
            <v>15599.26890392409</v>
          </cell>
          <cell r="AR8">
            <v>15702.249735490672</v>
          </cell>
          <cell r="AS8">
            <v>18548.873</v>
          </cell>
          <cell r="AT8">
            <v>0</v>
          </cell>
          <cell r="AU8">
            <v>0.33655466494414132</v>
          </cell>
          <cell r="AV8">
            <v>1</v>
          </cell>
          <cell r="AW8">
            <v>0.21799019785273155</v>
          </cell>
          <cell r="AX8">
            <v>74312.433088652135</v>
          </cell>
          <cell r="AY8">
            <v>66.293778789727838</v>
          </cell>
          <cell r="AZ8">
            <v>139.71117537367618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3348.8691973363757</v>
          </cell>
          <cell r="AE8">
            <v>3921.986952395268</v>
          </cell>
          <cell r="AF8">
            <v>3893.0307378985831</v>
          </cell>
          <cell r="AG8">
            <v>3718.4206313610803</v>
          </cell>
          <cell r="AH8">
            <v>3348.8691973363757</v>
          </cell>
          <cell r="AI8">
            <v>3568.9215054254546</v>
          </cell>
          <cell r="AJ8">
            <v>3543.6736939682887</v>
          </cell>
          <cell r="AK8">
            <v>3306.439956323291</v>
          </cell>
          <cell r="AL8">
            <v>0</v>
          </cell>
          <cell r="AM8">
            <v>353.06544696981337</v>
          </cell>
          <cell r="AN8">
            <v>349.35704393029437</v>
          </cell>
          <cell r="AO8">
            <v>411.9806750377893</v>
          </cell>
          <cell r="AP8">
            <v>0</v>
          </cell>
          <cell r="AQ8">
            <v>587.80285586829643</v>
          </cell>
          <cell r="AR8">
            <v>349.3570439302942</v>
          </cell>
          <cell r="AS8">
            <v>2204.720846083093</v>
          </cell>
          <cell r="AT8">
            <v>0</v>
          </cell>
          <cell r="AU8">
            <v>0.60065282678538312</v>
          </cell>
          <cell r="AV8">
            <v>1.0000000000000004</v>
          </cell>
          <cell r="AW8">
            <v>0.18686296533627564</v>
          </cell>
          <cell r="AX8">
            <v>8333.4738793657161</v>
          </cell>
          <cell r="AY8">
            <v>19.538290682757061</v>
          </cell>
          <cell r="AZ8">
            <v>17.527130635569964</v>
          </cell>
          <cell r="BA8">
            <v>37.070160330448644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11639.253543894265</v>
          </cell>
          <cell r="AE8">
            <v>12826.791232829715</v>
          </cell>
          <cell r="AF8">
            <v>15809.497740741203</v>
          </cell>
          <cell r="AG8">
            <v>12331.264236461751</v>
          </cell>
          <cell r="AH8">
            <v>11639.253543894265</v>
          </cell>
          <cell r="AI8">
            <v>8854.827571104699</v>
          </cell>
          <cell r="AJ8">
            <v>10526.130311884399</v>
          </cell>
          <cell r="AK8">
            <v>9812.7991324636314</v>
          </cell>
          <cell r="AL8">
            <v>0</v>
          </cell>
          <cell r="AM8">
            <v>3971.9636617250162</v>
          </cell>
          <cell r="AN8">
            <v>5283.3674288568036</v>
          </cell>
          <cell r="AO8">
            <v>2518.46510399812</v>
          </cell>
          <cell r="AP8">
            <v>0</v>
          </cell>
          <cell r="AQ8">
            <v>10762.243898901757</v>
          </cell>
          <cell r="AR8">
            <v>5283.3674288568036</v>
          </cell>
          <cell r="AS8">
            <v>11694.936440410842</v>
          </cell>
          <cell r="AT8">
            <v>0</v>
          </cell>
          <cell r="AU8">
            <v>0.36906463921806665</v>
          </cell>
          <cell r="AV8">
            <v>1</v>
          </cell>
          <cell r="AW8">
            <v>0.2153466260231891</v>
          </cell>
          <cell r="AX8">
            <v>48894.606237688196</v>
          </cell>
          <cell r="AY8">
            <v>62.791517480516724</v>
          </cell>
          <cell r="AZ8">
            <v>100.09868984077016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11139.410468827798</v>
          </cell>
          <cell r="AE8">
            <v>11184.686200638909</v>
          </cell>
          <cell r="AF8">
            <v>11671.364933941215</v>
          </cell>
          <cell r="AG8">
            <v>11972.578489576659</v>
          </cell>
          <cell r="AH8">
            <v>11139.410468827798</v>
          </cell>
          <cell r="AI8">
            <v>8569.8340074291445</v>
          </cell>
          <cell r="AJ8">
            <v>10395.841156548915</v>
          </cell>
          <cell r="AK8">
            <v>9362.4502671766932</v>
          </cell>
          <cell r="AL8">
            <v>0</v>
          </cell>
          <cell r="AM8">
            <v>2614.8521932097647</v>
          </cell>
          <cell r="AN8">
            <v>1275.5237773923</v>
          </cell>
          <cell r="AO8">
            <v>2610.128222399966</v>
          </cell>
          <cell r="AP8">
            <v>0</v>
          </cell>
          <cell r="AQ8">
            <v>5291.5986492489064</v>
          </cell>
          <cell r="AR8">
            <v>1275.5237773923002</v>
          </cell>
          <cell r="AS8">
            <v>11447.930800000009</v>
          </cell>
          <cell r="AT8">
            <v>0</v>
          </cell>
          <cell r="AU8">
            <v>0.49415164802434869</v>
          </cell>
          <cell r="AV8">
            <v>0.99999999999999978</v>
          </cell>
          <cell r="AW8">
            <v>0.22799999999999684</v>
          </cell>
          <cell r="AX8">
            <v>46292.423130978146</v>
          </cell>
          <cell r="AY8">
            <v>32.313187225000014</v>
          </cell>
          <cell r="AZ8">
            <v>59.918425799999994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8453.8615247933449</v>
          </cell>
          <cell r="AE8">
            <v>8759.1640503970521</v>
          </cell>
          <cell r="AF8">
            <v>8935.3057069248298</v>
          </cell>
          <cell r="AG8">
            <v>8665.9609652064573</v>
          </cell>
          <cell r="AH8">
            <v>8453.8615247933449</v>
          </cell>
          <cell r="AI8">
            <v>7207.8158295253152</v>
          </cell>
          <cell r="AJ8">
            <v>7629.3548407065937</v>
          </cell>
          <cell r="AK8">
            <v>7371.0925709285466</v>
          </cell>
          <cell r="AL8">
            <v>0</v>
          </cell>
          <cell r="AM8">
            <v>1551.3482208717369</v>
          </cell>
          <cell r="AN8">
            <v>1305.9508662182361</v>
          </cell>
          <cell r="AO8">
            <v>1294.8683942779107</v>
          </cell>
          <cell r="AP8">
            <v>0</v>
          </cell>
          <cell r="AQ8">
            <v>2740.1177340463455</v>
          </cell>
          <cell r="AR8">
            <v>1305.9508662182357</v>
          </cell>
          <cell r="AS8">
            <v>5679.247343324103</v>
          </cell>
          <cell r="AT8">
            <v>0</v>
          </cell>
          <cell r="AU8">
            <v>0.56616115490076158</v>
          </cell>
          <cell r="AV8">
            <v>1.0000000000000004</v>
          </cell>
          <cell r="AW8">
            <v>0.22800000000000267</v>
          </cell>
          <cell r="AX8">
            <v>32302.696814131908</v>
          </cell>
          <cell r="AY8">
            <v>33.92936861923593</v>
          </cell>
          <cell r="AZ8">
            <v>80.557198081405943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10431.301882344374</v>
          </cell>
          <cell r="AE8">
            <v>10910.523031413482</v>
          </cell>
          <cell r="AF8">
            <v>11461.673394030866</v>
          </cell>
          <cell r="AG8">
            <v>11179.995085126693</v>
          </cell>
          <cell r="AH8">
            <v>10431.301882344374</v>
          </cell>
          <cell r="AI8">
            <v>8161.0157982569417</v>
          </cell>
          <cell r="AJ8">
            <v>10211.437878818866</v>
          </cell>
          <cell r="AK8">
            <v>8753.4385178441607</v>
          </cell>
          <cell r="AL8">
            <v>0</v>
          </cell>
          <cell r="AM8">
            <v>2749.5072331565407</v>
          </cell>
          <cell r="AN8">
            <v>1250.2355152119999</v>
          </cell>
          <cell r="AO8">
            <v>2426.5565672825323</v>
          </cell>
          <cell r="AP8">
            <v>0</v>
          </cell>
          <cell r="AQ8">
            <v>6297.9982276196106</v>
          </cell>
          <cell r="AR8">
            <v>1250.2355152120006</v>
          </cell>
          <cell r="AS8">
            <v>11447.930800000009</v>
          </cell>
          <cell r="AT8">
            <v>0</v>
          </cell>
          <cell r="AU8">
            <v>0.4365684355226857</v>
          </cell>
          <cell r="AV8">
            <v>0.99999999999999944</v>
          </cell>
          <cell r="AW8">
            <v>0.21196464318971342</v>
          </cell>
          <cell r="AX8">
            <v>42600.757576376913</v>
          </cell>
          <cell r="AY8">
            <v>45.653626712500014</v>
          </cell>
          <cell r="AZ8">
            <v>59.061296799999994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7865.5530594350448</v>
          </cell>
          <cell r="AE8">
            <v>8489.1210322197821</v>
          </cell>
          <cell r="AF8">
            <v>8756.0316109586493</v>
          </cell>
          <cell r="AG8">
            <v>8007.5592882234232</v>
          </cell>
          <cell r="AH8">
            <v>7865.5530594350448</v>
          </cell>
          <cell r="AI8">
            <v>6920.3812586792965</v>
          </cell>
          <cell r="AJ8">
            <v>7476.1495111862032</v>
          </cell>
          <cell r="AK8">
            <v>6844.9548307898867</v>
          </cell>
          <cell r="AL8">
            <v>0</v>
          </cell>
          <cell r="AM8">
            <v>1568.7397735404857</v>
          </cell>
          <cell r="AN8">
            <v>1279.8820997724461</v>
          </cell>
          <cell r="AO8">
            <v>1162.6044574335365</v>
          </cell>
          <cell r="AP8">
            <v>0</v>
          </cell>
          <cell r="AQ8">
            <v>3011.6938273532223</v>
          </cell>
          <cell r="AR8">
            <v>1279.8820997724458</v>
          </cell>
          <cell r="AS8">
            <v>5679.247343324103</v>
          </cell>
          <cell r="AT8">
            <v>0</v>
          </cell>
          <cell r="AU8">
            <v>0.5208828863321564</v>
          </cell>
          <cell r="AV8">
            <v>1.0000000000000002</v>
          </cell>
          <cell r="AW8">
            <v>0.20471100960238439</v>
          </cell>
          <cell r="AX8">
            <v>29234.990223724079</v>
          </cell>
          <cell r="AY8">
            <v>44.431471969071282</v>
          </cell>
          <cell r="AZ8">
            <v>79.075923773271981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10810.377070327102</v>
          </cell>
          <cell r="AE8">
            <v>10969.569659812949</v>
          </cell>
          <cell r="AF8">
            <v>11485.190518581639</v>
          </cell>
          <cell r="AG8">
            <v>11687.434276448485</v>
          </cell>
          <cell r="AH8">
            <v>10810.377070327102</v>
          </cell>
          <cell r="AI8">
            <v>8282.7812589488585</v>
          </cell>
          <cell r="AJ8">
            <v>10310.152920192957</v>
          </cell>
          <cell r="AK8">
            <v>9077.3060540485076</v>
          </cell>
          <cell r="AL8">
            <v>0</v>
          </cell>
          <cell r="AM8">
            <v>2686.7884008640904</v>
          </cell>
          <cell r="AN8">
            <v>1175.0375983886825</v>
          </cell>
          <cell r="AO8">
            <v>2610.1282223999769</v>
          </cell>
          <cell r="AP8">
            <v>0</v>
          </cell>
          <cell r="AQ8">
            <v>5433.0056008538204</v>
          </cell>
          <cell r="AR8">
            <v>1175.0375983886829</v>
          </cell>
          <cell r="AS8">
            <v>11447.930800000009</v>
          </cell>
          <cell r="AT8">
            <v>0</v>
          </cell>
          <cell r="AU8">
            <v>0.49453076220680686</v>
          </cell>
          <cell r="AV8">
            <v>0.99999999999999967</v>
          </cell>
          <cell r="AW8">
            <v>0.22799999999999782</v>
          </cell>
          <cell r="AX8">
            <v>44575.058403859104</v>
          </cell>
          <cell r="AY8">
            <v>31.429093528298576</v>
          </cell>
          <cell r="AZ8">
            <v>57.513301706276494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8124.8281262925793</v>
          </cell>
          <cell r="AE8">
            <v>8477.09662568967</v>
          </cell>
          <cell r="AF8">
            <v>8755.0280306569293</v>
          </cell>
          <cell r="AG8">
            <v>8380.8167520782554</v>
          </cell>
          <cell r="AH8">
            <v>8124.8281262925793</v>
          </cell>
          <cell r="AI8">
            <v>6909.8674404197664</v>
          </cell>
          <cell r="AJ8">
            <v>7543.666604350643</v>
          </cell>
          <cell r="AK8">
            <v>7085.9483578003619</v>
          </cell>
          <cell r="AL8">
            <v>0</v>
          </cell>
          <cell r="AM8">
            <v>1567.2291852699036</v>
          </cell>
          <cell r="AN8">
            <v>1211.3614263062864</v>
          </cell>
          <cell r="AO8">
            <v>1294.8683942778935</v>
          </cell>
          <cell r="AP8">
            <v>0</v>
          </cell>
          <cell r="AQ8">
            <v>2878.0346806171688</v>
          </cell>
          <cell r="AR8">
            <v>1211.3614263062864</v>
          </cell>
          <cell r="AS8">
            <v>5679.247343324103</v>
          </cell>
          <cell r="AT8">
            <v>0</v>
          </cell>
          <cell r="AU8">
            <v>0.54454840166617635</v>
          </cell>
          <cell r="AV8">
            <v>1</v>
          </cell>
          <cell r="AW8">
            <v>0.22799999999999965</v>
          </cell>
          <cell r="AX8">
            <v>30585.332087012786</v>
          </cell>
          <cell r="AY8">
            <v>32.887235279987387</v>
          </cell>
          <cell r="AZ8">
            <v>78.263779029082457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7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10130.480354370235</v>
          </cell>
          <cell r="AE8">
            <v>10719.569075223437</v>
          </cell>
          <cell r="AF8">
            <v>11286.376461075741</v>
          </cell>
          <cell r="AG8">
            <v>10914.931177626386</v>
          </cell>
          <cell r="AH8">
            <v>10130.480354370235</v>
          </cell>
          <cell r="AI8">
            <v>7901.8468690527734</v>
          </cell>
          <cell r="AJ8">
            <v>10133.096483745858</v>
          </cell>
          <cell r="AK8">
            <v>8496.7434631002907</v>
          </cell>
          <cell r="AL8">
            <v>0</v>
          </cell>
          <cell r="AM8">
            <v>2817.7222061706634</v>
          </cell>
          <cell r="AN8">
            <v>1153.279977329883</v>
          </cell>
          <cell r="AO8">
            <v>2418.1877145260951</v>
          </cell>
          <cell r="AP8">
            <v>0</v>
          </cell>
          <cell r="AQ8">
            <v>6388.5302965361943</v>
          </cell>
          <cell r="AR8">
            <v>1153.2799773298834</v>
          </cell>
          <cell r="AS8">
            <v>11447.930800000009</v>
          </cell>
          <cell r="AT8">
            <v>0</v>
          </cell>
          <cell r="AU8">
            <v>0.44105953566478473</v>
          </cell>
          <cell r="AV8">
            <v>0.99999999999999956</v>
          </cell>
          <cell r="AW8">
            <v>0.21123360690877807</v>
          </cell>
          <cell r="AX8">
            <v>41033.929674917184</v>
          </cell>
          <cell r="AY8">
            <v>44.39253863690243</v>
          </cell>
          <cell r="AZ8">
            <v>56.656172706276493</v>
          </cell>
          <cell r="BA8">
            <v>139.26929999999999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8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7573.4908789930187</v>
          </cell>
          <cell r="AE8">
            <v>8237.3282932564198</v>
          </cell>
          <cell r="AF8">
            <v>8588.9489340991622</v>
          </cell>
          <cell r="AG8">
            <v>7752.5289327022138</v>
          </cell>
          <cell r="AH8">
            <v>7573.4908789930187</v>
          </cell>
          <cell r="AI8">
            <v>6656.6431141392968</v>
          </cell>
          <cell r="AJ8">
            <v>7400.0891961997058</v>
          </cell>
          <cell r="AK8">
            <v>6594.3451133835888</v>
          </cell>
          <cell r="AL8">
            <v>0</v>
          </cell>
          <cell r="AM8">
            <v>1580.685179117123</v>
          </cell>
          <cell r="AN8">
            <v>1188.8597378994564</v>
          </cell>
          <cell r="AO8">
            <v>1158.183819318625</v>
          </cell>
          <cell r="AP8">
            <v>0</v>
          </cell>
          <cell r="AQ8">
            <v>3127.5691423736407</v>
          </cell>
          <cell r="AR8">
            <v>1188.8597378994559</v>
          </cell>
          <cell r="AS8">
            <v>5679.247343324103</v>
          </cell>
          <cell r="AT8">
            <v>0</v>
          </cell>
          <cell r="AU8">
            <v>0.50540375197508058</v>
          </cell>
          <cell r="AV8">
            <v>1.0000000000000004</v>
          </cell>
          <cell r="AW8">
            <v>0.20393262510041196</v>
          </cell>
          <cell r="AX8">
            <v>27713.783923993989</v>
          </cell>
          <cell r="AY8">
            <v>42.808447618581909</v>
          </cell>
          <cell r="AZ8">
            <v>76.670799679548495</v>
          </cell>
          <cell r="BA8">
            <v>110.60450884389138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9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17634.08298412116</v>
          </cell>
          <cell r="AE8">
            <v>17096.14590056724</v>
          </cell>
          <cell r="AF8">
            <v>26919.369608382276</v>
          </cell>
          <cell r="AG8">
            <v>18195.833227758896</v>
          </cell>
          <cell r="AH8">
            <v>17634.08298412116</v>
          </cell>
          <cell r="AI8">
            <v>12396.58623515129</v>
          </cell>
          <cell r="AJ8">
            <v>12087.445225773241</v>
          </cell>
          <cell r="AK8">
            <v>13966.690183758888</v>
          </cell>
          <cell r="AL8">
            <v>0</v>
          </cell>
          <cell r="AM8">
            <v>4699.5596654159508</v>
          </cell>
          <cell r="AN8">
            <v>14831.924382609035</v>
          </cell>
          <cell r="AO8">
            <v>4229.1430440000076</v>
          </cell>
          <cell r="AP8">
            <v>0</v>
          </cell>
          <cell r="AQ8">
            <v>11852.266105662537</v>
          </cell>
          <cell r="AR8">
            <v>14831.924382609035</v>
          </cell>
          <cell r="AS8">
            <v>18548.873</v>
          </cell>
          <cell r="AT8">
            <v>0</v>
          </cell>
          <cell r="AU8">
            <v>0.39651148763616523</v>
          </cell>
          <cell r="AV8">
            <v>1</v>
          </cell>
          <cell r="AW8">
            <v>0.22800000000000042</v>
          </cell>
          <cell r="AX8">
            <v>80120.90451546463</v>
          </cell>
          <cell r="AY8">
            <v>56.031627241666698</v>
          </cell>
          <cell r="AZ8">
            <v>148.09779016150003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12363.263150399842</v>
          </cell>
          <cell r="AE8">
            <v>13279.120716110961</v>
          </cell>
          <cell r="AF8">
            <v>16226.508883210523</v>
          </cell>
          <cell r="AG8">
            <v>13170.315972795099</v>
          </cell>
          <cell r="AH8">
            <v>12363.263150399842</v>
          </cell>
          <cell r="AI8">
            <v>8884.429376440321</v>
          </cell>
          <cell r="AJ8">
            <v>10714.512479924979</v>
          </cell>
          <cell r="AK8">
            <v>9935.9692455150998</v>
          </cell>
          <cell r="AL8">
            <v>0</v>
          </cell>
          <cell r="AM8">
            <v>4394.6913396706404</v>
          </cell>
          <cell r="AN8">
            <v>5511.9964032855441</v>
          </cell>
          <cell r="AO8">
            <v>3234.346727279999</v>
          </cell>
          <cell r="AP8">
            <v>0</v>
          </cell>
          <cell r="AQ8">
            <v>13242.365958306504</v>
          </cell>
          <cell r="AR8">
            <v>5511.9964032855441</v>
          </cell>
          <cell r="AS8">
            <v>14185.731260000019</v>
          </cell>
          <cell r="AT8">
            <v>0</v>
          </cell>
          <cell r="AU8">
            <v>0.33186602405546678</v>
          </cell>
          <cell r="AV8">
            <v>1</v>
          </cell>
          <cell r="AW8">
            <v>0.22799999999999962</v>
          </cell>
          <cell r="AX8">
            <v>55290.249598499366</v>
          </cell>
          <cell r="AY8">
            <v>48.968942105416666</v>
          </cell>
          <cell r="AZ8">
            <v>58.631226900000009</v>
          </cell>
          <cell r="BA8">
            <v>164.13319999999999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0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12658.421391335431</v>
          </cell>
          <cell r="AE8">
            <v>13082.026580318572</v>
          </cell>
          <cell r="AF8">
            <v>14915.900172989157</v>
          </cell>
          <cell r="AG8">
            <v>13107.574836246247</v>
          </cell>
          <cell r="AH8">
            <v>12658.421391335431</v>
          </cell>
          <cell r="AI8">
            <v>9353.9882610132045</v>
          </cell>
          <cell r="AJ8">
            <v>10791.541060985284</v>
          </cell>
          <cell r="AK8">
            <v>10441.129327832608</v>
          </cell>
          <cell r="AL8">
            <v>0</v>
          </cell>
          <cell r="AM8">
            <v>3728.0383193053676</v>
          </cell>
          <cell r="AN8">
            <v>4124.3591120038727</v>
          </cell>
          <cell r="AO8">
            <v>2666.4455084136389</v>
          </cell>
          <cell r="AP8">
            <v>0</v>
          </cell>
          <cell r="AQ8">
            <v>7893.4591018124429</v>
          </cell>
          <cell r="AR8">
            <v>4124.3591120038718</v>
          </cell>
          <cell r="AS8">
            <v>11694.936440410842</v>
          </cell>
          <cell r="AT8">
            <v>0</v>
          </cell>
          <cell r="AU8">
            <v>0.47229462662945332</v>
          </cell>
          <cell r="AV8">
            <v>1.0000000000000002</v>
          </cell>
          <cell r="AW8">
            <v>0.22799999999999718</v>
          </cell>
          <cell r="AX8">
            <v>54202.821219705329</v>
          </cell>
          <cell r="AY8">
            <v>54.285678974680877</v>
          </cell>
          <cell r="AZ8">
            <v>103.38433526354848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1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16838.113108587171</v>
          </cell>
          <cell r="AE8">
            <v>16847.170320325349</v>
          </cell>
          <cell r="AF8">
            <v>25912.140819288317</v>
          </cell>
          <cell r="AG8">
            <v>17345.456309052046</v>
          </cell>
          <cell r="AH8">
            <v>16838.113108587171</v>
          </cell>
          <cell r="AI8">
            <v>11878.865168403525</v>
          </cell>
          <cell r="AJ8">
            <v>11880.161404019587</v>
          </cell>
          <cell r="AK8">
            <v>13301.598648164596</v>
          </cell>
          <cell r="AL8">
            <v>0</v>
          </cell>
          <cell r="AM8">
            <v>4968.3051519218243</v>
          </cell>
          <cell r="AN8">
            <v>14031.97941526873</v>
          </cell>
          <cell r="AO8">
            <v>4043.85766088745</v>
          </cell>
          <cell r="AP8">
            <v>0</v>
          </cell>
          <cell r="AQ8">
            <v>13184.870068201843</v>
          </cell>
          <cell r="AR8">
            <v>14031.97941526873</v>
          </cell>
          <cell r="AS8">
            <v>18548.873</v>
          </cell>
          <cell r="AT8">
            <v>0</v>
          </cell>
          <cell r="AU8">
            <v>0.37681866610911574</v>
          </cell>
          <cell r="AV8">
            <v>1</v>
          </cell>
          <cell r="AW8">
            <v>0.21801096276239804</v>
          </cell>
          <cell r="AX8">
            <v>75975.228080391622</v>
          </cell>
          <cell r="AY8">
            <v>65.929262320000007</v>
          </cell>
          <cell r="AZ8">
            <v>141.31406916150004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2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11952.798209400742</v>
          </cell>
          <cell r="AE8">
            <v>12859.192890420771</v>
          </cell>
          <cell r="AF8">
            <v>14675.180624478537</v>
          </cell>
          <cell r="AG8">
            <v>12354.550371504298</v>
          </cell>
          <cell r="AH8">
            <v>11952.798209400742</v>
          </cell>
          <cell r="AI8">
            <v>8940.9755276979668</v>
          </cell>
          <cell r="AJ8">
            <v>10607.785024023126</v>
          </cell>
          <cell r="AK8">
            <v>9838.0903149288479</v>
          </cell>
          <cell r="AL8">
            <v>0</v>
          </cell>
          <cell r="AM8">
            <v>3918.217362722804</v>
          </cell>
          <cell r="AN8">
            <v>4067.3956004554111</v>
          </cell>
          <cell r="AO8">
            <v>2516.4600565754499</v>
          </cell>
          <cell r="AP8">
            <v>0</v>
          </cell>
          <cell r="AQ8">
            <v>8846.3105536497842</v>
          </cell>
          <cell r="AR8">
            <v>4067.3956004554111</v>
          </cell>
          <cell r="AS8">
            <v>11694.936440410842</v>
          </cell>
          <cell r="AT8">
            <v>0</v>
          </cell>
          <cell r="AU8">
            <v>0.44292107302362765</v>
          </cell>
          <cell r="AV8">
            <v>1</v>
          </cell>
          <cell r="AW8">
            <v>0.21517518024980792</v>
          </cell>
          <cell r="AX8">
            <v>50527.70048046227</v>
          </cell>
          <cell r="AY8">
            <v>63.595042149675166</v>
          </cell>
          <cell r="AZ8">
            <v>102.24405872849366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3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17304.358385620493</v>
          </cell>
          <cell r="AE8">
            <v>16743.53088055602</v>
          </cell>
          <cell r="AF8">
            <v>25868.859216409855</v>
          </cell>
          <cell r="AG8">
            <v>17910.141814630624</v>
          </cell>
          <cell r="AH8">
            <v>17304.358385620493</v>
          </cell>
          <cell r="AI8">
            <v>12158.762449498332</v>
          </cell>
          <cell r="AJ8">
            <v>12001.576989417292</v>
          </cell>
          <cell r="AK8">
            <v>13680.998770630689</v>
          </cell>
          <cell r="AL8">
            <v>0</v>
          </cell>
          <cell r="AM8">
            <v>4584.7684310576878</v>
          </cell>
          <cell r="AN8">
            <v>13867.282226992564</v>
          </cell>
          <cell r="AO8">
            <v>4229.1430439999349</v>
          </cell>
          <cell r="AP8">
            <v>0</v>
          </cell>
          <cell r="AQ8">
            <v>11651.289887953671</v>
          </cell>
          <cell r="AR8">
            <v>13867.282226992564</v>
          </cell>
          <cell r="AS8">
            <v>18548.873</v>
          </cell>
          <cell r="AT8">
            <v>0</v>
          </cell>
          <cell r="AU8">
            <v>0.39349878641315961</v>
          </cell>
          <cell r="AV8">
            <v>1</v>
          </cell>
          <cell r="AW8">
            <v>0.22799999999999648</v>
          </cell>
          <cell r="AX8">
            <v>78403.539788345865</v>
          </cell>
          <cell r="AY8">
            <v>55.374841263358164</v>
          </cell>
          <cell r="AZ8">
            <v>146.4948963736762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4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12328.696792834719</v>
          </cell>
          <cell r="AE8">
            <v>12742.844439679284</v>
          </cell>
          <cell r="AF8">
            <v>14554.359137435407</v>
          </cell>
          <cell r="AG8">
            <v>12821.883423118097</v>
          </cell>
          <cell r="AH8">
            <v>12328.696792834719</v>
          </cell>
          <cell r="AI8">
            <v>9074.150406674471</v>
          </cell>
          <cell r="AJ8">
            <v>10705.672824629317</v>
          </cell>
          <cell r="AK8">
            <v>10155.437914704409</v>
          </cell>
          <cell r="AL8">
            <v>0</v>
          </cell>
          <cell r="AM8">
            <v>3668.6940330048128</v>
          </cell>
          <cell r="AN8">
            <v>3848.6863128060904</v>
          </cell>
          <cell r="AO8">
            <v>2666.445508413688</v>
          </cell>
          <cell r="AP8">
            <v>0</v>
          </cell>
          <cell r="AQ8">
            <v>7888.0761911726395</v>
          </cell>
          <cell r="AR8">
            <v>3848.68631280609</v>
          </cell>
          <cell r="AS8">
            <v>11694.936440410842</v>
          </cell>
          <cell r="AT8">
            <v>0</v>
          </cell>
          <cell r="AU8">
            <v>0.46509363551918553</v>
          </cell>
          <cell r="AV8">
            <v>1.0000000000000002</v>
          </cell>
          <cell r="AW8">
            <v>0.22800000000000137</v>
          </cell>
          <cell r="AX8">
            <v>52485.45649258636</v>
          </cell>
          <cell r="AY8">
            <v>53.106622761576332</v>
          </cell>
          <cell r="AZ8">
            <v>100.96709997549763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5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16526.073457656865</v>
          </cell>
          <cell r="AE8">
            <v>16503.182729030599</v>
          </cell>
          <cell r="AF8">
            <v>24943.381111966559</v>
          </cell>
          <cell r="AG8">
            <v>17072.540170536842</v>
          </cell>
          <cell r="AH8">
            <v>16526.073457656865</v>
          </cell>
          <cell r="AI8">
            <v>11655.820780922433</v>
          </cell>
          <cell r="AJ8">
            <v>11798.898622760084</v>
          </cell>
          <cell r="AK8">
            <v>13037.688843338121</v>
          </cell>
          <cell r="AL8">
            <v>0</v>
          </cell>
          <cell r="AM8">
            <v>4847.361948108166</v>
          </cell>
          <cell r="AN8">
            <v>13144.482489206475</v>
          </cell>
          <cell r="AO8">
            <v>4034.8513271987213</v>
          </cell>
          <cell r="AP8">
            <v>0</v>
          </cell>
          <cell r="AQ8">
            <v>12949.082128844879</v>
          </cell>
          <cell r="AR8">
            <v>13144.482489206475</v>
          </cell>
          <cell r="AS8">
            <v>18548.873</v>
          </cell>
          <cell r="AT8">
            <v>0</v>
          </cell>
          <cell r="AU8">
            <v>0.37434019646152128</v>
          </cell>
          <cell r="AV8">
            <v>1</v>
          </cell>
          <cell r="AW8">
            <v>0.21752541662227787</v>
          </cell>
          <cell r="AX8">
            <v>74349.972455201845</v>
          </cell>
          <cell r="AY8">
            <v>64.750206106895419</v>
          </cell>
          <cell r="AZ8">
            <v>139.71117537367621</v>
          </cell>
          <cell r="BA8">
            <v>192.07599999999999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6.xml><?xml version="1.0" encoding="utf-8"?>
<externalLink xmlns="http://schemas.openxmlformats.org/spreadsheetml/2006/main">
  <externalBook xmlns:r="http://schemas.openxmlformats.org/officeDocument/2006/relationships" r:id="rId1">
    <sheetNames>
      <sheetName val="INPUT_Energy demand"/>
      <sheetName val="OUTPUT_Graphs"/>
      <sheetName val="Tariffs Energy"/>
      <sheetName val="TARIFF Measured"/>
      <sheetName val="TARIFF Measured shifted"/>
      <sheetName val="TARIFF Measured incentive"/>
      <sheetName val="Tariffs TOU"/>
      <sheetName val="TARIFF Tiered"/>
    </sheetNames>
    <sheetDataSet>
      <sheetData sheetId="0">
        <row r="8">
          <cell r="AD8">
            <v>11648.235359288243</v>
          </cell>
          <cell r="AE8">
            <v>12530.978927931319</v>
          </cell>
          <cell r="AF8">
            <v>14328.416457415478</v>
          </cell>
          <cell r="AG8">
            <v>12089.08983166002</v>
          </cell>
          <cell r="AH8">
            <v>11648.235359288243</v>
          </cell>
          <cell r="AI8">
            <v>8684.3622182208965</v>
          </cell>
          <cell r="AJ8">
            <v>10528.469326309918</v>
          </cell>
          <cell r="AK8">
            <v>9579.2458956783521</v>
          </cell>
          <cell r="AL8">
            <v>0</v>
          </cell>
          <cell r="AM8">
            <v>3846.6167097104226</v>
          </cell>
          <cell r="AN8">
            <v>3799.9471311055604</v>
          </cell>
          <cell r="AO8">
            <v>2509.8439359816675</v>
          </cell>
          <cell r="AP8">
            <v>0</v>
          </cell>
          <cell r="AQ8">
            <v>8836.5921290065289</v>
          </cell>
          <cell r="AR8">
            <v>3799.9471311055599</v>
          </cell>
          <cell r="AS8">
            <v>11694.936440410842</v>
          </cell>
          <cell r="AT8">
            <v>0</v>
          </cell>
          <cell r="AU8">
            <v>0.43530544960695</v>
          </cell>
          <cell r="AV8">
            <v>1.0000000000000002</v>
          </cell>
          <cell r="AW8">
            <v>0.2146094550209883</v>
          </cell>
          <cell r="AX8">
            <v>48941.386526198461</v>
          </cell>
          <cell r="AY8">
            <v>62.06574664024653</v>
          </cell>
          <cell r="AZ8">
            <v>100.09868984077013</v>
          </cell>
          <cell r="BA8">
            <v>160.69912843201686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" enableFormatConditionsCalculation="0">
    <tabColor theme="9" tint="0.39997558519241921"/>
  </sheetPr>
  <dimension ref="A1:T54"/>
  <sheetViews>
    <sheetView workbookViewId="0">
      <selection activeCell="K1" sqref="K1:K1048576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18" ht="30">
      <c r="B1" s="64"/>
      <c r="C1" s="64"/>
      <c r="D1" s="64"/>
      <c r="E1" s="65" t="s">
        <v>0</v>
      </c>
      <c r="F1" s="64"/>
      <c r="G1" s="64"/>
      <c r="H1" s="64"/>
      <c r="I1" s="64"/>
      <c r="J1" s="64"/>
    </row>
    <row r="2" spans="1:18" ht="45" customHeight="1">
      <c r="A2" s="58"/>
      <c r="B2" s="289" t="s">
        <v>1</v>
      </c>
      <c r="C2" s="293"/>
      <c r="D2" s="298" t="s">
        <v>2</v>
      </c>
      <c r="E2" s="298"/>
      <c r="F2" s="289" t="s">
        <v>3</v>
      </c>
      <c r="G2" s="293"/>
      <c r="H2" s="298" t="s">
        <v>4</v>
      </c>
      <c r="I2" s="293"/>
      <c r="J2" s="79"/>
      <c r="L2" s="58" t="s">
        <v>5</v>
      </c>
      <c r="M2" s="298" t="s">
        <v>2</v>
      </c>
      <c r="N2" s="298"/>
      <c r="O2" s="289" t="s">
        <v>3</v>
      </c>
      <c r="P2" s="293"/>
      <c r="Q2" s="298" t="s">
        <v>4</v>
      </c>
      <c r="R2" s="293"/>
    </row>
    <row r="3" spans="1:18" ht="15.5" customHeight="1">
      <c r="A3" s="299" t="s">
        <v>6</v>
      </c>
      <c r="B3" s="71" t="s">
        <v>7</v>
      </c>
      <c r="C3" s="72" t="s">
        <v>8</v>
      </c>
      <c r="D3" s="73" t="s">
        <v>7</v>
      </c>
      <c r="E3" s="73" t="s">
        <v>8</v>
      </c>
      <c r="F3" s="71" t="s">
        <v>7</v>
      </c>
      <c r="G3" s="72" t="s">
        <v>8</v>
      </c>
      <c r="H3" s="73" t="s">
        <v>7</v>
      </c>
      <c r="I3" s="72" t="s">
        <v>8</v>
      </c>
      <c r="J3" s="108"/>
      <c r="L3" s="295" t="s">
        <v>6</v>
      </c>
      <c r="M3" s="74" t="s">
        <v>7</v>
      </c>
      <c r="N3" s="74" t="s">
        <v>8</v>
      </c>
      <c r="O3" s="75" t="s">
        <v>7</v>
      </c>
      <c r="P3" s="76" t="s">
        <v>8</v>
      </c>
      <c r="Q3" s="74" t="s">
        <v>7</v>
      </c>
      <c r="R3" s="76" t="s">
        <v>8</v>
      </c>
    </row>
    <row r="4" spans="1:18">
      <c r="A4" s="299"/>
      <c r="B4" s="67">
        <f>STDEVA('Building type'!H3:H50)</f>
        <v>3466.7501434898249</v>
      </c>
      <c r="C4" s="67">
        <f>STDEVA('Building type'!H51:H98)</f>
        <v>3610.8088157376824</v>
      </c>
      <c r="D4" s="11">
        <f>STDEVA('Building type'!I3:I50)</f>
        <v>3652.191828034418</v>
      </c>
      <c r="E4" s="93">
        <f>STDEVA('Building type'!I51:I98)</f>
        <v>3503.3745094186684</v>
      </c>
      <c r="F4" s="66">
        <f>STDEVA('Building type'!J3:J50)</f>
        <v>5676.7309509503048</v>
      </c>
      <c r="G4" s="66">
        <f>STDEVA('Building type'!J51:J98)</f>
        <v>6762.0948168760187</v>
      </c>
      <c r="H4" s="11">
        <f>STDEVA('Building type'!K3:K50)</f>
        <v>3498.7530519512688</v>
      </c>
      <c r="I4" s="8">
        <f>STDEVA('Building type'!K51:K98)</f>
        <v>3622.6411298719777</v>
      </c>
      <c r="J4" s="94"/>
      <c r="L4" s="296"/>
      <c r="M4" s="67">
        <f>STDEVA('Building type'!M3:M50)</f>
        <v>1994.3440012739609</v>
      </c>
      <c r="N4" s="56">
        <f>STDEVA('Building type'!M51:M98)</f>
        <v>2192.438036988251</v>
      </c>
      <c r="O4" s="69">
        <f>STDEVA('Building type'!N3:N50)</f>
        <v>2535.1449646734141</v>
      </c>
      <c r="P4" s="77">
        <f>STDEVA('Building type'!N51:N98)</f>
        <v>1989.7197837882954</v>
      </c>
      <c r="Q4" s="95">
        <f>STDEVA('Building type'!O3:O50)</f>
        <v>2561.5675735211416</v>
      </c>
      <c r="R4" s="68">
        <f>STDEVA('Building type'!O51:O98)</f>
        <v>2658.3322532456978</v>
      </c>
    </row>
    <row r="5" spans="1:18">
      <c r="A5" s="299"/>
      <c r="B5" s="290">
        <f>ABS(B4-C4)</f>
        <v>144.05867224785743</v>
      </c>
      <c r="C5" s="291"/>
      <c r="D5" s="290">
        <f>ABS(D4-E4)</f>
        <v>148.81731861574963</v>
      </c>
      <c r="E5" s="291"/>
      <c r="F5" s="290">
        <f>ABS(F4-G4)</f>
        <v>1085.363865925714</v>
      </c>
      <c r="G5" s="291"/>
      <c r="H5" s="290">
        <f>ABS(H4-I4)</f>
        <v>123.88807792070884</v>
      </c>
      <c r="I5" s="291"/>
      <c r="J5" s="94"/>
      <c r="L5" s="297"/>
      <c r="M5" s="290">
        <f>ABS(M4-N4)</f>
        <v>198.09403571429016</v>
      </c>
      <c r="N5" s="291"/>
      <c r="O5" s="290">
        <f>ABS(O4-P4)</f>
        <v>545.42518088511861</v>
      </c>
      <c r="P5" s="291"/>
      <c r="Q5" s="290">
        <f>ABS(Q4-R4)</f>
        <v>96.764679724556117</v>
      </c>
      <c r="R5" s="291"/>
    </row>
    <row r="6" spans="1:18" ht="15.5" customHeight="1">
      <c r="A6" s="299" t="s">
        <v>9</v>
      </c>
      <c r="B6" s="71" t="s">
        <v>10</v>
      </c>
      <c r="C6" s="72" t="s">
        <v>11</v>
      </c>
      <c r="D6" s="73" t="s">
        <v>10</v>
      </c>
      <c r="E6" s="73" t="s">
        <v>11</v>
      </c>
      <c r="F6" s="71" t="s">
        <v>10</v>
      </c>
      <c r="G6" s="72" t="s">
        <v>11</v>
      </c>
      <c r="H6" s="73" t="s">
        <v>10</v>
      </c>
      <c r="I6" s="72" t="s">
        <v>11</v>
      </c>
      <c r="J6" s="108"/>
      <c r="K6" s="83" t="s">
        <v>59</v>
      </c>
      <c r="L6" s="295" t="s">
        <v>9</v>
      </c>
      <c r="M6" s="74" t="s">
        <v>10</v>
      </c>
      <c r="N6" s="74" t="s">
        <v>11</v>
      </c>
      <c r="O6" s="75" t="s">
        <v>10</v>
      </c>
      <c r="P6" s="76" t="s">
        <v>11</v>
      </c>
      <c r="Q6" s="74" t="s">
        <v>10</v>
      </c>
      <c r="R6" s="76" t="s">
        <v>11</v>
      </c>
    </row>
    <row r="7" spans="1:18">
      <c r="A7" s="299"/>
      <c r="B7" s="11">
        <f>STDEVA('Heating system'!H3:H50)</f>
        <v>3971.4724658119494</v>
      </c>
      <c r="C7" s="67">
        <f>STDEVA('Heating system'!H51:H98)</f>
        <v>2583.8825601104099</v>
      </c>
      <c r="D7" s="67">
        <f>STDEVA('Heating system'!I3:I50)</f>
        <v>3941.9998709110937</v>
      </c>
      <c r="E7" s="11">
        <f>STDEVA('Heating system'!I51:I98)</f>
        <v>2761.1591647702103</v>
      </c>
      <c r="F7" s="66">
        <f>STDEVA('Heating system'!J3:J50)</f>
        <v>7467.1828374504812</v>
      </c>
      <c r="G7" s="66">
        <f>STDEVA('Heating system'!J51:J98)</f>
        <v>3589.7524046763197</v>
      </c>
      <c r="H7" s="11">
        <f>STDEVA('Heating system'!K3:K50)</f>
        <v>3943.9905357286152</v>
      </c>
      <c r="I7" s="8">
        <f>STDEVA('Heating system'!K51:K98)</f>
        <v>2675.6704516870573</v>
      </c>
      <c r="J7" s="94"/>
      <c r="K7" s="83"/>
      <c r="L7" s="296"/>
      <c r="M7" s="56">
        <f>STDEVA('Heating system'!M3:M50)</f>
        <v>2324.500185741671</v>
      </c>
      <c r="N7" s="67">
        <f>STDEVA('Heating system'!M51:M98)</f>
        <v>1598.0180328129213</v>
      </c>
      <c r="O7" s="70">
        <f>STDEVA('Heating system'!N3:N50)</f>
        <v>2207.1813859857048</v>
      </c>
      <c r="P7" s="68">
        <f>STDEVA('Heating system'!N51:N98)</f>
        <v>2317.7551708909537</v>
      </c>
      <c r="Q7" s="66">
        <f>STDEVA('Heating system'!O3:O50)</f>
        <v>2912.2878845167634</v>
      </c>
      <c r="R7" s="55">
        <f>STDEVA('Heating system'!O51:O98)</f>
        <v>1976.9819952279527</v>
      </c>
    </row>
    <row r="8" spans="1:18">
      <c r="A8" s="299"/>
      <c r="B8" s="290">
        <f>ABS(B7-C7)</f>
        <v>1387.5899057015395</v>
      </c>
      <c r="C8" s="291"/>
      <c r="D8" s="290">
        <f>ABS(D7-E7)</f>
        <v>1180.8407061408834</v>
      </c>
      <c r="E8" s="291"/>
      <c r="F8" s="290">
        <f>ABS(F7-G7)</f>
        <v>3877.4304327741615</v>
      </c>
      <c r="G8" s="291"/>
      <c r="H8" s="290">
        <f>ABS(H7-I7)</f>
        <v>1268.3200840415579</v>
      </c>
      <c r="I8" s="291"/>
      <c r="J8" s="94"/>
      <c r="K8" s="83"/>
      <c r="L8" s="297"/>
      <c r="M8" s="290">
        <f>ABS(M7-N7)</f>
        <v>726.48215292874966</v>
      </c>
      <c r="N8" s="291"/>
      <c r="O8" s="290">
        <f>ABS(O7-P7)</f>
        <v>110.57378490524889</v>
      </c>
      <c r="P8" s="291"/>
      <c r="Q8" s="290">
        <f>ABS(Q7-R7)</f>
        <v>935.3058892888107</v>
      </c>
      <c r="R8" s="291"/>
    </row>
    <row r="9" spans="1:18" ht="15.5" customHeight="1">
      <c r="A9" s="299" t="s">
        <v>12</v>
      </c>
      <c r="B9" s="71" t="s">
        <v>13</v>
      </c>
      <c r="C9" s="72" t="s">
        <v>14</v>
      </c>
      <c r="D9" s="73" t="s">
        <v>13</v>
      </c>
      <c r="E9" s="73" t="s">
        <v>14</v>
      </c>
      <c r="F9" s="71" t="s">
        <v>13</v>
      </c>
      <c r="G9" s="72" t="s">
        <v>14</v>
      </c>
      <c r="H9" s="73" t="s">
        <v>13</v>
      </c>
      <c r="I9" s="72" t="s">
        <v>14</v>
      </c>
      <c r="J9" s="108"/>
      <c r="K9" s="83"/>
      <c r="L9" s="295" t="s">
        <v>12</v>
      </c>
      <c r="M9" s="74" t="s">
        <v>13</v>
      </c>
      <c r="N9" s="74" t="s">
        <v>14</v>
      </c>
      <c r="O9" s="75" t="s">
        <v>13</v>
      </c>
      <c r="P9" s="76" t="s">
        <v>14</v>
      </c>
      <c r="Q9" s="74" t="s">
        <v>13</v>
      </c>
      <c r="R9" s="76" t="s">
        <v>14</v>
      </c>
    </row>
    <row r="10" spans="1:18">
      <c r="A10" s="299"/>
      <c r="B10" s="11">
        <f>STDEVA(PV!H3:H50)</f>
        <v>3746.2005088211713</v>
      </c>
      <c r="C10" s="67">
        <f>STDEVA(PV!H51:H98)</f>
        <v>3651.0870752473811</v>
      </c>
      <c r="D10" s="67">
        <f>STDEVA(PV!I3:I50)</f>
        <v>3678.5674586776017</v>
      </c>
      <c r="E10" s="11">
        <f>STDEVA(PV!I51:I98)</f>
        <v>3657.0124010571963</v>
      </c>
      <c r="F10" s="66">
        <f>STDEVA(PV!J3:J50)</f>
        <v>6626.5768777665407</v>
      </c>
      <c r="G10" s="66">
        <f>STDEVA(PV!J51:J98)</f>
        <v>6301.443190655209</v>
      </c>
      <c r="H10" s="11">
        <f>STDEVA(PV!K3:K50)</f>
        <v>3827.5758136167533</v>
      </c>
      <c r="I10" s="8">
        <f>STDEVA(PV!K51:K98)</f>
        <v>3734.0232327981803</v>
      </c>
      <c r="J10" s="94"/>
      <c r="K10" s="83"/>
      <c r="L10" s="296"/>
      <c r="M10" s="67">
        <f>STDEVA(PV!M3:M50)</f>
        <v>2202.3332201141493</v>
      </c>
      <c r="N10" s="67">
        <f>STDEVA(PV!M51:M98)</f>
        <v>2133.1319903416461</v>
      </c>
      <c r="O10" s="54">
        <f>STDEVA(PV!N3:N50)</f>
        <v>2413.3455607819578</v>
      </c>
      <c r="P10" s="55">
        <f>STDEVA(PV!N51:N98)</f>
        <v>2387.5520015505704</v>
      </c>
      <c r="Q10" s="66">
        <f>STDEVA(PV!O3:O50)</f>
        <v>2761.2577945140783</v>
      </c>
      <c r="R10" s="68">
        <f>STDEVA(PV!O51:O98)</f>
        <v>2693.497643441071</v>
      </c>
    </row>
    <row r="11" spans="1:18">
      <c r="A11" s="299"/>
      <c r="B11" s="290">
        <f>ABS(B10-C10)</f>
        <v>95.113433573790189</v>
      </c>
      <c r="C11" s="291"/>
      <c r="D11" s="290">
        <f>ABS(D10-E10)</f>
        <v>21.555057620405478</v>
      </c>
      <c r="E11" s="291"/>
      <c r="F11" s="290">
        <f>ABS(F10-G10)</f>
        <v>325.13368711133171</v>
      </c>
      <c r="G11" s="291"/>
      <c r="H11" s="290">
        <f>ABS(H10-I10)</f>
        <v>93.552580818573006</v>
      </c>
      <c r="I11" s="291"/>
      <c r="J11" s="94"/>
      <c r="K11" s="83"/>
      <c r="L11" s="297"/>
      <c r="M11" s="290">
        <f>ABS(M10-N10)</f>
        <v>69.201229772503211</v>
      </c>
      <c r="N11" s="291"/>
      <c r="O11" s="290">
        <f>ABS(O10-P10)</f>
        <v>25.793559231387462</v>
      </c>
      <c r="P11" s="291"/>
      <c r="Q11" s="290">
        <f>ABS(Q10-R10)</f>
        <v>67.760151073007364</v>
      </c>
      <c r="R11" s="291"/>
    </row>
    <row r="12" spans="1:18" ht="15.5" customHeight="1">
      <c r="A12" s="299" t="s">
        <v>15</v>
      </c>
      <c r="B12" s="71" t="s">
        <v>13</v>
      </c>
      <c r="C12" s="72" t="s">
        <v>14</v>
      </c>
      <c r="D12" s="73" t="s">
        <v>13</v>
      </c>
      <c r="E12" s="73" t="s">
        <v>14</v>
      </c>
      <c r="F12" s="71" t="s">
        <v>13</v>
      </c>
      <c r="G12" s="72" t="s">
        <v>14</v>
      </c>
      <c r="H12" s="73" t="s">
        <v>13</v>
      </c>
      <c r="I12" s="72" t="s">
        <v>14</v>
      </c>
      <c r="J12" s="108"/>
      <c r="K12" s="83"/>
      <c r="L12" s="295" t="s">
        <v>15</v>
      </c>
      <c r="M12" s="73" t="s">
        <v>13</v>
      </c>
      <c r="N12" s="73" t="s">
        <v>14</v>
      </c>
      <c r="O12" s="73" t="s">
        <v>13</v>
      </c>
      <c r="P12" s="73" t="s">
        <v>14</v>
      </c>
      <c r="Q12" s="73" t="s">
        <v>13</v>
      </c>
      <c r="R12" s="73" t="s">
        <v>14</v>
      </c>
    </row>
    <row r="13" spans="1:18">
      <c r="A13" s="299"/>
      <c r="B13" s="11">
        <f>STDEVA(STC!H3:H50)</f>
        <v>3718.9165732888514</v>
      </c>
      <c r="C13" s="11">
        <f>STDEVA(STC!H51:H98)</f>
        <v>3700.5063466781885</v>
      </c>
      <c r="D13" s="67">
        <f>STDEVA(STC!I3:I50)</f>
        <v>3657.2940928597504</v>
      </c>
      <c r="E13" s="67">
        <f>STDEVA(STC!I51:I98)</f>
        <v>3665.8693175843246</v>
      </c>
      <c r="F13" s="66">
        <f>STDEVA(STC!J3:J50)</f>
        <v>6607.1536419785498</v>
      </c>
      <c r="G13" s="66">
        <f>STDEVA(STC!J51:J98)</f>
        <v>6319.2192612698327</v>
      </c>
      <c r="H13" s="11">
        <f>STDEVA(STC!K3:K50)</f>
        <v>3804.0672896072474</v>
      </c>
      <c r="I13" s="8">
        <f>STDEVA(STC!K51:K98)</f>
        <v>3785.9583857798721</v>
      </c>
      <c r="J13" s="94"/>
      <c r="K13" s="83"/>
      <c r="L13" s="296"/>
      <c r="M13" s="67">
        <f>STDEVA(STC!M3:M50)</f>
        <v>2111.6299355585061</v>
      </c>
      <c r="N13" s="70">
        <f>STDEVA(STC!M51:M98)</f>
        <v>2210.4075866087269</v>
      </c>
      <c r="O13" s="59">
        <f>STDEVA(STC!N3:N50)</f>
        <v>2397.6722284683915</v>
      </c>
      <c r="P13" s="59">
        <f>STDEVA(STC!N51:N98)</f>
        <v>2405.0722541323298</v>
      </c>
      <c r="Q13" s="69">
        <f>STDEVA(STC!O3:O50)</f>
        <v>2746.6245108012859</v>
      </c>
      <c r="R13" s="68">
        <f>STDEVA(STC!O51:O98)</f>
        <v>2730.4871166340172</v>
      </c>
    </row>
    <row r="14" spans="1:18">
      <c r="A14" s="299"/>
      <c r="B14" s="290">
        <f>ABS(B13-C13)</f>
        <v>18.410226610662903</v>
      </c>
      <c r="C14" s="291"/>
      <c r="D14" s="290">
        <f>ABS(D13-E13)</f>
        <v>8.5752247245741273</v>
      </c>
      <c r="E14" s="291"/>
      <c r="F14" s="290">
        <f>ABS(F13-G13)</f>
        <v>287.93438070871707</v>
      </c>
      <c r="G14" s="291"/>
      <c r="H14" s="290">
        <f>ABS(H13-I13)</f>
        <v>18.108903827375343</v>
      </c>
      <c r="I14" s="291"/>
      <c r="J14" s="94"/>
      <c r="K14" s="83"/>
      <c r="L14" s="297"/>
      <c r="M14" s="290">
        <f>ABS(M13-N13)</f>
        <v>98.777651050220811</v>
      </c>
      <c r="N14" s="291"/>
      <c r="O14" s="290">
        <f>ABS(O13-P13)</f>
        <v>7.4000256639383224</v>
      </c>
      <c r="P14" s="291"/>
      <c r="Q14" s="290">
        <f>ABS(Q13-R13)</f>
        <v>16.137394167268667</v>
      </c>
      <c r="R14" s="291"/>
    </row>
    <row r="15" spans="1:18" ht="15.5" customHeight="1">
      <c r="A15" s="299" t="s">
        <v>16</v>
      </c>
      <c r="B15" s="71" t="s">
        <v>17</v>
      </c>
      <c r="C15" s="72" t="s">
        <v>18</v>
      </c>
      <c r="D15" s="73" t="s">
        <v>17</v>
      </c>
      <c r="E15" s="73" t="s">
        <v>18</v>
      </c>
      <c r="F15" s="71" t="s">
        <v>17</v>
      </c>
      <c r="G15" s="72" t="s">
        <v>18</v>
      </c>
      <c r="H15" s="73" t="s">
        <v>17</v>
      </c>
      <c r="I15" s="72" t="s">
        <v>18</v>
      </c>
      <c r="J15" s="108"/>
      <c r="K15" s="81"/>
      <c r="L15" s="295" t="s">
        <v>16</v>
      </c>
      <c r="M15" s="73" t="s">
        <v>17</v>
      </c>
      <c r="N15" s="73" t="s">
        <v>18</v>
      </c>
      <c r="O15" s="73" t="s">
        <v>17</v>
      </c>
      <c r="P15" s="73" t="s">
        <v>18</v>
      </c>
      <c r="Q15" s="73" t="s">
        <v>17</v>
      </c>
      <c r="R15" s="73" t="s">
        <v>18</v>
      </c>
    </row>
    <row r="16" spans="1:18">
      <c r="A16" s="299"/>
      <c r="B16" s="11">
        <f>STDEVA('Window openings'!H3:H50)</f>
        <v>2048.1194915702786</v>
      </c>
      <c r="C16" s="11">
        <f>STDEVA('Window openings'!H51:H98)</f>
        <v>2890.6129921372503</v>
      </c>
      <c r="D16" s="67">
        <f>STDEVA('Window openings'!I3:I50)</f>
        <v>1863.745206835971</v>
      </c>
      <c r="E16" s="67">
        <f>STDEVA('Window openings'!I51:I98)</f>
        <v>2520.7624485910906</v>
      </c>
      <c r="F16" s="11">
        <f>STDEVA('Window openings'!J3:J50)</f>
        <v>2139.5773570095666</v>
      </c>
      <c r="G16" s="66">
        <f>STDEVA('Window openings'!J51:J98)</f>
        <v>5777.5004209468043</v>
      </c>
      <c r="H16" s="66">
        <f>STDEVA('Window openings'!K3:K50)</f>
        <v>2222.7076297195781</v>
      </c>
      <c r="I16" s="8">
        <f>STDEVA('Window openings'!K51:K98)</f>
        <v>2887.8948034373275</v>
      </c>
      <c r="J16" s="94"/>
      <c r="K16" s="81"/>
      <c r="L16" s="296"/>
      <c r="M16" s="70">
        <f>STDEVA('Window openings'!M3:M50)</f>
        <v>1476.9815252755559</v>
      </c>
      <c r="N16" s="7">
        <f>STDEVA('Window openings'!M51:M98)</f>
        <v>1857.3747500394968</v>
      </c>
      <c r="O16" s="69">
        <f>STDEVA('Window openings'!N3:N50)</f>
        <v>1945.079070017983</v>
      </c>
      <c r="P16" s="70">
        <f>STDEVA('Window openings'!N51:N98)</f>
        <v>869.60485342835386</v>
      </c>
      <c r="Q16" s="7">
        <f>STDEVA('Window openings'!O3:O50)</f>
        <v>1614.5020702138359</v>
      </c>
      <c r="R16" s="69">
        <f>STDEVA('Window openings'!O51:O98)</f>
        <v>2153.2545598628294</v>
      </c>
    </row>
    <row r="17" spans="1:20">
      <c r="A17" s="299"/>
      <c r="B17" s="290">
        <f>ABS(B16-C16)</f>
        <v>842.49350056697176</v>
      </c>
      <c r="C17" s="291"/>
      <c r="D17" s="290">
        <f>ABS(D16-E16)</f>
        <v>657.01724175511958</v>
      </c>
      <c r="E17" s="291"/>
      <c r="F17" s="290">
        <f>ABS(F16-G16)</f>
        <v>3637.9230639372377</v>
      </c>
      <c r="G17" s="291"/>
      <c r="H17" s="290">
        <f>ABS(H16-I16)</f>
        <v>665.18717371774937</v>
      </c>
      <c r="I17" s="291"/>
      <c r="J17" s="94"/>
      <c r="K17" s="81"/>
      <c r="L17" s="297"/>
      <c r="M17" s="290">
        <f>ABS(M16-N16)</f>
        <v>380.39322476394091</v>
      </c>
      <c r="N17" s="291"/>
      <c r="O17" s="290">
        <f>ABS(O16-P16)</f>
        <v>1075.4742165896291</v>
      </c>
      <c r="P17" s="291"/>
      <c r="Q17" s="290">
        <f>ABS(Q16-R16)</f>
        <v>538.75248964899356</v>
      </c>
      <c r="R17" s="291"/>
    </row>
    <row r="18" spans="1:20">
      <c r="A18" s="299" t="s">
        <v>19</v>
      </c>
      <c r="B18" s="71" t="s">
        <v>20</v>
      </c>
      <c r="C18" s="72" t="s">
        <v>21</v>
      </c>
      <c r="D18" s="73" t="s">
        <v>20</v>
      </c>
      <c r="E18" s="73" t="s">
        <v>21</v>
      </c>
      <c r="F18" s="71" t="s">
        <v>20</v>
      </c>
      <c r="G18" s="72" t="s">
        <v>21</v>
      </c>
      <c r="H18" s="73" t="s">
        <v>20</v>
      </c>
      <c r="I18" s="72" t="s">
        <v>21</v>
      </c>
      <c r="J18" s="108"/>
      <c r="K18" s="82"/>
      <c r="L18" s="295" t="s">
        <v>19</v>
      </c>
      <c r="M18" s="74" t="s">
        <v>20</v>
      </c>
      <c r="N18" s="74" t="s">
        <v>21</v>
      </c>
      <c r="O18" s="75" t="s">
        <v>20</v>
      </c>
      <c r="P18" s="76" t="s">
        <v>21</v>
      </c>
      <c r="Q18" s="74" t="s">
        <v>20</v>
      </c>
      <c r="R18" s="76" t="s">
        <v>21</v>
      </c>
    </row>
    <row r="19" spans="1:20">
      <c r="A19" s="299"/>
      <c r="B19" s="11">
        <f>STDEVA(EV!H3:H34)</f>
        <v>3480.3378543767999</v>
      </c>
      <c r="C19" s="67">
        <f>STDEVA(EV!H35:H66)</f>
        <v>3499.7475509998903</v>
      </c>
      <c r="D19" s="67">
        <f>STDEVA(EV!I3:I34)</f>
        <v>3427.9453824335237</v>
      </c>
      <c r="E19" s="11">
        <f>STDEVA(EV!I35:I66)</f>
        <v>3528.7091321762241</v>
      </c>
      <c r="F19" s="66">
        <f>STDEVA(EV!J3:J34)</f>
        <v>4786.0154205816007</v>
      </c>
      <c r="G19" s="66">
        <f>STDEVA(EV!J35:J66)</f>
        <v>7373.1888699578822</v>
      </c>
      <c r="H19" s="11">
        <f>STDEVA(EV!K3:K34)</f>
        <v>3643.9655735629376</v>
      </c>
      <c r="I19" s="8">
        <f>STDEVA(EV!K35:K66)</f>
        <v>3657.4329333078094</v>
      </c>
      <c r="J19" s="94"/>
      <c r="K19" s="82"/>
      <c r="L19" s="296"/>
      <c r="M19" s="67">
        <f>STDEVA(EV!M3:M34)</f>
        <v>2035.5408400457752</v>
      </c>
      <c r="N19" s="67">
        <f>STDEVA(EV!M35:M66)</f>
        <v>1651.46595621644</v>
      </c>
      <c r="O19" s="69">
        <f>STDEVA(EV!N3:N34)</f>
        <v>2710.9925927756717</v>
      </c>
      <c r="P19" s="55">
        <f>STDEVA(EV!N35:N66)</f>
        <v>1889.946967446813</v>
      </c>
      <c r="Q19" s="56">
        <f>STDEVA(EV!O3:O34)</f>
        <v>2515.0575488444915</v>
      </c>
      <c r="R19" s="68">
        <f>STDEVA(EV!O35:O66)</f>
        <v>2528.6395047364977</v>
      </c>
      <c r="T19" s="78"/>
    </row>
    <row r="20" spans="1:20">
      <c r="A20" s="295"/>
      <c r="B20" s="290">
        <f>ABS(B19-C19)</f>
        <v>19.40969662309044</v>
      </c>
      <c r="C20" s="291"/>
      <c r="D20" s="290">
        <f>ABS(D19-E19)</f>
        <v>100.76374974270038</v>
      </c>
      <c r="E20" s="291"/>
      <c r="F20" s="290">
        <f>ABS(F19-G19)</f>
        <v>2587.1734493762815</v>
      </c>
      <c r="G20" s="291"/>
      <c r="H20" s="290">
        <f>ABS(H19-I19)</f>
        <v>13.467359744871828</v>
      </c>
      <c r="I20" s="291"/>
      <c r="J20" s="94"/>
      <c r="K20" s="82"/>
      <c r="L20" s="297"/>
      <c r="M20" s="290">
        <f>ABS(M19-N19)</f>
        <v>384.07488382933525</v>
      </c>
      <c r="N20" s="291"/>
      <c r="O20" s="290">
        <f>ABS(O19-P19)</f>
        <v>821.0456253288587</v>
      </c>
      <c r="P20" s="291"/>
      <c r="Q20" s="290">
        <f>ABS(Q19-R19)</f>
        <v>13.581955892006135</v>
      </c>
      <c r="R20" s="291"/>
      <c r="T20" s="78"/>
    </row>
    <row r="21" spans="1:20">
      <c r="A21" s="299" t="s">
        <v>22</v>
      </c>
      <c r="B21" s="71" t="s">
        <v>20</v>
      </c>
      <c r="C21" s="72" t="s">
        <v>23</v>
      </c>
      <c r="D21" s="73" t="s">
        <v>20</v>
      </c>
      <c r="E21" s="73" t="s">
        <v>23</v>
      </c>
      <c r="F21" s="71" t="s">
        <v>20</v>
      </c>
      <c r="G21" s="72" t="s">
        <v>23</v>
      </c>
      <c r="H21" s="73" t="s">
        <v>20</v>
      </c>
      <c r="I21" s="72" t="s">
        <v>23</v>
      </c>
      <c r="J21" s="108"/>
      <c r="K21" s="83"/>
      <c r="L21" s="295" t="s">
        <v>22</v>
      </c>
      <c r="M21" s="74" t="s">
        <v>20</v>
      </c>
      <c r="N21" s="74" t="s">
        <v>23</v>
      </c>
      <c r="O21" s="75" t="s">
        <v>20</v>
      </c>
      <c r="P21" s="76" t="s">
        <v>23</v>
      </c>
      <c r="Q21" s="74" t="s">
        <v>20</v>
      </c>
      <c r="R21" s="76" t="s">
        <v>23</v>
      </c>
      <c r="T21" s="78"/>
    </row>
    <row r="22" spans="1:20">
      <c r="A22" s="299"/>
      <c r="B22" s="11">
        <f>B19</f>
        <v>3480.3378543767999</v>
      </c>
      <c r="C22" s="11">
        <f>STDEVA(EV!H67:H98)</f>
        <v>3494.9519869178248</v>
      </c>
      <c r="D22" s="67">
        <f>D19</f>
        <v>3427.9453824335237</v>
      </c>
      <c r="E22" s="67">
        <f>STDEVA(EV!I67:I98)</f>
        <v>3354.1072385509624</v>
      </c>
      <c r="F22" s="66">
        <f>F19</f>
        <v>4786.0154205816007</v>
      </c>
      <c r="G22" s="66">
        <f>STDEVA(EV!J67:J98)</f>
        <v>6213.0913528701494</v>
      </c>
      <c r="H22" s="11">
        <f>H19</f>
        <v>3643.9655735629376</v>
      </c>
      <c r="I22" s="8">
        <f>STDEVA(EV!K67:K98)</f>
        <v>3661.1457673774294</v>
      </c>
      <c r="J22" s="94"/>
      <c r="K22" s="83"/>
      <c r="L22" s="296"/>
      <c r="M22" s="67">
        <f>M19</f>
        <v>2035.5408400457752</v>
      </c>
      <c r="N22" s="67">
        <f>STDEVA(EV!M67:M98)</f>
        <v>1886.7556074617596</v>
      </c>
      <c r="O22" s="69">
        <f>O19</f>
        <v>2710.9925927756717</v>
      </c>
      <c r="P22" s="55">
        <f>STDEVA(EV!N67:N98)</f>
        <v>2197.4828218951284</v>
      </c>
      <c r="Q22" s="56">
        <f>Q19</f>
        <v>2515.0575488444915</v>
      </c>
      <c r="R22" s="68">
        <f>STDEVA(EV!O67:O98)</f>
        <v>2532.7777636189571</v>
      </c>
      <c r="T22" s="78"/>
    </row>
    <row r="23" spans="1:20">
      <c r="A23" s="295"/>
      <c r="B23" s="290">
        <f>ABS(B22-C22)</f>
        <v>14.614132541024901</v>
      </c>
      <c r="C23" s="291"/>
      <c r="D23" s="290">
        <f>ABS(D22-G22)</f>
        <v>2785.1459704366257</v>
      </c>
      <c r="E23" s="291"/>
      <c r="F23" s="290">
        <f>ABS(F22-G22)</f>
        <v>1427.0759322885488</v>
      </c>
      <c r="G23" s="291"/>
      <c r="H23" s="290">
        <f>ABS(H22-I22)</f>
        <v>17.180193814491759</v>
      </c>
      <c r="I23" s="291"/>
      <c r="J23" s="94"/>
      <c r="K23" s="83"/>
      <c r="L23" s="297"/>
      <c r="M23" s="290">
        <f>ABS(M22-P22)</f>
        <v>161.94198184935317</v>
      </c>
      <c r="N23" s="291"/>
      <c r="O23" s="290">
        <f>ABS(O22-P22)</f>
        <v>513.50977088054333</v>
      </c>
      <c r="P23" s="291"/>
      <c r="Q23" s="290">
        <f>ABS(Q22-R22)</f>
        <v>17.720214774465603</v>
      </c>
      <c r="R23" s="291"/>
    </row>
    <row r="24" spans="1:20">
      <c r="A24" s="299" t="s">
        <v>24</v>
      </c>
      <c r="B24" s="71" t="s">
        <v>21</v>
      </c>
      <c r="C24" s="72" t="s">
        <v>23</v>
      </c>
      <c r="D24" s="73" t="s">
        <v>21</v>
      </c>
      <c r="E24" s="73" t="s">
        <v>23</v>
      </c>
      <c r="F24" s="71" t="s">
        <v>21</v>
      </c>
      <c r="G24" s="72" t="s">
        <v>23</v>
      </c>
      <c r="H24" s="73" t="s">
        <v>21</v>
      </c>
      <c r="I24" s="72" t="s">
        <v>23</v>
      </c>
      <c r="J24" s="108"/>
      <c r="L24" s="295" t="s">
        <v>24</v>
      </c>
      <c r="M24" s="74" t="s">
        <v>21</v>
      </c>
      <c r="N24" s="74" t="s">
        <v>23</v>
      </c>
      <c r="O24" s="75" t="s">
        <v>21</v>
      </c>
      <c r="P24" s="76" t="s">
        <v>23</v>
      </c>
      <c r="Q24" s="74" t="s">
        <v>21</v>
      </c>
      <c r="R24" s="76" t="s">
        <v>23</v>
      </c>
    </row>
    <row r="25" spans="1:20">
      <c r="A25" s="299"/>
      <c r="B25" s="67">
        <f>C19</f>
        <v>3499.7475509998903</v>
      </c>
      <c r="C25" s="11">
        <f>C22</f>
        <v>3494.9519869178248</v>
      </c>
      <c r="D25" s="11">
        <f>E19</f>
        <v>3528.7091321762241</v>
      </c>
      <c r="E25" s="67">
        <f>E22</f>
        <v>3354.1072385509624</v>
      </c>
      <c r="F25" s="66">
        <f>G19</f>
        <v>7373.1888699578822</v>
      </c>
      <c r="G25" s="66">
        <f>G22</f>
        <v>6213.0913528701494</v>
      </c>
      <c r="H25" s="11">
        <f>I19</f>
        <v>3657.4329333078094</v>
      </c>
      <c r="I25" s="8">
        <f>I22</f>
        <v>3661.1457673774294</v>
      </c>
      <c r="J25" s="94"/>
      <c r="L25" s="296"/>
      <c r="M25" s="67">
        <f>N19</f>
        <v>1651.46595621644</v>
      </c>
      <c r="N25" s="67">
        <f>N22</f>
        <v>1886.7556074617596</v>
      </c>
      <c r="O25" s="54">
        <f>P19</f>
        <v>1889.946967446813</v>
      </c>
      <c r="P25" s="55">
        <f>P22</f>
        <v>2197.4828218951284</v>
      </c>
      <c r="Q25" s="66">
        <f>R19</f>
        <v>2528.6395047364977</v>
      </c>
      <c r="R25" s="68">
        <f>R22</f>
        <v>2532.7777636189571</v>
      </c>
    </row>
    <row r="26" spans="1:20">
      <c r="A26" s="299"/>
      <c r="B26" s="290">
        <f>ABS(B25-C25)</f>
        <v>4.795564082065539</v>
      </c>
      <c r="C26" s="291"/>
      <c r="D26" s="290">
        <f>ABS(D25-E25)</f>
        <v>174.60189362526171</v>
      </c>
      <c r="E26" s="291"/>
      <c r="F26" s="290">
        <f>ABS(F25-G25)</f>
        <v>1160.0975170877327</v>
      </c>
      <c r="G26" s="291"/>
      <c r="H26" s="290">
        <f>ABS(H25-I25)</f>
        <v>3.7128340696199302</v>
      </c>
      <c r="I26" s="291"/>
      <c r="J26" s="94"/>
      <c r="L26" s="297"/>
      <c r="M26" s="290">
        <f>ABS(M25-N25)</f>
        <v>235.28965124531965</v>
      </c>
      <c r="N26" s="291"/>
      <c r="O26" s="290">
        <f>ABS(O25-P25)</f>
        <v>307.53585444831538</v>
      </c>
      <c r="P26" s="291"/>
      <c r="Q26" s="290">
        <f>ABS(Q25-R25)</f>
        <v>4.1382588824594677</v>
      </c>
      <c r="R26" s="291"/>
    </row>
    <row r="30" spans="1:20" ht="46" customHeight="1">
      <c r="A30" s="60" t="s">
        <v>25</v>
      </c>
      <c r="B30" s="289" t="s">
        <v>2</v>
      </c>
      <c r="C30" s="293"/>
      <c r="D30" s="289" t="s">
        <v>3</v>
      </c>
      <c r="E30" s="293"/>
      <c r="F30" s="292" t="s">
        <v>4</v>
      </c>
      <c r="G30" s="294"/>
      <c r="J30" s="84"/>
      <c r="K30" s="90"/>
      <c r="L30" s="90"/>
    </row>
    <row r="31" spans="1:20">
      <c r="A31" s="289" t="s">
        <v>6</v>
      </c>
      <c r="B31" s="75" t="s">
        <v>7</v>
      </c>
      <c r="C31" s="76" t="s">
        <v>8</v>
      </c>
      <c r="D31" s="75" t="s">
        <v>7</v>
      </c>
      <c r="E31" s="76" t="s">
        <v>8</v>
      </c>
      <c r="F31" s="75" t="s">
        <v>7</v>
      </c>
      <c r="G31" s="76" t="s">
        <v>8</v>
      </c>
      <c r="J31" s="86"/>
      <c r="K31" s="90"/>
      <c r="L31" s="90"/>
      <c r="M31" s="11"/>
    </row>
    <row r="32" spans="1:20">
      <c r="A32" s="289"/>
      <c r="B32" s="54">
        <f t="shared" ref="B32:G32" si="0">D4-M4</f>
        <v>1657.8478267604571</v>
      </c>
      <c r="C32" s="55">
        <f t="shared" si="0"/>
        <v>1310.9364724304173</v>
      </c>
      <c r="D32" s="70">
        <f t="shared" si="0"/>
        <v>3141.5859862768907</v>
      </c>
      <c r="E32" s="77">
        <f t="shared" si="0"/>
        <v>4772.3750330877228</v>
      </c>
      <c r="F32" s="69">
        <f t="shared" si="0"/>
        <v>937.1854784301272</v>
      </c>
      <c r="G32" s="68">
        <f t="shared" si="0"/>
        <v>964.30887662627993</v>
      </c>
      <c r="J32" s="87"/>
      <c r="K32" s="90"/>
      <c r="L32" s="90"/>
      <c r="M32" s="11"/>
    </row>
    <row r="33" spans="1:12">
      <c r="A33" s="289"/>
      <c r="B33" s="62">
        <f>ABS(B32-C32)</f>
        <v>346.91135433003979</v>
      </c>
      <c r="C33" s="63"/>
      <c r="D33" s="62">
        <f>ABS(D32-E32)</f>
        <v>1630.7890468108321</v>
      </c>
      <c r="E33" s="63"/>
      <c r="F33" s="290">
        <f>ABS(F32-G32)</f>
        <v>27.123398196152721</v>
      </c>
      <c r="G33" s="291"/>
      <c r="J33" s="88"/>
      <c r="K33" s="90"/>
      <c r="L33" s="90"/>
    </row>
    <row r="34" spans="1:12">
      <c r="A34" s="289" t="s">
        <v>9</v>
      </c>
      <c r="B34" s="75" t="s">
        <v>10</v>
      </c>
      <c r="C34" s="76" t="s">
        <v>11</v>
      </c>
      <c r="D34" s="75" t="s">
        <v>10</v>
      </c>
      <c r="E34" s="76" t="s">
        <v>11</v>
      </c>
      <c r="F34" s="75" t="s">
        <v>10</v>
      </c>
      <c r="G34" s="76" t="s">
        <v>11</v>
      </c>
      <c r="J34" s="86"/>
      <c r="K34" s="90"/>
      <c r="L34" s="90"/>
    </row>
    <row r="35" spans="1:12">
      <c r="A35" s="289"/>
      <c r="B35" s="54">
        <f t="shared" ref="B35:G35" si="1">D7-M7</f>
        <v>1617.4996851694227</v>
      </c>
      <c r="C35" s="55">
        <f t="shared" si="1"/>
        <v>1163.141131957289</v>
      </c>
      <c r="D35" s="70">
        <f t="shared" si="1"/>
        <v>5260.0014514647764</v>
      </c>
      <c r="E35" s="77">
        <f t="shared" si="1"/>
        <v>1271.997233785366</v>
      </c>
      <c r="F35" s="69">
        <f t="shared" si="1"/>
        <v>1031.7026512118518</v>
      </c>
      <c r="G35" s="68">
        <f t="shared" si="1"/>
        <v>698.6884564591046</v>
      </c>
      <c r="J35" s="87"/>
      <c r="K35" s="90"/>
      <c r="L35" s="90"/>
    </row>
    <row r="36" spans="1:12">
      <c r="A36" s="289"/>
      <c r="B36" s="62">
        <f>ABS(B35-C35)</f>
        <v>454.35855321213376</v>
      </c>
      <c r="C36" s="63"/>
      <c r="D36" s="62">
        <f>ABS(D35-E35)</f>
        <v>3988.0042176794104</v>
      </c>
      <c r="E36" s="63"/>
      <c r="F36" s="290">
        <f>ABS(F35-G35)</f>
        <v>333.01419475274724</v>
      </c>
      <c r="G36" s="291"/>
      <c r="J36" s="88"/>
      <c r="K36" s="90"/>
      <c r="L36" s="90"/>
    </row>
    <row r="37" spans="1:12">
      <c r="A37" s="289" t="s">
        <v>12</v>
      </c>
      <c r="B37" s="75" t="s">
        <v>13</v>
      </c>
      <c r="C37" s="76" t="s">
        <v>14</v>
      </c>
      <c r="D37" s="75" t="s">
        <v>13</v>
      </c>
      <c r="E37" s="76" t="s">
        <v>14</v>
      </c>
      <c r="F37" s="75" t="s">
        <v>13</v>
      </c>
      <c r="G37" s="76" t="s">
        <v>14</v>
      </c>
      <c r="J37" s="86"/>
      <c r="K37" s="90"/>
      <c r="L37" s="90"/>
    </row>
    <row r="38" spans="1:12">
      <c r="A38" s="289"/>
      <c r="B38" s="54">
        <f t="shared" ref="B38:G38" si="2">D10-M10</f>
        <v>1476.2342385634524</v>
      </c>
      <c r="C38" s="55">
        <f t="shared" si="2"/>
        <v>1523.8804107155502</v>
      </c>
      <c r="D38" s="70">
        <f t="shared" si="2"/>
        <v>4213.2313169845829</v>
      </c>
      <c r="E38" s="77">
        <f t="shared" si="2"/>
        <v>3913.8911891046387</v>
      </c>
      <c r="F38" s="69">
        <f t="shared" si="2"/>
        <v>1066.318019102675</v>
      </c>
      <c r="G38" s="68">
        <f t="shared" si="2"/>
        <v>1040.5255893571093</v>
      </c>
      <c r="J38" s="87"/>
      <c r="K38" s="90"/>
      <c r="L38" s="90"/>
    </row>
    <row r="39" spans="1:12">
      <c r="A39" s="289"/>
      <c r="B39" s="62">
        <f>ABS(B38-C38)</f>
        <v>47.646172152097733</v>
      </c>
      <c r="C39" s="63"/>
      <c r="D39" s="62">
        <f>ABS(D38-E38)</f>
        <v>299.34012787994425</v>
      </c>
      <c r="E39" s="63"/>
      <c r="F39" s="290">
        <f>ABS(F38-G38)</f>
        <v>25.792429745565641</v>
      </c>
      <c r="G39" s="291"/>
      <c r="J39" s="88"/>
      <c r="K39" s="90"/>
      <c r="L39" s="90"/>
    </row>
    <row r="40" spans="1:12">
      <c r="A40" s="289" t="s">
        <v>15</v>
      </c>
      <c r="B40" s="71" t="s">
        <v>13</v>
      </c>
      <c r="C40" s="72" t="s">
        <v>14</v>
      </c>
      <c r="D40" s="73" t="s">
        <v>13</v>
      </c>
      <c r="E40" s="73" t="s">
        <v>14</v>
      </c>
      <c r="F40" s="71" t="s">
        <v>13</v>
      </c>
      <c r="G40" s="72" t="s">
        <v>14</v>
      </c>
      <c r="J40" s="89"/>
      <c r="K40" s="90"/>
      <c r="L40" s="90"/>
    </row>
    <row r="41" spans="1:12">
      <c r="A41" s="289"/>
      <c r="B41" s="54">
        <f t="shared" ref="B41:G41" si="3">D13-M13</f>
        <v>1545.6641573012444</v>
      </c>
      <c r="C41" s="55">
        <f t="shared" si="3"/>
        <v>1455.4617309755977</v>
      </c>
      <c r="D41" s="67">
        <f t="shared" si="3"/>
        <v>4209.4814135101587</v>
      </c>
      <c r="E41" s="67">
        <f t="shared" si="3"/>
        <v>3914.1470071375029</v>
      </c>
      <c r="F41" s="69">
        <f t="shared" si="3"/>
        <v>1057.4427788059616</v>
      </c>
      <c r="G41" s="68">
        <f t="shared" si="3"/>
        <v>1055.4712691458549</v>
      </c>
      <c r="J41" s="87"/>
      <c r="K41" s="90"/>
      <c r="L41" s="90"/>
    </row>
    <row r="42" spans="1:12">
      <c r="A42" s="289"/>
      <c r="B42" s="62">
        <f>ABS(B41-C41)</f>
        <v>90.202426325646684</v>
      </c>
      <c r="C42" s="63"/>
      <c r="D42" s="62">
        <f>ABS(D41-E41)</f>
        <v>295.33440637265585</v>
      </c>
      <c r="E42" s="63"/>
      <c r="F42" s="290">
        <f>ABS(F41-G41)</f>
        <v>1.9715096601066762</v>
      </c>
      <c r="G42" s="291"/>
      <c r="J42" s="88"/>
      <c r="K42" s="90"/>
      <c r="L42" s="90"/>
    </row>
    <row r="43" spans="1:12">
      <c r="A43" s="289" t="s">
        <v>16</v>
      </c>
      <c r="B43" s="71" t="s">
        <v>17</v>
      </c>
      <c r="C43" s="72" t="s">
        <v>18</v>
      </c>
      <c r="D43" s="73" t="s">
        <v>17</v>
      </c>
      <c r="E43" s="73" t="s">
        <v>18</v>
      </c>
      <c r="F43" s="71" t="s">
        <v>17</v>
      </c>
      <c r="G43" s="72" t="s">
        <v>18</v>
      </c>
      <c r="J43" s="89"/>
      <c r="K43" s="90"/>
      <c r="L43" s="90"/>
    </row>
    <row r="44" spans="1:12">
      <c r="A44" s="289"/>
      <c r="B44" s="54">
        <f t="shared" ref="B44:G44" si="4">D16-M16</f>
        <v>386.76368156041508</v>
      </c>
      <c r="C44" s="68">
        <f t="shared" si="4"/>
        <v>663.38769855159376</v>
      </c>
      <c r="D44" s="66">
        <f t="shared" si="4"/>
        <v>194.49828699158365</v>
      </c>
      <c r="E44" s="67">
        <f t="shared" si="4"/>
        <v>4907.8955675184507</v>
      </c>
      <c r="F44" s="70">
        <f t="shared" si="4"/>
        <v>608.20555950574226</v>
      </c>
      <c r="G44" s="55">
        <f t="shared" si="4"/>
        <v>734.64024357449807</v>
      </c>
      <c r="J44" s="87"/>
      <c r="K44" s="90"/>
      <c r="L44" s="90"/>
    </row>
    <row r="45" spans="1:12">
      <c r="A45" s="289"/>
      <c r="B45" s="62">
        <f>ABS(B44-C44)</f>
        <v>276.62401699117868</v>
      </c>
      <c r="C45" s="63"/>
      <c r="D45" s="62">
        <f>ABS(D44-E44)</f>
        <v>4713.3972805268668</v>
      </c>
      <c r="E45" s="63"/>
      <c r="F45" s="290">
        <f>ABS(F44-G44)</f>
        <v>126.43468406875581</v>
      </c>
      <c r="G45" s="291"/>
      <c r="J45" s="88"/>
      <c r="K45" s="90"/>
      <c r="L45" s="90"/>
    </row>
    <row r="46" spans="1:12">
      <c r="A46" s="289" t="s">
        <v>19</v>
      </c>
      <c r="B46" s="75" t="s">
        <v>20</v>
      </c>
      <c r="C46" s="76" t="s">
        <v>21</v>
      </c>
      <c r="D46" s="75" t="s">
        <v>20</v>
      </c>
      <c r="E46" s="76" t="s">
        <v>21</v>
      </c>
      <c r="F46" s="75" t="s">
        <v>20</v>
      </c>
      <c r="G46" s="76" t="s">
        <v>21</v>
      </c>
      <c r="J46" s="86"/>
      <c r="K46" s="90"/>
      <c r="L46" s="90"/>
    </row>
    <row r="47" spans="1:12">
      <c r="A47" s="289"/>
      <c r="B47" s="54">
        <f t="shared" ref="B47:G47" si="5">D19-M19</f>
        <v>1392.4045423877485</v>
      </c>
      <c r="C47" s="55">
        <f t="shared" si="5"/>
        <v>1877.2431759597841</v>
      </c>
      <c r="D47" s="70">
        <f t="shared" si="5"/>
        <v>2075.022827805929</v>
      </c>
      <c r="E47" s="77">
        <f t="shared" si="5"/>
        <v>5483.2419025110694</v>
      </c>
      <c r="F47" s="69">
        <f t="shared" si="5"/>
        <v>1128.9080247184461</v>
      </c>
      <c r="G47" s="68">
        <f t="shared" si="5"/>
        <v>1128.7934285713118</v>
      </c>
      <c r="J47" s="87"/>
      <c r="K47" s="90"/>
      <c r="L47" s="90"/>
    </row>
    <row r="48" spans="1:12">
      <c r="A48" s="292"/>
      <c r="B48" s="62">
        <f>ABS(B47-C47)</f>
        <v>484.83863357203563</v>
      </c>
      <c r="C48" s="63"/>
      <c r="D48" s="62">
        <f>ABS(D47-E47)</f>
        <v>3408.2190747051404</v>
      </c>
      <c r="E48" s="63"/>
      <c r="F48" s="290">
        <f>ABS(F47-G47)</f>
        <v>0.1145961471343071</v>
      </c>
      <c r="G48" s="291"/>
      <c r="J48" s="88"/>
      <c r="K48" s="90"/>
      <c r="L48" s="90"/>
    </row>
    <row r="49" spans="1:12">
      <c r="A49" s="289" t="s">
        <v>22</v>
      </c>
      <c r="B49" s="75" t="s">
        <v>20</v>
      </c>
      <c r="C49" s="76" t="s">
        <v>23</v>
      </c>
      <c r="D49" s="75" t="s">
        <v>20</v>
      </c>
      <c r="E49" s="76" t="s">
        <v>23</v>
      </c>
      <c r="F49" s="75" t="s">
        <v>20</v>
      </c>
      <c r="G49" s="76" t="s">
        <v>23</v>
      </c>
      <c r="J49" s="86"/>
      <c r="K49" s="90"/>
      <c r="L49" s="90"/>
    </row>
    <row r="50" spans="1:12">
      <c r="A50" s="289"/>
      <c r="B50" s="54">
        <f t="shared" ref="B50:G50" si="6">D22-M22</f>
        <v>1392.4045423877485</v>
      </c>
      <c r="C50" s="55">
        <f t="shared" si="6"/>
        <v>1467.3516310892028</v>
      </c>
      <c r="D50" s="70">
        <f t="shared" si="6"/>
        <v>2075.022827805929</v>
      </c>
      <c r="E50" s="77">
        <f t="shared" si="6"/>
        <v>4015.608530975021</v>
      </c>
      <c r="F50" s="69">
        <f t="shared" si="6"/>
        <v>1128.9080247184461</v>
      </c>
      <c r="G50" s="68">
        <f t="shared" si="6"/>
        <v>1128.3680037584722</v>
      </c>
      <c r="J50" s="87"/>
      <c r="K50" s="90"/>
      <c r="L50" s="90"/>
    </row>
    <row r="51" spans="1:12">
      <c r="A51" s="292"/>
      <c r="B51" s="62">
        <f>ABS(B50-E50)</f>
        <v>2623.2039885872728</v>
      </c>
      <c r="C51" s="63"/>
      <c r="D51" s="62">
        <f>ABS(D50-E50)</f>
        <v>1940.5857031690921</v>
      </c>
      <c r="E51" s="63"/>
      <c r="F51" s="290">
        <f>ABS(F50-G50)</f>
        <v>0.54002095997384458</v>
      </c>
      <c r="G51" s="291"/>
      <c r="J51" s="88"/>
      <c r="K51" s="90"/>
      <c r="L51" s="90"/>
    </row>
    <row r="52" spans="1:12">
      <c r="A52" s="289" t="s">
        <v>24</v>
      </c>
      <c r="B52" s="75" t="s">
        <v>21</v>
      </c>
      <c r="C52" s="76" t="s">
        <v>23</v>
      </c>
      <c r="D52" s="75" t="s">
        <v>21</v>
      </c>
      <c r="E52" s="76" t="s">
        <v>23</v>
      </c>
      <c r="F52" s="75" t="s">
        <v>21</v>
      </c>
      <c r="G52" s="76" t="s">
        <v>23</v>
      </c>
      <c r="J52" s="86"/>
      <c r="K52" s="90"/>
      <c r="L52" s="90"/>
    </row>
    <row r="53" spans="1:12">
      <c r="A53" s="289"/>
      <c r="B53" s="54">
        <f t="shared" ref="B53:G53" si="7">D25-M25</f>
        <v>1877.2431759597841</v>
      </c>
      <c r="C53" s="55">
        <f t="shared" si="7"/>
        <v>1467.3516310892028</v>
      </c>
      <c r="D53" s="70">
        <f t="shared" si="7"/>
        <v>5483.2419025110694</v>
      </c>
      <c r="E53" s="77">
        <f t="shared" si="7"/>
        <v>4015.608530975021</v>
      </c>
      <c r="F53" s="69">
        <f t="shared" si="7"/>
        <v>1128.7934285713118</v>
      </c>
      <c r="G53" s="68">
        <f t="shared" si="7"/>
        <v>1128.3680037584722</v>
      </c>
      <c r="J53" s="87"/>
      <c r="K53" s="90"/>
      <c r="L53" s="90"/>
    </row>
    <row r="54" spans="1:12">
      <c r="A54" s="289"/>
      <c r="B54" s="62">
        <f>ABS(B53-C53)</f>
        <v>409.89154487058136</v>
      </c>
      <c r="C54" s="63"/>
      <c r="D54" s="62">
        <f>ABS(D53-E53)</f>
        <v>1467.6333715360483</v>
      </c>
      <c r="E54" s="63"/>
      <c r="F54" s="290">
        <f>ABS(F53-G53)</f>
        <v>0.42542481283953748</v>
      </c>
      <c r="G54" s="291"/>
      <c r="J54" s="88"/>
      <c r="K54" s="90"/>
      <c r="L54" s="90"/>
    </row>
  </sheetData>
  <mergeCells count="98">
    <mergeCell ref="B26:C26"/>
    <mergeCell ref="D23:E23"/>
    <mergeCell ref="F23:G23"/>
    <mergeCell ref="H23:I23"/>
    <mergeCell ref="H26:I26"/>
    <mergeCell ref="F26:G26"/>
    <mergeCell ref="D26:E26"/>
    <mergeCell ref="H17:I17"/>
    <mergeCell ref="H20:I20"/>
    <mergeCell ref="F20:G20"/>
    <mergeCell ref="D20:E20"/>
    <mergeCell ref="B20:C20"/>
    <mergeCell ref="A21:A23"/>
    <mergeCell ref="A24:A26"/>
    <mergeCell ref="A18:A20"/>
    <mergeCell ref="B2:C2"/>
    <mergeCell ref="D2:E2"/>
    <mergeCell ref="B5:C5"/>
    <mergeCell ref="D5:E5"/>
    <mergeCell ref="D8:E8"/>
    <mergeCell ref="B8:C8"/>
    <mergeCell ref="B11:C11"/>
    <mergeCell ref="D11:E11"/>
    <mergeCell ref="D14:E14"/>
    <mergeCell ref="B14:C14"/>
    <mergeCell ref="B17:C17"/>
    <mergeCell ref="D17:E17"/>
    <mergeCell ref="B23:C23"/>
    <mergeCell ref="F2:G2"/>
    <mergeCell ref="H2:I2"/>
    <mergeCell ref="A15:A17"/>
    <mergeCell ref="A12:A14"/>
    <mergeCell ref="A9:A11"/>
    <mergeCell ref="A6:A8"/>
    <mergeCell ref="A3:A5"/>
    <mergeCell ref="F5:G5"/>
    <mergeCell ref="H5:I5"/>
    <mergeCell ref="H8:I8"/>
    <mergeCell ref="F8:G8"/>
    <mergeCell ref="F11:G11"/>
    <mergeCell ref="H11:I11"/>
    <mergeCell ref="H14:I14"/>
    <mergeCell ref="F14:G14"/>
    <mergeCell ref="F17:G17"/>
    <mergeCell ref="O2:P2"/>
    <mergeCell ref="Q2:R2"/>
    <mergeCell ref="L3:L5"/>
    <mergeCell ref="M5:N5"/>
    <mergeCell ref="O5:P5"/>
    <mergeCell ref="Q5:R5"/>
    <mergeCell ref="M2:N2"/>
    <mergeCell ref="O14:P14"/>
    <mergeCell ref="Q14:R14"/>
    <mergeCell ref="L15:L17"/>
    <mergeCell ref="M17:N17"/>
    <mergeCell ref="O17:P17"/>
    <mergeCell ref="Q17:R17"/>
    <mergeCell ref="L12:L14"/>
    <mergeCell ref="M14:N14"/>
    <mergeCell ref="O8:P8"/>
    <mergeCell ref="Q8:R8"/>
    <mergeCell ref="L9:L11"/>
    <mergeCell ref="M11:N11"/>
    <mergeCell ref="O11:P11"/>
    <mergeCell ref="Q11:R11"/>
    <mergeCell ref="L6:L8"/>
    <mergeCell ref="M8:N8"/>
    <mergeCell ref="L24:L26"/>
    <mergeCell ref="M26:N26"/>
    <mergeCell ref="O26:P26"/>
    <mergeCell ref="Q26:R26"/>
    <mergeCell ref="O20:P20"/>
    <mergeCell ref="Q20:R20"/>
    <mergeCell ref="L21:L23"/>
    <mergeCell ref="M23:N23"/>
    <mergeCell ref="O23:P23"/>
    <mergeCell ref="Q23:R23"/>
    <mergeCell ref="L18:L20"/>
    <mergeCell ref="M20:N20"/>
    <mergeCell ref="A34:A36"/>
    <mergeCell ref="F36:G36"/>
    <mergeCell ref="B30:C30"/>
    <mergeCell ref="D30:E30"/>
    <mergeCell ref="F30:G30"/>
    <mergeCell ref="A31:A33"/>
    <mergeCell ref="F33:G33"/>
    <mergeCell ref="A43:A45"/>
    <mergeCell ref="F45:G45"/>
    <mergeCell ref="A40:A42"/>
    <mergeCell ref="F42:G42"/>
    <mergeCell ref="A37:A39"/>
    <mergeCell ref="F39:G39"/>
    <mergeCell ref="A52:A54"/>
    <mergeCell ref="F54:G54"/>
    <mergeCell ref="A49:A51"/>
    <mergeCell ref="F51:G51"/>
    <mergeCell ref="A46:A48"/>
    <mergeCell ref="F48:G48"/>
  </mergeCells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</sheetPr>
  <dimension ref="A1:T53"/>
  <sheetViews>
    <sheetView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0" ht="30">
      <c r="B1" s="306" t="s">
        <v>76</v>
      </c>
      <c r="C1" s="306"/>
      <c r="D1" s="306"/>
      <c r="E1" s="306"/>
      <c r="F1" s="306"/>
      <c r="G1" s="183"/>
      <c r="H1" s="183"/>
      <c r="I1" s="183"/>
      <c r="J1" s="183"/>
      <c r="K1" s="183"/>
      <c r="L1" s="183"/>
      <c r="M1" s="183"/>
      <c r="N1" s="183"/>
      <c r="O1" s="183"/>
    </row>
    <row r="2" spans="1:20" ht="45" customHeight="1">
      <c r="B2" s="150"/>
      <c r="C2" s="304" t="s">
        <v>50</v>
      </c>
      <c r="D2" s="305"/>
      <c r="E2" s="304" t="s">
        <v>50</v>
      </c>
      <c r="F2" s="305"/>
      <c r="G2" s="197"/>
      <c r="H2" s="195"/>
      <c r="I2" s="195"/>
      <c r="J2" s="195"/>
      <c r="K2" s="195"/>
      <c r="L2" s="195"/>
      <c r="M2" s="195"/>
      <c r="N2" s="195"/>
      <c r="O2" s="195"/>
      <c r="P2" s="149"/>
      <c r="Q2" s="149"/>
      <c r="R2" s="149"/>
    </row>
    <row r="3" spans="1:20" ht="15.5" customHeight="1">
      <c r="B3" s="150"/>
      <c r="C3" s="141" t="s">
        <v>70</v>
      </c>
      <c r="D3" s="141" t="s">
        <v>50</v>
      </c>
      <c r="E3" s="141" t="s">
        <v>70</v>
      </c>
      <c r="F3" s="141" t="s">
        <v>50</v>
      </c>
      <c r="G3" s="89"/>
      <c r="H3" s="89"/>
      <c r="I3" s="89"/>
      <c r="J3" s="89"/>
      <c r="K3" s="89"/>
      <c r="L3" s="89"/>
      <c r="M3" s="89"/>
      <c r="N3" s="89"/>
      <c r="O3" s="89"/>
    </row>
    <row r="4" spans="1:20">
      <c r="A4" s="155" t="s">
        <v>75</v>
      </c>
      <c r="B4" s="151" t="s">
        <v>69</v>
      </c>
      <c r="C4" s="171">
        <f>MEDIAN(STC!H3:H50)</f>
        <v>10067.29568644445</v>
      </c>
      <c r="D4" s="171">
        <f>MEDIAN(STC!H51:H98)</f>
        <v>9750.995515647006</v>
      </c>
      <c r="E4" s="144">
        <f>C4</f>
        <v>10067.29568644445</v>
      </c>
      <c r="F4" s="144">
        <f>D4</f>
        <v>9750.995515647006</v>
      </c>
      <c r="G4" s="93"/>
      <c r="H4" s="93"/>
      <c r="I4" s="93"/>
      <c r="J4" s="93"/>
      <c r="K4" s="93"/>
      <c r="L4" s="93"/>
      <c r="M4" s="93"/>
      <c r="N4" s="93"/>
      <c r="O4" s="93"/>
    </row>
    <row r="5" spans="1:20">
      <c r="A5" s="155"/>
      <c r="B5" s="152" t="s">
        <v>66</v>
      </c>
      <c r="C5" s="172">
        <f>MEDIAN(STC!I3:I50)</f>
        <v>10505.683900058306</v>
      </c>
      <c r="D5" s="172">
        <f>MEDIAN(STC!I51:I98)</f>
        <v>9866.8909817864169</v>
      </c>
      <c r="E5" s="144">
        <f t="shared" ref="E5:F11" si="0">C5</f>
        <v>10505.683900058306</v>
      </c>
      <c r="F5" s="144">
        <f t="shared" si="0"/>
        <v>9866.8909817864169</v>
      </c>
      <c r="G5" s="94"/>
      <c r="H5" s="94"/>
      <c r="I5" s="94"/>
      <c r="J5" s="94"/>
      <c r="K5" s="94"/>
      <c r="L5" s="94"/>
      <c r="M5" s="94"/>
      <c r="N5" s="94"/>
      <c r="O5" s="94"/>
    </row>
    <row r="6" spans="1:20" ht="15.5" customHeight="1">
      <c r="A6" s="155"/>
      <c r="B6" s="152" t="s">
        <v>68</v>
      </c>
      <c r="C6" s="173">
        <f>MEDIAN(STC!J3:J50)</f>
        <v>11535.596533169712</v>
      </c>
      <c r="D6" s="173">
        <f>MEDIAN(STC!J51:J98)</f>
        <v>11285.902707957921</v>
      </c>
      <c r="E6" s="144">
        <f t="shared" si="0"/>
        <v>11535.596533169712</v>
      </c>
      <c r="F6" s="144">
        <f t="shared" si="0"/>
        <v>11285.902707957921</v>
      </c>
      <c r="G6" s="95"/>
      <c r="H6" s="95"/>
      <c r="I6" s="95"/>
      <c r="J6" s="95"/>
      <c r="K6" s="95"/>
      <c r="L6" s="95"/>
      <c r="M6" s="95"/>
      <c r="N6" s="95"/>
      <c r="O6" s="95"/>
    </row>
    <row r="7" spans="1:20" ht="16" thickBot="1">
      <c r="A7" s="155"/>
      <c r="B7" s="159" t="s">
        <v>67</v>
      </c>
      <c r="C7" s="174">
        <f>MEDIAN(STC!K3:K50)</f>
        <v>10544.478793400191</v>
      </c>
      <c r="D7" s="174">
        <f>MEDIAN(STC!K51:K98)</f>
        <v>10282.03420358248</v>
      </c>
      <c r="E7" s="164">
        <f t="shared" si="0"/>
        <v>10544.478793400191</v>
      </c>
      <c r="F7" s="164">
        <f t="shared" si="0"/>
        <v>10282.03420358248</v>
      </c>
      <c r="G7" s="94"/>
      <c r="H7" s="94"/>
      <c r="I7" s="94"/>
      <c r="J7" s="94"/>
      <c r="K7" s="94"/>
      <c r="L7" s="94"/>
      <c r="M7" s="94"/>
      <c r="N7" s="94"/>
      <c r="O7" s="94"/>
    </row>
    <row r="8" spans="1:20">
      <c r="A8" s="155" t="s">
        <v>5</v>
      </c>
      <c r="B8" s="156" t="s">
        <v>69</v>
      </c>
      <c r="C8" s="176">
        <f>C4</f>
        <v>10067.29568644445</v>
      </c>
      <c r="D8" s="176">
        <f>D4</f>
        <v>9750.995515647006</v>
      </c>
      <c r="E8" s="157">
        <f t="shared" si="0"/>
        <v>10067.29568644445</v>
      </c>
      <c r="F8" s="157">
        <f t="shared" si="0"/>
        <v>9750.995515647006</v>
      </c>
      <c r="G8" s="93"/>
      <c r="H8" s="93"/>
      <c r="I8" s="93"/>
      <c r="J8" s="93"/>
      <c r="K8" s="93"/>
      <c r="L8" s="95"/>
      <c r="M8" s="93"/>
      <c r="N8" s="93"/>
      <c r="O8" s="93"/>
    </row>
    <row r="9" spans="1:20" ht="15.5" customHeight="1">
      <c r="B9" s="152" t="s">
        <v>66</v>
      </c>
      <c r="C9" s="171">
        <f>MEDIAN(STC!M3:M50)</f>
        <v>8050.5783723397299</v>
      </c>
      <c r="D9" s="171">
        <f>MEDIAN(STC!M51:M98)</f>
        <v>7507.5135448307274</v>
      </c>
      <c r="E9" s="144">
        <f t="shared" si="0"/>
        <v>8050.5783723397299</v>
      </c>
      <c r="F9" s="144">
        <f t="shared" si="0"/>
        <v>7507.5135448307274</v>
      </c>
      <c r="G9" s="93"/>
      <c r="H9" s="93"/>
      <c r="I9" s="93"/>
      <c r="J9" s="93"/>
      <c r="K9" s="93"/>
      <c r="L9" s="93"/>
      <c r="M9" s="93"/>
      <c r="N9" s="93"/>
      <c r="O9" s="93"/>
    </row>
    <row r="10" spans="1:20">
      <c r="B10" s="152" t="s">
        <v>68</v>
      </c>
      <c r="C10" s="173">
        <f>MEDIAN(STC!N3:N50)</f>
        <v>10116.607034928242</v>
      </c>
      <c r="D10" s="173">
        <f>MEDIAN(STC!N51:N98)</f>
        <v>10034.234743286688</v>
      </c>
      <c r="E10" s="144">
        <f t="shared" si="0"/>
        <v>10116.607034928242</v>
      </c>
      <c r="F10" s="144">
        <f t="shared" si="0"/>
        <v>10034.234743286688</v>
      </c>
      <c r="G10" s="95"/>
      <c r="H10" s="95"/>
      <c r="I10" s="95"/>
      <c r="J10" s="95"/>
      <c r="K10" s="95"/>
      <c r="L10" s="93"/>
      <c r="M10" s="95"/>
      <c r="N10" s="95"/>
      <c r="O10" s="95"/>
    </row>
    <row r="11" spans="1:20" ht="16" thickBot="1">
      <c r="B11" s="159" t="s">
        <v>67</v>
      </c>
      <c r="C11" s="175">
        <f>MEDIAN(STC!O3:O50)</f>
        <v>8406.9153160726655</v>
      </c>
      <c r="D11" s="175">
        <f>MEDIAN(STC!O51:O98)</f>
        <v>8135.6877732314788</v>
      </c>
      <c r="E11" s="144">
        <f t="shared" si="0"/>
        <v>8406.9153160726655</v>
      </c>
      <c r="F11" s="144">
        <f t="shared" si="0"/>
        <v>8135.6877732314788</v>
      </c>
      <c r="G11" s="95"/>
      <c r="H11" s="95"/>
      <c r="I11" s="95"/>
      <c r="J11" s="95"/>
      <c r="K11" s="93"/>
      <c r="L11" s="95"/>
      <c r="M11" s="94"/>
      <c r="N11" s="95"/>
      <c r="O11" s="95"/>
    </row>
    <row r="12" spans="1:20">
      <c r="G12" s="85"/>
      <c r="H12" s="85"/>
      <c r="I12" s="85"/>
      <c r="J12" s="85"/>
      <c r="K12" s="85"/>
      <c r="L12" s="85"/>
      <c r="M12" s="85"/>
      <c r="N12" s="85"/>
      <c r="O12" s="85"/>
    </row>
    <row r="13" spans="1:20" ht="30">
      <c r="B13" s="322" t="s">
        <v>78</v>
      </c>
      <c r="C13" s="322"/>
      <c r="D13" s="322"/>
      <c r="E13" s="322"/>
      <c r="F13" s="322"/>
      <c r="G13" s="199"/>
      <c r="H13" s="199"/>
      <c r="I13" s="199"/>
      <c r="J13" s="199"/>
      <c r="K13" s="199"/>
      <c r="L13" s="199"/>
      <c r="M13" s="199"/>
      <c r="N13" s="199"/>
      <c r="O13" s="199"/>
      <c r="P13" s="165"/>
      <c r="Q13" s="165"/>
      <c r="R13" s="165"/>
      <c r="S13" s="165"/>
      <c r="T13" s="165"/>
    </row>
    <row r="14" spans="1:20" ht="37" customHeight="1">
      <c r="B14" s="138"/>
      <c r="C14" s="304" t="s">
        <v>50</v>
      </c>
      <c r="D14" s="305"/>
      <c r="E14" s="304" t="s">
        <v>50</v>
      </c>
      <c r="F14" s="305"/>
      <c r="G14" s="198"/>
      <c r="H14" s="136"/>
      <c r="I14" s="136"/>
      <c r="J14" s="136"/>
      <c r="K14" s="136"/>
      <c r="L14" s="136"/>
      <c r="M14" s="195"/>
      <c r="N14" s="195"/>
      <c r="O14" s="195"/>
    </row>
    <row r="15" spans="1:20">
      <c r="B15" s="139"/>
      <c r="C15" s="141" t="s">
        <v>70</v>
      </c>
      <c r="D15" s="141" t="s">
        <v>50</v>
      </c>
      <c r="E15" s="141" t="s">
        <v>70</v>
      </c>
      <c r="F15" s="141" t="s">
        <v>50</v>
      </c>
      <c r="G15" s="86"/>
      <c r="H15" s="86"/>
      <c r="I15" s="86"/>
      <c r="J15" s="86"/>
      <c r="K15" s="86"/>
      <c r="L15" s="86"/>
      <c r="M15" s="86"/>
      <c r="N15" s="86"/>
      <c r="O15" s="89"/>
    </row>
    <row r="16" spans="1:20" ht="15" customHeight="1">
      <c r="A16" s="155" t="s">
        <v>75</v>
      </c>
      <c r="B16" s="162" t="s">
        <v>69</v>
      </c>
      <c r="C16" s="147">
        <v>3718.9165732888514</v>
      </c>
      <c r="D16" s="147">
        <v>3700.5063466781885</v>
      </c>
      <c r="E16" s="169">
        <f>C16</f>
        <v>3718.9165732888514</v>
      </c>
      <c r="F16" s="169">
        <f>D16</f>
        <v>3700.5063466781885</v>
      </c>
      <c r="G16" s="137"/>
      <c r="H16" s="137"/>
      <c r="I16" s="137"/>
      <c r="J16" s="137"/>
      <c r="K16" s="137"/>
      <c r="L16" s="137"/>
      <c r="M16" s="137"/>
      <c r="N16" s="137"/>
      <c r="O16" s="137"/>
    </row>
    <row r="17" spans="1:20">
      <c r="A17" s="155"/>
      <c r="B17" s="146" t="s">
        <v>66</v>
      </c>
      <c r="C17" s="144">
        <v>3657.2940928597504</v>
      </c>
      <c r="D17" s="144">
        <v>3665.8693175843246</v>
      </c>
      <c r="E17" s="169">
        <f t="shared" ref="E17:F23" si="1">C17</f>
        <v>3657.2940928597504</v>
      </c>
      <c r="F17" s="169">
        <f t="shared" si="1"/>
        <v>3665.8693175843246</v>
      </c>
      <c r="G17" s="181"/>
      <c r="H17" s="181"/>
      <c r="I17" s="181"/>
      <c r="J17" s="181"/>
      <c r="K17" s="181"/>
      <c r="L17" s="181"/>
      <c r="M17" s="181"/>
      <c r="N17" s="181"/>
      <c r="O17" s="181"/>
    </row>
    <row r="18" spans="1:20">
      <c r="A18" s="155"/>
      <c r="B18" s="146" t="s">
        <v>68</v>
      </c>
      <c r="C18" s="145">
        <v>6607.1536419785498</v>
      </c>
      <c r="D18" s="145">
        <v>6319.2192612698327</v>
      </c>
      <c r="E18" s="169">
        <f t="shared" si="1"/>
        <v>6607.1536419785498</v>
      </c>
      <c r="F18" s="169">
        <f t="shared" si="1"/>
        <v>6319.2192612698327</v>
      </c>
      <c r="G18" s="181"/>
      <c r="H18" s="181"/>
      <c r="I18" s="181"/>
      <c r="J18" s="181"/>
      <c r="K18" s="181"/>
      <c r="L18" s="181"/>
      <c r="M18" s="181"/>
      <c r="N18" s="181"/>
      <c r="O18" s="181"/>
    </row>
    <row r="19" spans="1:20" ht="16" thickBot="1">
      <c r="A19" s="155"/>
      <c r="B19" s="167" t="s">
        <v>67</v>
      </c>
      <c r="C19" s="160">
        <v>3804.0672896072474</v>
      </c>
      <c r="D19" s="160">
        <v>3785.9583857798721</v>
      </c>
      <c r="E19" s="203">
        <f t="shared" si="1"/>
        <v>3804.0672896072474</v>
      </c>
      <c r="F19" s="203">
        <f t="shared" si="1"/>
        <v>3785.9583857798721</v>
      </c>
      <c r="G19" s="181"/>
      <c r="H19" s="181"/>
      <c r="I19" s="181"/>
      <c r="J19" s="181"/>
      <c r="K19" s="181"/>
      <c r="L19" s="181"/>
      <c r="M19" s="181"/>
      <c r="N19" s="181"/>
      <c r="O19" s="181"/>
    </row>
    <row r="20" spans="1:20">
      <c r="A20" s="155" t="s">
        <v>5</v>
      </c>
      <c r="B20" s="162" t="s">
        <v>69</v>
      </c>
      <c r="C20" s="163">
        <v>0</v>
      </c>
      <c r="D20" s="163">
        <v>0</v>
      </c>
      <c r="E20" s="204">
        <f t="shared" si="1"/>
        <v>0</v>
      </c>
      <c r="F20" s="204">
        <f t="shared" si="1"/>
        <v>0</v>
      </c>
      <c r="G20" s="93"/>
      <c r="H20" s="93"/>
      <c r="I20" s="95"/>
      <c r="J20" s="93"/>
      <c r="K20" s="93"/>
      <c r="L20" s="95"/>
      <c r="M20" s="108"/>
      <c r="N20" s="108"/>
      <c r="O20" s="108"/>
      <c r="P20" s="129"/>
      <c r="Q20" s="129"/>
    </row>
    <row r="21" spans="1:20">
      <c r="B21" s="146" t="s">
        <v>66</v>
      </c>
      <c r="C21" s="144">
        <v>2111.6299355585061</v>
      </c>
      <c r="D21" s="144">
        <v>2210.4075866087269</v>
      </c>
      <c r="E21" s="169">
        <f t="shared" si="1"/>
        <v>2111.6299355585061</v>
      </c>
      <c r="F21" s="169">
        <f t="shared" si="1"/>
        <v>2210.4075866087269</v>
      </c>
      <c r="G21" s="94"/>
      <c r="H21" s="94"/>
      <c r="I21" s="94"/>
      <c r="J21" s="94"/>
      <c r="K21" s="94"/>
      <c r="L21" s="94"/>
      <c r="M21" s="94"/>
      <c r="N21" s="94"/>
      <c r="O21" s="94"/>
      <c r="P21" s="108"/>
      <c r="Q21" s="108"/>
      <c r="R21" s="86"/>
      <c r="S21" s="86"/>
      <c r="T21" s="86"/>
    </row>
    <row r="22" spans="1:20">
      <c r="B22" s="146" t="s">
        <v>68</v>
      </c>
      <c r="C22" s="147">
        <v>2397.6722284683915</v>
      </c>
      <c r="D22" s="147">
        <v>2405.0722541323298</v>
      </c>
      <c r="E22" s="169">
        <f t="shared" si="1"/>
        <v>2397.6722284683915</v>
      </c>
      <c r="F22" s="169">
        <f t="shared" si="1"/>
        <v>2405.0722541323298</v>
      </c>
      <c r="G22" s="95"/>
      <c r="H22" s="95"/>
      <c r="I22" s="95"/>
      <c r="J22" s="95"/>
      <c r="K22" s="95"/>
      <c r="L22" s="95"/>
      <c r="M22" s="95"/>
      <c r="N22" s="95"/>
      <c r="O22" s="95"/>
    </row>
    <row r="23" spans="1:20">
      <c r="B23" s="146" t="s">
        <v>67</v>
      </c>
      <c r="C23" s="145">
        <v>2746.6245108012859</v>
      </c>
      <c r="D23" s="145">
        <v>2730.4871166340172</v>
      </c>
      <c r="E23" s="169">
        <f t="shared" si="1"/>
        <v>2746.6245108012859</v>
      </c>
      <c r="F23" s="169">
        <f t="shared" si="1"/>
        <v>2730.4871166340172</v>
      </c>
      <c r="G23" s="94"/>
      <c r="H23" s="94"/>
      <c r="I23" s="94"/>
      <c r="J23" s="94"/>
      <c r="K23" s="94"/>
      <c r="L23" s="94"/>
      <c r="M23" s="94"/>
      <c r="N23" s="94"/>
      <c r="O23" s="94"/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6">
    <mergeCell ref="B1:F1"/>
    <mergeCell ref="E2:F2"/>
    <mergeCell ref="B13:F13"/>
    <mergeCell ref="E14:F14"/>
    <mergeCell ref="C14:D14"/>
    <mergeCell ref="C2:D2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</sheetPr>
  <dimension ref="A1:T53"/>
  <sheetViews>
    <sheetView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0" ht="30">
      <c r="B1" s="306" t="s">
        <v>76</v>
      </c>
      <c r="C1" s="306"/>
      <c r="D1" s="306"/>
      <c r="E1" s="306"/>
      <c r="F1" s="306"/>
      <c r="G1" s="183"/>
      <c r="H1" s="183"/>
      <c r="I1" s="183"/>
      <c r="J1" s="183"/>
      <c r="K1" s="183"/>
      <c r="L1" s="183"/>
      <c r="M1" s="183"/>
      <c r="N1" s="183"/>
      <c r="O1" s="183"/>
    </row>
    <row r="2" spans="1:20" ht="45" customHeight="1">
      <c r="B2" s="150"/>
      <c r="C2" s="304" t="s">
        <v>16</v>
      </c>
      <c r="D2" s="305"/>
      <c r="E2" s="304" t="s">
        <v>16</v>
      </c>
      <c r="F2" s="305"/>
      <c r="G2" s="197"/>
      <c r="H2" s="195"/>
      <c r="I2" s="195"/>
      <c r="J2" s="195"/>
      <c r="K2" s="195"/>
      <c r="L2" s="195"/>
      <c r="M2" s="195"/>
      <c r="N2" s="195"/>
      <c r="O2" s="195"/>
      <c r="P2" s="149"/>
      <c r="Q2" s="149"/>
      <c r="R2" s="149"/>
    </row>
    <row r="3" spans="1:20" ht="15.5" customHeight="1">
      <c r="B3" s="150"/>
      <c r="C3" s="141" t="s">
        <v>71</v>
      </c>
      <c r="D3" s="141" t="s">
        <v>51</v>
      </c>
      <c r="E3" s="141" t="s">
        <v>71</v>
      </c>
      <c r="F3" s="141" t="s">
        <v>51</v>
      </c>
      <c r="G3" s="89"/>
      <c r="H3" s="89"/>
      <c r="I3" s="89"/>
      <c r="J3" s="89"/>
      <c r="K3" s="89"/>
      <c r="L3" s="89"/>
      <c r="M3" s="89"/>
      <c r="N3" s="89"/>
      <c r="O3" s="89"/>
    </row>
    <row r="4" spans="1:20">
      <c r="A4" s="155" t="s">
        <v>75</v>
      </c>
      <c r="B4" s="151" t="s">
        <v>69</v>
      </c>
      <c r="C4" s="171">
        <v>7365.3521034425667</v>
      </c>
      <c r="D4" s="171">
        <v>12328.696792834702</v>
      </c>
      <c r="E4" s="144">
        <f>C4</f>
        <v>7365.3521034425667</v>
      </c>
      <c r="F4" s="144">
        <f>D4</f>
        <v>12328.696792834702</v>
      </c>
      <c r="G4" s="93"/>
      <c r="H4" s="93"/>
      <c r="I4" s="93"/>
      <c r="J4" s="93"/>
      <c r="K4" s="93"/>
      <c r="L4" s="93"/>
      <c r="M4" s="93"/>
      <c r="N4" s="93"/>
      <c r="O4" s="93"/>
    </row>
    <row r="5" spans="1:20">
      <c r="A5" s="155"/>
      <c r="B5" s="152" t="s">
        <v>66</v>
      </c>
      <c r="C5" s="172">
        <v>7881.0489169061193</v>
      </c>
      <c r="D5" s="172">
        <v>13068.421344818536</v>
      </c>
      <c r="E5" s="144">
        <f t="shared" ref="E5:F11" si="0">C5</f>
        <v>7881.0489169061193</v>
      </c>
      <c r="F5" s="144">
        <f t="shared" si="0"/>
        <v>13068.421344818536</v>
      </c>
      <c r="G5" s="94"/>
      <c r="H5" s="94"/>
      <c r="I5" s="94"/>
      <c r="J5" s="94"/>
      <c r="K5" s="94"/>
      <c r="L5" s="94"/>
      <c r="M5" s="94"/>
      <c r="N5" s="94"/>
      <c r="O5" s="94"/>
    </row>
    <row r="6" spans="1:20" ht="15.5" customHeight="1">
      <c r="A6" s="155"/>
      <c r="B6" s="152" t="s">
        <v>68</v>
      </c>
      <c r="C6" s="173">
        <v>7824.1350381067969</v>
      </c>
      <c r="D6" s="173">
        <v>15985.986186698618</v>
      </c>
      <c r="E6" s="144">
        <f t="shared" si="0"/>
        <v>7824.1350381067969</v>
      </c>
      <c r="F6" s="144">
        <f t="shared" si="0"/>
        <v>15985.986186698618</v>
      </c>
      <c r="G6" s="95"/>
      <c r="H6" s="95"/>
      <c r="I6" s="95"/>
      <c r="J6" s="95"/>
      <c r="K6" s="95"/>
      <c r="L6" s="95"/>
      <c r="M6" s="95"/>
      <c r="N6" s="95"/>
      <c r="O6" s="95"/>
    </row>
    <row r="7" spans="1:20" ht="16" thickBot="1">
      <c r="A7" s="155"/>
      <c r="B7" s="159" t="s">
        <v>67</v>
      </c>
      <c r="C7" s="174">
        <v>7689.7460489360201</v>
      </c>
      <c r="D7" s="174">
        <v>12977.194791392525</v>
      </c>
      <c r="E7" s="164">
        <f t="shared" si="0"/>
        <v>7689.7460489360201</v>
      </c>
      <c r="F7" s="164">
        <f t="shared" si="0"/>
        <v>12977.194791392525</v>
      </c>
      <c r="G7" s="94"/>
      <c r="H7" s="94"/>
      <c r="I7" s="94"/>
      <c r="J7" s="94"/>
      <c r="K7" s="94"/>
      <c r="L7" s="94"/>
      <c r="M7" s="94"/>
      <c r="N7" s="94"/>
      <c r="O7" s="94"/>
    </row>
    <row r="8" spans="1:20">
      <c r="A8" s="155" t="s">
        <v>5</v>
      </c>
      <c r="B8" s="156" t="s">
        <v>69</v>
      </c>
      <c r="C8" s="176">
        <v>7365.3521034425667</v>
      </c>
      <c r="D8" s="196">
        <v>12328.696792834702</v>
      </c>
      <c r="E8" s="157">
        <f t="shared" si="0"/>
        <v>7365.3521034425667</v>
      </c>
      <c r="F8" s="157">
        <f t="shared" si="0"/>
        <v>12328.696792834702</v>
      </c>
      <c r="G8" s="93"/>
      <c r="H8" s="93"/>
      <c r="I8" s="93"/>
      <c r="J8" s="93"/>
      <c r="K8" s="93"/>
      <c r="L8" s="95"/>
      <c r="M8" s="93"/>
      <c r="N8" s="93"/>
      <c r="O8" s="93"/>
    </row>
    <row r="9" spans="1:20" ht="15.5" customHeight="1">
      <c r="B9" s="152" t="s">
        <v>66</v>
      </c>
      <c r="C9" s="171">
        <v>6679.7166087022024</v>
      </c>
      <c r="D9" s="171">
        <v>9148.9237721701684</v>
      </c>
      <c r="E9" s="144">
        <f t="shared" si="0"/>
        <v>6679.7166087022024</v>
      </c>
      <c r="F9" s="144">
        <f t="shared" si="0"/>
        <v>9148.9237721701684</v>
      </c>
      <c r="G9" s="93"/>
      <c r="H9" s="93"/>
      <c r="I9" s="93"/>
      <c r="J9" s="93"/>
      <c r="K9" s="93"/>
      <c r="L9" s="93"/>
      <c r="M9" s="93"/>
      <c r="N9" s="93"/>
      <c r="O9" s="93"/>
    </row>
    <row r="10" spans="1:20">
      <c r="B10" s="152" t="s">
        <v>68</v>
      </c>
      <c r="C10" s="173">
        <v>7247.2109298870109</v>
      </c>
      <c r="D10" s="171">
        <v>10705.672824629319</v>
      </c>
      <c r="E10" s="144">
        <f t="shared" si="0"/>
        <v>7247.2109298870109</v>
      </c>
      <c r="F10" s="144">
        <f t="shared" si="0"/>
        <v>10705.672824629319</v>
      </c>
      <c r="G10" s="95"/>
      <c r="H10" s="95"/>
      <c r="I10" s="95"/>
      <c r="J10" s="95"/>
      <c r="K10" s="95"/>
      <c r="L10" s="93"/>
      <c r="M10" s="95"/>
      <c r="N10" s="95"/>
      <c r="O10" s="95"/>
    </row>
    <row r="11" spans="1:20" ht="16" thickBot="1">
      <c r="B11" s="159" t="s">
        <v>67</v>
      </c>
      <c r="C11" s="177">
        <v>6468.9750365788941</v>
      </c>
      <c r="D11" s="175">
        <v>10114.709195810898</v>
      </c>
      <c r="E11" s="144">
        <f t="shared" si="0"/>
        <v>6468.9750365788941</v>
      </c>
      <c r="F11" s="144">
        <f t="shared" si="0"/>
        <v>10114.709195810898</v>
      </c>
      <c r="G11" s="95"/>
      <c r="H11" s="95"/>
      <c r="I11" s="95"/>
      <c r="J11" s="95"/>
      <c r="K11" s="93"/>
      <c r="L11" s="95"/>
      <c r="M11" s="94"/>
      <c r="N11" s="95"/>
      <c r="O11" s="95"/>
    </row>
    <row r="12" spans="1:20">
      <c r="G12" s="85"/>
      <c r="H12" s="85"/>
      <c r="I12" s="85"/>
      <c r="J12" s="85"/>
      <c r="K12" s="85"/>
      <c r="L12" s="85"/>
      <c r="M12" s="85"/>
      <c r="N12" s="85"/>
      <c r="O12" s="85"/>
    </row>
    <row r="13" spans="1:20" ht="30">
      <c r="B13" s="322" t="s">
        <v>78</v>
      </c>
      <c r="C13" s="322"/>
      <c r="D13" s="322"/>
      <c r="E13" s="322"/>
      <c r="F13" s="322"/>
      <c r="G13" s="199"/>
      <c r="H13" s="199"/>
      <c r="I13" s="199"/>
      <c r="J13" s="199"/>
      <c r="K13" s="199"/>
      <c r="L13" s="199"/>
      <c r="M13" s="199"/>
      <c r="N13" s="199"/>
      <c r="O13" s="199"/>
      <c r="P13" s="165"/>
      <c r="Q13" s="165"/>
      <c r="R13" s="165"/>
      <c r="S13" s="165"/>
      <c r="T13" s="165"/>
    </row>
    <row r="14" spans="1:20" ht="37" customHeight="1">
      <c r="B14" s="138"/>
      <c r="C14" s="304" t="s">
        <v>16</v>
      </c>
      <c r="D14" s="305"/>
      <c r="E14" s="304" t="s">
        <v>16</v>
      </c>
      <c r="F14" s="305"/>
      <c r="G14" s="198"/>
      <c r="H14" s="136"/>
      <c r="I14" s="136"/>
      <c r="J14" s="136"/>
      <c r="K14" s="136"/>
      <c r="L14" s="136"/>
      <c r="M14" s="195"/>
      <c r="N14" s="195"/>
      <c r="O14" s="195"/>
    </row>
    <row r="15" spans="1:20">
      <c r="B15" s="139"/>
      <c r="C15" s="141" t="s">
        <v>71</v>
      </c>
      <c r="D15" s="141" t="s">
        <v>51</v>
      </c>
      <c r="E15" s="141" t="s">
        <v>71</v>
      </c>
      <c r="F15" s="141" t="s">
        <v>51</v>
      </c>
      <c r="G15" s="86"/>
      <c r="H15" s="86"/>
      <c r="I15" s="86"/>
      <c r="J15" s="86"/>
      <c r="K15" s="86"/>
      <c r="L15" s="86"/>
      <c r="M15" s="86"/>
      <c r="N15" s="86"/>
      <c r="O15" s="89"/>
    </row>
    <row r="16" spans="1:20" ht="15" customHeight="1">
      <c r="A16" s="155" t="s">
        <v>75</v>
      </c>
      <c r="B16" s="162" t="s">
        <v>69</v>
      </c>
      <c r="C16" s="147">
        <v>2048.1194915702786</v>
      </c>
      <c r="D16" s="147">
        <v>2890.6129921372503</v>
      </c>
      <c r="E16" s="169">
        <f>C16</f>
        <v>2048.1194915702786</v>
      </c>
      <c r="F16" s="169">
        <f>D16</f>
        <v>2890.6129921372503</v>
      </c>
      <c r="G16" s="137"/>
      <c r="H16" s="137"/>
      <c r="I16" s="137"/>
      <c r="J16" s="137"/>
      <c r="K16" s="137"/>
      <c r="L16" s="137"/>
      <c r="M16" s="137"/>
      <c r="N16" s="137"/>
      <c r="O16" s="137"/>
    </row>
    <row r="17" spans="1:20">
      <c r="A17" s="155"/>
      <c r="B17" s="146" t="s">
        <v>66</v>
      </c>
      <c r="C17" s="144">
        <v>1863.745206835971</v>
      </c>
      <c r="D17" s="144">
        <v>2520.7624485910906</v>
      </c>
      <c r="E17" s="169">
        <f t="shared" ref="E17:F23" si="1">C17</f>
        <v>1863.745206835971</v>
      </c>
      <c r="F17" s="169">
        <f t="shared" si="1"/>
        <v>2520.7624485910906</v>
      </c>
      <c r="G17" s="181"/>
      <c r="H17" s="181"/>
      <c r="I17" s="181"/>
      <c r="J17" s="181"/>
      <c r="K17" s="181"/>
      <c r="L17" s="181"/>
      <c r="M17" s="181"/>
      <c r="N17" s="181"/>
      <c r="O17" s="181"/>
    </row>
    <row r="18" spans="1:20">
      <c r="A18" s="155"/>
      <c r="B18" s="146" t="s">
        <v>68</v>
      </c>
      <c r="C18" s="147">
        <v>2139.5773570095666</v>
      </c>
      <c r="D18" s="145">
        <v>5777.5004209468043</v>
      </c>
      <c r="E18" s="169">
        <f t="shared" si="1"/>
        <v>2139.5773570095666</v>
      </c>
      <c r="F18" s="169">
        <f t="shared" si="1"/>
        <v>5777.5004209468043</v>
      </c>
      <c r="G18" s="181"/>
      <c r="H18" s="181"/>
      <c r="I18" s="181"/>
      <c r="J18" s="181"/>
      <c r="K18" s="181"/>
      <c r="L18" s="181"/>
      <c r="M18" s="181"/>
      <c r="N18" s="181"/>
      <c r="O18" s="181"/>
    </row>
    <row r="19" spans="1:20" ht="16" thickBot="1">
      <c r="A19" s="155"/>
      <c r="B19" s="167" t="s">
        <v>67</v>
      </c>
      <c r="C19" s="161">
        <v>2222.7076297195781</v>
      </c>
      <c r="D19" s="160">
        <v>2887.8948034373275</v>
      </c>
      <c r="E19" s="203">
        <f t="shared" si="1"/>
        <v>2222.7076297195781</v>
      </c>
      <c r="F19" s="203">
        <f t="shared" si="1"/>
        <v>2887.8948034373275</v>
      </c>
      <c r="G19" s="181"/>
      <c r="H19" s="181"/>
      <c r="I19" s="181"/>
      <c r="J19" s="181"/>
      <c r="K19" s="181"/>
      <c r="L19" s="181"/>
      <c r="M19" s="181"/>
      <c r="N19" s="181"/>
      <c r="O19" s="181"/>
    </row>
    <row r="20" spans="1:20">
      <c r="A20" s="155" t="s">
        <v>5</v>
      </c>
      <c r="B20" s="162" t="s">
        <v>69</v>
      </c>
      <c r="C20" s="163">
        <v>0</v>
      </c>
      <c r="D20" s="163">
        <v>0</v>
      </c>
      <c r="E20" s="204">
        <f t="shared" si="1"/>
        <v>0</v>
      </c>
      <c r="F20" s="204">
        <f t="shared" si="1"/>
        <v>0</v>
      </c>
      <c r="G20" s="93"/>
      <c r="H20" s="93"/>
      <c r="I20" s="95"/>
      <c r="J20" s="93"/>
      <c r="K20" s="93"/>
      <c r="L20" s="95"/>
      <c r="M20" s="108"/>
      <c r="N20" s="108"/>
      <c r="O20" s="108"/>
      <c r="P20" s="129"/>
      <c r="Q20" s="129"/>
    </row>
    <row r="21" spans="1:20">
      <c r="B21" s="146" t="s">
        <v>66</v>
      </c>
      <c r="C21" s="144">
        <v>1476.9815252755559</v>
      </c>
      <c r="D21" s="147">
        <v>1857.3747500394968</v>
      </c>
      <c r="E21" s="169">
        <f t="shared" si="1"/>
        <v>1476.9815252755559</v>
      </c>
      <c r="F21" s="169">
        <f t="shared" si="1"/>
        <v>1857.3747500394968</v>
      </c>
      <c r="G21" s="94"/>
      <c r="H21" s="94"/>
      <c r="I21" s="94"/>
      <c r="J21" s="94"/>
      <c r="K21" s="94"/>
      <c r="L21" s="94"/>
      <c r="M21" s="94"/>
      <c r="N21" s="94"/>
      <c r="O21" s="94"/>
      <c r="P21" s="108"/>
      <c r="Q21" s="108"/>
      <c r="R21" s="86"/>
      <c r="S21" s="86"/>
      <c r="T21" s="86"/>
    </row>
    <row r="22" spans="1:20">
      <c r="B22" s="146" t="s">
        <v>68</v>
      </c>
      <c r="C22" s="145">
        <v>1945.079070017983</v>
      </c>
      <c r="D22" s="144">
        <v>869.60485342835386</v>
      </c>
      <c r="E22" s="169">
        <f t="shared" si="1"/>
        <v>1945.079070017983</v>
      </c>
      <c r="F22" s="169">
        <f t="shared" si="1"/>
        <v>869.60485342835386</v>
      </c>
      <c r="G22" s="95"/>
      <c r="H22" s="95"/>
      <c r="I22" s="95"/>
      <c r="J22" s="95"/>
      <c r="K22" s="95"/>
      <c r="L22" s="95"/>
      <c r="M22" s="95"/>
      <c r="N22" s="95"/>
      <c r="O22" s="95"/>
    </row>
    <row r="23" spans="1:20">
      <c r="B23" s="146" t="s">
        <v>67</v>
      </c>
      <c r="C23" s="147">
        <v>1614.5020702138359</v>
      </c>
      <c r="D23" s="145">
        <v>2153.2545598628294</v>
      </c>
      <c r="E23" s="169">
        <f t="shared" si="1"/>
        <v>1614.5020702138359</v>
      </c>
      <c r="F23" s="169">
        <f t="shared" si="1"/>
        <v>2153.2545598628294</v>
      </c>
      <c r="G23" s="94"/>
      <c r="H23" s="94"/>
      <c r="I23" s="94"/>
      <c r="J23" s="94"/>
      <c r="K23" s="94"/>
      <c r="L23" s="94"/>
      <c r="M23" s="94"/>
      <c r="N23" s="94"/>
      <c r="O23" s="94"/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6">
    <mergeCell ref="B1:F1"/>
    <mergeCell ref="E2:F2"/>
    <mergeCell ref="B13:F13"/>
    <mergeCell ref="E14:F14"/>
    <mergeCell ref="C14:D14"/>
    <mergeCell ref="C2:D2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</sheetPr>
  <dimension ref="A1:U53"/>
  <sheetViews>
    <sheetView topLeftCell="A10"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3" width="12.1640625" customWidth="1"/>
    <col min="4" max="4" width="14.33203125" bestFit="1" customWidth="1"/>
    <col min="5" max="5" width="12.83203125" customWidth="1"/>
    <col min="6" max="6" width="14.33203125" bestFit="1" customWidth="1"/>
    <col min="7" max="7" width="12.83203125" customWidth="1"/>
    <col min="8" max="8" width="14.33203125" bestFit="1" customWidth="1"/>
    <col min="9" max="9" width="11.33203125" customWidth="1"/>
    <col min="10" max="10" width="14.33203125" bestFit="1" customWidth="1"/>
    <col min="11" max="11" width="14.33203125" customWidth="1"/>
    <col min="15" max="15" width="14.33203125" bestFit="1" customWidth="1"/>
    <col min="17" max="17" width="14.33203125" bestFit="1" customWidth="1"/>
    <col min="19" max="19" width="14.33203125" bestFit="1" customWidth="1"/>
  </cols>
  <sheetData>
    <row r="1" spans="1:21" ht="30">
      <c r="B1" s="324" t="s">
        <v>76</v>
      </c>
      <c r="C1" s="324"/>
      <c r="D1" s="324"/>
      <c r="E1" s="324"/>
      <c r="F1" s="324"/>
      <c r="G1" s="324"/>
      <c r="H1" s="183"/>
      <c r="I1" s="183"/>
      <c r="J1" s="183"/>
      <c r="K1" s="183"/>
      <c r="L1" s="183"/>
      <c r="M1" s="183"/>
      <c r="N1" s="183"/>
      <c r="O1" s="183"/>
      <c r="P1" s="183"/>
    </row>
    <row r="2" spans="1:21" ht="45" customHeight="1">
      <c r="B2" s="150"/>
      <c r="C2" s="313" t="s">
        <v>74</v>
      </c>
      <c r="D2" s="313"/>
      <c r="E2" s="313"/>
      <c r="F2" s="313" t="s">
        <v>74</v>
      </c>
      <c r="G2" s="313"/>
      <c r="H2" s="195"/>
      <c r="I2" s="195"/>
      <c r="J2" s="195"/>
      <c r="K2" s="195"/>
      <c r="L2" s="195"/>
      <c r="M2" s="195"/>
      <c r="N2" s="90"/>
      <c r="O2" s="90"/>
      <c r="P2" s="90"/>
      <c r="Q2" s="149"/>
      <c r="R2" s="149"/>
      <c r="S2" s="149"/>
    </row>
    <row r="3" spans="1:21" ht="15.5" customHeight="1">
      <c r="B3" s="150"/>
      <c r="C3" s="140" t="s">
        <v>20</v>
      </c>
      <c r="D3" s="140" t="s">
        <v>73</v>
      </c>
      <c r="E3" s="140" t="s">
        <v>55</v>
      </c>
      <c r="F3" s="141" t="s">
        <v>20</v>
      </c>
      <c r="G3" s="141" t="s">
        <v>73</v>
      </c>
      <c r="H3" s="89"/>
      <c r="I3" s="89"/>
      <c r="J3" s="89"/>
      <c r="K3" s="89"/>
      <c r="L3" s="89"/>
      <c r="M3" s="89"/>
      <c r="N3" s="90"/>
      <c r="O3" s="90"/>
      <c r="P3" s="90"/>
    </row>
    <row r="4" spans="1:21">
      <c r="A4" s="155" t="s">
        <v>75</v>
      </c>
      <c r="B4" s="151" t="s">
        <v>69</v>
      </c>
      <c r="C4" s="144">
        <f>MEDIAN(EV!H3:H34)</f>
        <v>7731.4883850793904</v>
      </c>
      <c r="D4" s="144">
        <f>MEDIAN(EV!H35:H66)</f>
        <v>10495.922040650574</v>
      </c>
      <c r="E4" s="144">
        <f>MEDIAN(EV!H67:H98)</f>
        <v>10505.965185079374</v>
      </c>
      <c r="F4" s="144">
        <f>C4</f>
        <v>7731.4883850793904</v>
      </c>
      <c r="G4" s="144">
        <f>D4</f>
        <v>10495.922040650574</v>
      </c>
      <c r="H4" s="93"/>
      <c r="I4" s="93"/>
      <c r="J4" s="93"/>
      <c r="K4" s="93"/>
      <c r="L4" s="93"/>
      <c r="M4" s="93"/>
      <c r="N4" s="90"/>
      <c r="O4" s="90"/>
      <c r="P4" s="90"/>
    </row>
    <row r="5" spans="1:21">
      <c r="A5" s="155"/>
      <c r="B5" s="152" t="s">
        <v>66</v>
      </c>
      <c r="C5" s="147">
        <f>MEDIAN(EV!I3:I34)</f>
        <v>8369.9009365641214</v>
      </c>
      <c r="D5" s="147">
        <f>MEDIAN(EV!I35:I66)</f>
        <v>11195.170553783788</v>
      </c>
      <c r="E5" s="147">
        <f>MEDIAN(EV!I67:I98)</f>
        <v>11227.319457790505</v>
      </c>
      <c r="F5" s="144">
        <f t="shared" ref="F5:G11" si="0">C5</f>
        <v>8369.9009365641214</v>
      </c>
      <c r="G5" s="144">
        <f t="shared" si="0"/>
        <v>11195.170553783788</v>
      </c>
      <c r="H5" s="94"/>
      <c r="I5" s="94"/>
      <c r="J5" s="94"/>
      <c r="K5" s="94"/>
      <c r="L5" s="94"/>
      <c r="M5" s="94"/>
      <c r="N5" s="90"/>
      <c r="O5" s="90"/>
      <c r="P5" s="90"/>
    </row>
    <row r="6" spans="1:21" ht="15.5" customHeight="1">
      <c r="A6" s="155"/>
      <c r="B6" s="152" t="s">
        <v>68</v>
      </c>
      <c r="C6" s="145">
        <f>MEDIAN(EV!J3:J34)</f>
        <v>9573.2759601467878</v>
      </c>
      <c r="D6" s="145">
        <f>MEDIAN(EV!J35:J66)</f>
        <v>12608.043324089051</v>
      </c>
      <c r="E6" s="145">
        <f>MEDIAN(EV!J67:J98)</f>
        <v>11610.219946590765</v>
      </c>
      <c r="F6" s="144">
        <f t="shared" si="0"/>
        <v>9573.2759601467878</v>
      </c>
      <c r="G6" s="144">
        <f t="shared" si="0"/>
        <v>12608.043324089051</v>
      </c>
      <c r="H6" s="95"/>
      <c r="I6" s="95"/>
      <c r="J6" s="95"/>
      <c r="K6" s="95"/>
      <c r="L6" s="95"/>
      <c r="M6" s="95"/>
      <c r="N6" s="90"/>
      <c r="O6" s="90"/>
      <c r="P6" s="90"/>
    </row>
    <row r="7" spans="1:21" ht="16" thickBot="1">
      <c r="A7" s="155"/>
      <c r="B7" s="159" t="s">
        <v>67</v>
      </c>
      <c r="C7" s="160">
        <f>MEDIAN(EV!K3:K34)</f>
        <v>8819.0923201722781</v>
      </c>
      <c r="D7" s="160">
        <f>MEDIAN(EV!K35:K66)</f>
        <v>11249.47797900333</v>
      </c>
      <c r="E7" s="160">
        <f>MEDIAN(EV!K67:K98)</f>
        <v>11009.641920172282</v>
      </c>
      <c r="F7" s="144">
        <f t="shared" si="0"/>
        <v>8819.0923201722781</v>
      </c>
      <c r="G7" s="144">
        <f t="shared" si="0"/>
        <v>11249.47797900333</v>
      </c>
      <c r="H7" s="94"/>
      <c r="I7" s="94"/>
      <c r="J7" s="94"/>
      <c r="K7" s="94"/>
      <c r="L7" s="94"/>
      <c r="M7" s="94"/>
      <c r="N7" s="90"/>
      <c r="O7" s="90"/>
      <c r="P7" s="90"/>
    </row>
    <row r="8" spans="1:21">
      <c r="A8" s="155" t="s">
        <v>5</v>
      </c>
      <c r="B8" s="156" t="s">
        <v>69</v>
      </c>
      <c r="C8" s="157">
        <f>C4</f>
        <v>7731.4883850793904</v>
      </c>
      <c r="D8" s="157">
        <f>D4</f>
        <v>10495.922040650574</v>
      </c>
      <c r="E8" s="157">
        <f>E4</f>
        <v>10505.965185079374</v>
      </c>
      <c r="F8" s="144">
        <f t="shared" si="0"/>
        <v>7731.4883850793904</v>
      </c>
      <c r="G8" s="144">
        <f t="shared" si="0"/>
        <v>10495.922040650574</v>
      </c>
      <c r="H8" s="93"/>
      <c r="I8" s="93"/>
      <c r="J8" s="93"/>
      <c r="K8" s="93"/>
      <c r="L8" s="93"/>
      <c r="M8" s="95"/>
      <c r="N8" s="90"/>
      <c r="O8" s="90"/>
      <c r="P8" s="90"/>
    </row>
    <row r="9" spans="1:21" ht="15.5" customHeight="1">
      <c r="B9" s="152" t="s">
        <v>66</v>
      </c>
      <c r="C9" s="144">
        <f>MEDIAN(EV!M3:M34)</f>
        <v>5980.6826433385768</v>
      </c>
      <c r="D9" s="144">
        <f>MEDIAN(EV!M35:M66)</f>
        <v>8556.3263720540963</v>
      </c>
      <c r="E9" s="144">
        <f>MEDIAN(EV!M67:M98)</f>
        <v>8077.8089133002204</v>
      </c>
      <c r="F9" s="144">
        <f t="shared" si="0"/>
        <v>5980.6826433385768</v>
      </c>
      <c r="G9" s="144">
        <f t="shared" si="0"/>
        <v>8556.3263720540963</v>
      </c>
      <c r="H9" s="93"/>
      <c r="I9" s="93"/>
      <c r="J9" s="93"/>
      <c r="K9" s="93"/>
      <c r="L9" s="93"/>
      <c r="M9" s="93"/>
      <c r="N9" s="90"/>
      <c r="O9" s="90"/>
      <c r="P9" s="90"/>
    </row>
    <row r="10" spans="1:21">
      <c r="B10" s="152" t="s">
        <v>68</v>
      </c>
      <c r="C10" s="145">
        <f>MEDIAN(EV!N3:N34)</f>
        <v>8485.7528913631031</v>
      </c>
      <c r="D10" s="145">
        <f>MEDIAN(EV!N35:N66)</f>
        <v>10228.255181904562</v>
      </c>
      <c r="E10" s="145">
        <f>MEDIAN(EV!N67:N98)</f>
        <v>10230.870584099563</v>
      </c>
      <c r="F10" s="144">
        <f t="shared" si="0"/>
        <v>8485.7528913631031</v>
      </c>
      <c r="G10" s="144">
        <f t="shared" si="0"/>
        <v>10228.255181904562</v>
      </c>
      <c r="H10" s="95"/>
      <c r="I10" s="95"/>
      <c r="J10" s="95"/>
      <c r="K10" s="95"/>
      <c r="L10" s="95"/>
      <c r="M10" s="93"/>
      <c r="N10" s="90"/>
      <c r="O10" s="90"/>
      <c r="P10" s="90"/>
    </row>
    <row r="11" spans="1:21" ht="16" thickBot="1">
      <c r="B11" s="159" t="s">
        <v>67</v>
      </c>
      <c r="C11" s="160">
        <f>MEDIAN(EV!O3:O34)</f>
        <v>6607.2320157553995</v>
      </c>
      <c r="D11" s="161">
        <f>MEDIAN(EV!O35:O66)</f>
        <v>9035.7192260091088</v>
      </c>
      <c r="E11" s="161">
        <f>MEDIAN(EV!O67:O98)</f>
        <v>8797.781615755408</v>
      </c>
      <c r="F11" s="144">
        <f t="shared" si="0"/>
        <v>6607.2320157553995</v>
      </c>
      <c r="G11" s="144">
        <f t="shared" si="0"/>
        <v>9035.7192260091088</v>
      </c>
      <c r="H11" s="95"/>
      <c r="I11" s="95"/>
      <c r="J11" s="95"/>
      <c r="K11" s="95"/>
      <c r="L11" s="93"/>
      <c r="M11" s="95"/>
      <c r="N11" s="90"/>
      <c r="O11" s="90"/>
      <c r="P11" s="90"/>
    </row>
    <row r="12" spans="1:21">
      <c r="H12" s="90"/>
      <c r="I12" s="90"/>
      <c r="J12" s="90"/>
      <c r="K12" s="90"/>
      <c r="L12" s="90"/>
      <c r="M12" s="90"/>
      <c r="N12" s="90"/>
      <c r="O12" s="90"/>
      <c r="P12" s="90"/>
    </row>
    <row r="13" spans="1:21" ht="30">
      <c r="B13" s="303" t="s">
        <v>78</v>
      </c>
      <c r="C13" s="303"/>
      <c r="D13" s="303"/>
      <c r="E13" s="303"/>
      <c r="F13" s="303"/>
      <c r="G13" s="303"/>
      <c r="H13" s="182"/>
      <c r="I13" s="182"/>
      <c r="J13" s="182"/>
      <c r="K13" s="182"/>
      <c r="L13" s="182"/>
      <c r="M13" s="182"/>
      <c r="N13" s="182"/>
      <c r="O13" s="182"/>
      <c r="P13" s="182"/>
      <c r="Q13" s="165"/>
      <c r="R13" s="165"/>
      <c r="S13" s="165"/>
      <c r="T13" s="165"/>
      <c r="U13" s="165"/>
    </row>
    <row r="14" spans="1:21" ht="37" customHeight="1">
      <c r="B14" s="138"/>
      <c r="C14" s="300" t="s">
        <v>74</v>
      </c>
      <c r="D14" s="301"/>
      <c r="E14" s="302"/>
      <c r="F14" s="304" t="s">
        <v>74</v>
      </c>
      <c r="G14" s="305"/>
      <c r="H14" s="136"/>
      <c r="I14" s="136"/>
      <c r="J14" s="136"/>
      <c r="K14" s="136"/>
      <c r="L14" s="136"/>
      <c r="M14" s="136"/>
      <c r="N14" s="57"/>
      <c r="O14" s="57"/>
      <c r="P14" s="57"/>
    </row>
    <row r="15" spans="1:21">
      <c r="B15" s="139"/>
      <c r="C15" s="141" t="s">
        <v>20</v>
      </c>
      <c r="D15" s="141" t="s">
        <v>73</v>
      </c>
      <c r="E15" s="140" t="s">
        <v>23</v>
      </c>
      <c r="F15" s="141" t="s">
        <v>20</v>
      </c>
      <c r="G15" s="141" t="s">
        <v>73</v>
      </c>
      <c r="H15" s="86"/>
      <c r="I15" s="86"/>
      <c r="J15" s="86"/>
      <c r="K15" s="86"/>
      <c r="L15" s="86"/>
      <c r="M15" s="86"/>
      <c r="N15" s="57"/>
      <c r="O15" s="57"/>
      <c r="P15" s="57"/>
    </row>
    <row r="16" spans="1:21" ht="15" customHeight="1">
      <c r="A16" s="155" t="s">
        <v>75</v>
      </c>
      <c r="B16" s="162" t="s">
        <v>69</v>
      </c>
      <c r="C16" s="147">
        <v>3480.3378543767999</v>
      </c>
      <c r="D16" s="144">
        <v>3499.7475509998903</v>
      </c>
      <c r="E16" s="147">
        <v>3494.9519869178248</v>
      </c>
      <c r="F16" s="169">
        <f>C16</f>
        <v>3480.3378543767999</v>
      </c>
      <c r="G16" s="169">
        <f>D16</f>
        <v>3499.7475509998903</v>
      </c>
      <c r="H16" s="137"/>
      <c r="I16" s="137"/>
      <c r="J16" s="137"/>
      <c r="K16" s="137"/>
      <c r="L16" s="137"/>
      <c r="M16" s="137"/>
    </row>
    <row r="17" spans="1:21">
      <c r="A17" s="155"/>
      <c r="B17" s="146" t="s">
        <v>66</v>
      </c>
      <c r="C17" s="144">
        <v>3427.9453824335237</v>
      </c>
      <c r="D17" s="147">
        <v>3528.7091321762241</v>
      </c>
      <c r="E17" s="144">
        <v>3354.1072385509624</v>
      </c>
      <c r="F17" s="169">
        <f t="shared" ref="F17:G23" si="1">C17</f>
        <v>3427.9453824335237</v>
      </c>
      <c r="G17" s="169">
        <f t="shared" si="1"/>
        <v>3528.7091321762241</v>
      </c>
      <c r="H17" s="137"/>
      <c r="I17" s="137"/>
      <c r="J17" s="137"/>
      <c r="K17" s="137"/>
      <c r="L17" s="137"/>
      <c r="M17" s="137"/>
    </row>
    <row r="18" spans="1:21">
      <c r="A18" s="155"/>
      <c r="B18" s="146" t="s">
        <v>68</v>
      </c>
      <c r="C18" s="145">
        <v>4786.0154205816007</v>
      </c>
      <c r="D18" s="145">
        <v>7373.1888699578822</v>
      </c>
      <c r="E18" s="145">
        <v>6213.0913528701494</v>
      </c>
      <c r="F18" s="169">
        <f t="shared" si="1"/>
        <v>4786.0154205816007</v>
      </c>
      <c r="G18" s="169">
        <f t="shared" si="1"/>
        <v>7373.1888699578822</v>
      </c>
      <c r="H18" s="137"/>
      <c r="I18" s="137"/>
      <c r="J18" s="137"/>
      <c r="K18" s="137"/>
      <c r="L18" s="137"/>
      <c r="M18" s="137"/>
    </row>
    <row r="19" spans="1:21" ht="16" thickBot="1">
      <c r="A19" s="155"/>
      <c r="B19" s="167" t="s">
        <v>67</v>
      </c>
      <c r="C19" s="160">
        <v>3643.9655735629376</v>
      </c>
      <c r="D19" s="160">
        <v>3657.4329333078094</v>
      </c>
      <c r="E19" s="160">
        <v>3661.1457673774294</v>
      </c>
      <c r="F19" s="203">
        <f t="shared" si="1"/>
        <v>3643.9655735629376</v>
      </c>
      <c r="G19" s="203">
        <f t="shared" si="1"/>
        <v>3657.4329333078094</v>
      </c>
      <c r="H19" s="137"/>
      <c r="I19" s="137"/>
      <c r="J19" s="137"/>
      <c r="K19" s="137"/>
      <c r="L19" s="137"/>
      <c r="M19" s="137"/>
    </row>
    <row r="20" spans="1:21">
      <c r="A20" s="155" t="s">
        <v>5</v>
      </c>
      <c r="B20" s="162" t="s">
        <v>69</v>
      </c>
      <c r="C20" s="163">
        <v>0</v>
      </c>
      <c r="D20" s="163">
        <v>0</v>
      </c>
      <c r="E20" s="163">
        <v>0</v>
      </c>
      <c r="F20" s="205">
        <f t="shared" si="1"/>
        <v>0</v>
      </c>
      <c r="G20" s="205">
        <f t="shared" si="1"/>
        <v>0</v>
      </c>
      <c r="H20" s="93"/>
      <c r="I20" s="93"/>
      <c r="J20" s="95"/>
      <c r="K20" s="93"/>
      <c r="L20" s="93"/>
      <c r="M20" s="95"/>
      <c r="Q20" s="129"/>
      <c r="R20" s="129"/>
    </row>
    <row r="21" spans="1:21">
      <c r="B21" s="146" t="s">
        <v>66</v>
      </c>
      <c r="C21" s="144">
        <v>2035.5408400457752</v>
      </c>
      <c r="D21" s="144">
        <v>1651.46595621644</v>
      </c>
      <c r="E21" s="144">
        <v>1886.7556074617596</v>
      </c>
      <c r="F21" s="169">
        <f t="shared" si="1"/>
        <v>2035.5408400457752</v>
      </c>
      <c r="G21" s="169">
        <f t="shared" si="1"/>
        <v>1651.46595621644</v>
      </c>
      <c r="H21" s="94"/>
      <c r="I21" s="94"/>
      <c r="J21" s="94"/>
      <c r="K21" s="94"/>
      <c r="L21" s="94"/>
      <c r="M21" s="94"/>
      <c r="Q21" s="108"/>
      <c r="R21" s="108"/>
      <c r="S21" s="86"/>
      <c r="T21" s="86"/>
      <c r="U21" s="86"/>
    </row>
    <row r="22" spans="1:21">
      <c r="B22" s="146" t="s">
        <v>68</v>
      </c>
      <c r="C22" s="145">
        <v>2710.9925927756717</v>
      </c>
      <c r="D22" s="147">
        <v>1889.946967446813</v>
      </c>
      <c r="E22" s="147">
        <v>2197.4828218951284</v>
      </c>
      <c r="F22" s="169">
        <f t="shared" si="1"/>
        <v>2710.9925927756717</v>
      </c>
      <c r="G22" s="169">
        <f t="shared" si="1"/>
        <v>1889.946967446813</v>
      </c>
      <c r="H22" s="95"/>
      <c r="I22" s="95"/>
      <c r="J22" s="95"/>
      <c r="K22" s="95"/>
      <c r="L22" s="95"/>
      <c r="M22" s="95"/>
    </row>
    <row r="23" spans="1:21">
      <c r="B23" s="146" t="s">
        <v>67</v>
      </c>
      <c r="C23" s="147">
        <v>2515.0575488444915</v>
      </c>
      <c r="D23" s="145">
        <v>2528.6395047364977</v>
      </c>
      <c r="E23" s="145">
        <v>2532.7777636189571</v>
      </c>
      <c r="F23" s="169">
        <f t="shared" si="1"/>
        <v>2515.0575488444915</v>
      </c>
      <c r="G23" s="169">
        <f t="shared" si="1"/>
        <v>2528.6395047364977</v>
      </c>
      <c r="H23" s="94"/>
      <c r="I23" s="94"/>
      <c r="J23" s="94"/>
      <c r="K23" s="94"/>
      <c r="L23" s="94"/>
      <c r="M23" s="94"/>
    </row>
    <row r="24" spans="1:21">
      <c r="A24" s="129"/>
      <c r="B24" s="153"/>
      <c r="C24" s="153"/>
      <c r="D24" s="93"/>
      <c r="E24" s="93"/>
      <c r="F24" s="93"/>
      <c r="G24" s="93"/>
      <c r="H24" s="95"/>
      <c r="I24" s="95"/>
      <c r="J24" s="95"/>
      <c r="K24" s="95"/>
    </row>
    <row r="25" spans="1:21">
      <c r="A25" s="129"/>
      <c r="B25" s="153"/>
      <c r="C25" s="153"/>
      <c r="D25" s="154"/>
      <c r="E25" s="154"/>
      <c r="F25" s="154"/>
      <c r="G25" s="154"/>
      <c r="H25" s="154"/>
      <c r="I25" s="154"/>
      <c r="J25" s="154"/>
      <c r="K25" s="154"/>
    </row>
    <row r="29" spans="1:21">
      <c r="A29" s="90"/>
      <c r="B29" s="90"/>
      <c r="C29" s="90"/>
    </row>
    <row r="30" spans="1:21">
      <c r="A30" s="90"/>
      <c r="B30" s="90"/>
      <c r="C30" s="90"/>
      <c r="D30" s="11"/>
    </row>
    <row r="31" spans="1:21">
      <c r="A31" s="90"/>
      <c r="B31" s="90"/>
      <c r="C31" s="90"/>
      <c r="D31" s="11"/>
    </row>
    <row r="32" spans="1:21">
      <c r="A32" s="90"/>
      <c r="B32" s="90"/>
      <c r="C32" s="90"/>
    </row>
    <row r="33" spans="1:3">
      <c r="A33" s="90"/>
      <c r="B33" s="90"/>
      <c r="C33" s="90"/>
    </row>
    <row r="34" spans="1:3">
      <c r="A34" s="90"/>
      <c r="B34" s="90"/>
      <c r="C34" s="90"/>
    </row>
    <row r="35" spans="1:3">
      <c r="A35" s="90"/>
      <c r="B35" s="90"/>
      <c r="C35" s="90"/>
    </row>
    <row r="36" spans="1:3">
      <c r="A36" s="90"/>
      <c r="B36" s="90"/>
      <c r="C36" s="90"/>
    </row>
    <row r="37" spans="1:3">
      <c r="A37" s="90"/>
      <c r="B37" s="90"/>
      <c r="C37" s="90"/>
    </row>
    <row r="38" spans="1:3">
      <c r="A38" s="90"/>
      <c r="B38" s="90"/>
      <c r="C38" s="90"/>
    </row>
    <row r="39" spans="1:3" ht="15" customHeight="1">
      <c r="A39" s="90"/>
      <c r="B39" s="90"/>
      <c r="C39" s="90"/>
    </row>
    <row r="40" spans="1:3">
      <c r="A40" s="90"/>
      <c r="B40" s="90"/>
      <c r="C40" s="90"/>
    </row>
    <row r="41" spans="1:3">
      <c r="A41" s="90"/>
      <c r="B41" s="90"/>
      <c r="C41" s="90"/>
    </row>
    <row r="42" spans="1:3" ht="15" customHeight="1">
      <c r="A42" s="90"/>
      <c r="B42" s="90"/>
      <c r="C42" s="90"/>
    </row>
    <row r="43" spans="1:3">
      <c r="A43" s="90"/>
      <c r="B43" s="90"/>
      <c r="C43" s="90"/>
    </row>
    <row r="44" spans="1:3">
      <c r="A44" s="90"/>
      <c r="B44" s="90"/>
      <c r="C44" s="90"/>
    </row>
    <row r="45" spans="1:3">
      <c r="A45" s="90"/>
      <c r="B45" s="90"/>
      <c r="C45" s="90"/>
    </row>
    <row r="46" spans="1:3">
      <c r="A46" s="90"/>
      <c r="B46" s="90"/>
      <c r="C46" s="90"/>
    </row>
    <row r="47" spans="1:3">
      <c r="A47" s="90"/>
      <c r="B47" s="90"/>
      <c r="C47" s="90"/>
    </row>
    <row r="48" spans="1:3">
      <c r="A48" s="90"/>
      <c r="B48" s="90"/>
      <c r="C48" s="90"/>
    </row>
    <row r="49" spans="1:3">
      <c r="A49" s="90"/>
      <c r="B49" s="90"/>
      <c r="C49" s="90"/>
    </row>
    <row r="50" spans="1:3">
      <c r="A50" s="90"/>
      <c r="B50" s="90"/>
      <c r="C50" s="90"/>
    </row>
    <row r="51" spans="1:3">
      <c r="A51" s="90"/>
      <c r="B51" s="90"/>
      <c r="C51" s="90"/>
    </row>
    <row r="52" spans="1:3">
      <c r="A52" s="90"/>
      <c r="B52" s="90"/>
      <c r="C52" s="90"/>
    </row>
    <row r="53" spans="1:3">
      <c r="A53" s="90"/>
      <c r="B53" s="90"/>
      <c r="C53" s="90"/>
    </row>
  </sheetData>
  <mergeCells count="6">
    <mergeCell ref="B1:G1"/>
    <mergeCell ref="C2:E2"/>
    <mergeCell ref="F2:G2"/>
    <mergeCell ref="B13:G13"/>
    <mergeCell ref="C14:E14"/>
    <mergeCell ref="F14:G14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A1:T53"/>
  <sheetViews>
    <sheetView topLeftCell="A20"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0" ht="30">
      <c r="B1" s="324" t="s">
        <v>76</v>
      </c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</row>
    <row r="2" spans="1:20" ht="45" customHeight="1">
      <c r="B2" s="150"/>
      <c r="C2" s="313" t="s">
        <v>72</v>
      </c>
      <c r="D2" s="313"/>
      <c r="E2" s="313" t="s">
        <v>9</v>
      </c>
      <c r="F2" s="313"/>
      <c r="G2" s="313" t="s">
        <v>49</v>
      </c>
      <c r="H2" s="313"/>
      <c r="I2" s="313" t="s">
        <v>50</v>
      </c>
      <c r="J2" s="313"/>
      <c r="K2" s="313" t="s">
        <v>16</v>
      </c>
      <c r="L2" s="313"/>
      <c r="M2" s="313" t="s">
        <v>74</v>
      </c>
      <c r="N2" s="313"/>
      <c r="O2" s="313"/>
      <c r="P2" s="149"/>
      <c r="Q2" s="149"/>
      <c r="R2" s="149"/>
    </row>
    <row r="3" spans="1:20" ht="15.5" customHeight="1">
      <c r="B3" s="150"/>
      <c r="C3" s="140" t="s">
        <v>7</v>
      </c>
      <c r="D3" s="140" t="s">
        <v>8</v>
      </c>
      <c r="E3" s="140" t="s">
        <v>10</v>
      </c>
      <c r="F3" s="140" t="s">
        <v>11</v>
      </c>
      <c r="G3" s="140" t="s">
        <v>37</v>
      </c>
      <c r="H3" s="140" t="s">
        <v>49</v>
      </c>
      <c r="I3" s="140" t="s">
        <v>70</v>
      </c>
      <c r="J3" s="140" t="s">
        <v>50</v>
      </c>
      <c r="K3" s="140" t="s">
        <v>71</v>
      </c>
      <c r="L3" s="140" t="s">
        <v>51</v>
      </c>
      <c r="M3" s="140" t="s">
        <v>20</v>
      </c>
      <c r="N3" s="140" t="s">
        <v>73</v>
      </c>
      <c r="O3" s="140" t="s">
        <v>55</v>
      </c>
    </row>
    <row r="4" spans="1:20">
      <c r="A4" s="155" t="s">
        <v>75</v>
      </c>
      <c r="B4" s="151" t="s">
        <v>69</v>
      </c>
      <c r="C4" s="144">
        <f>MEDIAN('Building type'!H3:H50)</f>
        <v>7566.6255978486433</v>
      </c>
      <c r="D4" s="144">
        <f>MEDIAN('Building type'!H51:H98)</f>
        <v>10620.311928696197</v>
      </c>
      <c r="E4" s="144">
        <f>MEDIAN('Heating system'!H3:H50)</f>
        <v>11229.580988532241</v>
      </c>
      <c r="F4" s="144">
        <f>MEDIAN('Heating system'!H51:H98)</f>
        <v>8124.8281262925784</v>
      </c>
      <c r="G4" s="144">
        <f>MEDIAN(PV!H3:H50)</f>
        <v>10232.286539574896</v>
      </c>
      <c r="H4" s="144">
        <f>MEDIAN(PV!H51:H98)</f>
        <v>9563.0462239300105</v>
      </c>
      <c r="I4" s="144">
        <f>MEDIAN(STC!H3:H50)</f>
        <v>10067.29568644445</v>
      </c>
      <c r="J4" s="144">
        <f>MEDIAN(STC!H51:H98)</f>
        <v>9750.995515647006</v>
      </c>
      <c r="K4" s="144">
        <f>MEDIAN('Window openings'!H3:H50)</f>
        <v>7365.3521034425667</v>
      </c>
      <c r="L4" s="144">
        <f>MEDIAN('Window openings'!H51:H98)</f>
        <v>12328.696792834702</v>
      </c>
      <c r="M4" s="144">
        <f>MEDIAN(EV!H3:H34)</f>
        <v>7731.4883850793904</v>
      </c>
      <c r="N4" s="144">
        <f>MEDIAN(EV!H35:H66)</f>
        <v>10495.922040650574</v>
      </c>
      <c r="O4" s="144">
        <f>MEDIAN(EV!H67:H98)</f>
        <v>10505.965185079374</v>
      </c>
    </row>
    <row r="5" spans="1:20">
      <c r="A5" s="155"/>
      <c r="B5" s="152" t="s">
        <v>66</v>
      </c>
      <c r="C5" s="147">
        <f>MEDIAN('Building type'!I3:I50)</f>
        <v>8564.3356022773878</v>
      </c>
      <c r="D5" s="147">
        <f>MEDIAN('Building type'!I51:I98)</f>
        <v>10725.859540988673</v>
      </c>
      <c r="E5" s="144">
        <f>MEDIAN('Heating system'!I3:I50)</f>
        <v>11817.858643323629</v>
      </c>
      <c r="F5" s="147">
        <f>MEDIAN('Heating system'!I51:I98)</f>
        <v>8802.1454525483568</v>
      </c>
      <c r="G5" s="147">
        <f>MEDIAN(PV!I3:I50)</f>
        <v>10300.23343051966</v>
      </c>
      <c r="H5" s="147">
        <f>MEDIAN(PV!I51:I98)</f>
        <v>10030.063267790389</v>
      </c>
      <c r="I5" s="147">
        <f>MEDIAN(STC!I3:I50)</f>
        <v>10505.683900058306</v>
      </c>
      <c r="J5" s="147">
        <f>MEDIAN(STC!I51:I98)</f>
        <v>9866.8909817864169</v>
      </c>
      <c r="K5" s="147">
        <f>MEDIAN('Window openings'!I3:I50)</f>
        <v>7881.0489169061193</v>
      </c>
      <c r="L5" s="147">
        <f>MEDIAN('Window openings'!I51:I98)</f>
        <v>13068.421344818536</v>
      </c>
      <c r="M5" s="147">
        <f>MEDIAN(EV!I3:I34)</f>
        <v>8369.9009365641214</v>
      </c>
      <c r="N5" s="147">
        <f>MEDIAN(EV!I35:I66)</f>
        <v>11195.170553783788</v>
      </c>
      <c r="O5" s="147">
        <f>MEDIAN(EV!I67:I98)</f>
        <v>11227.319457790505</v>
      </c>
    </row>
    <row r="6" spans="1:20" ht="15.5" customHeight="1">
      <c r="A6" s="155"/>
      <c r="B6" s="152" t="s">
        <v>68</v>
      </c>
      <c r="C6" s="145">
        <f>MEDIAN('Building type'!J3:J50)</f>
        <v>8946.5085335956028</v>
      </c>
      <c r="D6" s="145">
        <f>MEDIAN('Building type'!J51:J98)</f>
        <v>11548.993507417057</v>
      </c>
      <c r="E6" s="145">
        <f>MEDIAN('Heating system'!J3:J50)</f>
        <v>13224.414018406587</v>
      </c>
      <c r="F6" s="145">
        <f>MEDIAN('Heating system'!J51:J98)</f>
        <v>9421.9863653402172</v>
      </c>
      <c r="G6" s="145">
        <f>MEDIAN(PV!J3:J50)</f>
        <v>11486.828930553598</v>
      </c>
      <c r="H6" s="145">
        <f>MEDIAN(PV!J51:J98)</f>
        <v>11285.902707957921</v>
      </c>
      <c r="I6" s="145">
        <f>MEDIAN(STC!J3:J50)</f>
        <v>11535.596533169712</v>
      </c>
      <c r="J6" s="145">
        <f>MEDIAN(STC!J51:J98)</f>
        <v>11285.902707957921</v>
      </c>
      <c r="K6" s="145">
        <f>MEDIAN('Window openings'!J3:J50)</f>
        <v>7824.1350381067969</v>
      </c>
      <c r="L6" s="145">
        <f>MEDIAN('Window openings'!J51:J98)</f>
        <v>15985.986186698618</v>
      </c>
      <c r="M6" s="145">
        <f>MEDIAN(EV!J3:J34)</f>
        <v>9573.2759601467878</v>
      </c>
      <c r="N6" s="145">
        <f>MEDIAN(EV!J35:J66)</f>
        <v>12608.043324089051</v>
      </c>
      <c r="O6" s="145">
        <f>MEDIAN(EV!J67:J98)</f>
        <v>11610.219946590765</v>
      </c>
    </row>
    <row r="7" spans="1:20" ht="16" thickBot="1">
      <c r="A7" s="155"/>
      <c r="B7" s="159" t="s">
        <v>67</v>
      </c>
      <c r="C7" s="160">
        <f>MEDIAN('Building type'!K3:K50)</f>
        <v>8156.4966586057562</v>
      </c>
      <c r="D7" s="161">
        <f>MEDIAN('Building type'!K51:K98)</f>
        <v>11551.234350186092</v>
      </c>
      <c r="E7" s="160">
        <f>MEDIAN('Heating system'!K3:K50)</f>
        <v>12172.257073292578</v>
      </c>
      <c r="F7" s="160">
        <f>MEDIAN('Heating system'!K51:K98)</f>
        <v>8628.4050008341383</v>
      </c>
      <c r="G7" s="160">
        <f>MEDIAN(PV!K3:K50)</f>
        <v>10867.843242918159</v>
      </c>
      <c r="H7" s="160">
        <f>MEDIAN(PV!K51:K98)</f>
        <v>10162.503745725655</v>
      </c>
      <c r="I7" s="160">
        <f>MEDIAN(STC!K3:K50)</f>
        <v>10544.478793400191</v>
      </c>
      <c r="J7" s="160">
        <f>MEDIAN(STC!K51:K98)</f>
        <v>10282.03420358248</v>
      </c>
      <c r="K7" s="160">
        <f>MEDIAN('Window openings'!K3:K50)</f>
        <v>7689.7460489360201</v>
      </c>
      <c r="L7" s="160">
        <f>MEDIAN('Window openings'!K51:K98)</f>
        <v>12977.194791392525</v>
      </c>
      <c r="M7" s="160">
        <f>MEDIAN(EV!K3:K34)</f>
        <v>8819.0923201722781</v>
      </c>
      <c r="N7" s="160">
        <f>MEDIAN(EV!K35:K66)</f>
        <v>11249.47797900333</v>
      </c>
      <c r="O7" s="160">
        <f>MEDIAN(EV!K67:K98)</f>
        <v>11009.641920172282</v>
      </c>
    </row>
    <row r="8" spans="1:20">
      <c r="A8" s="155" t="s">
        <v>5</v>
      </c>
      <c r="B8" s="156" t="s">
        <v>69</v>
      </c>
      <c r="C8" s="157">
        <f t="shared" ref="C8:O8" si="0">C4</f>
        <v>7566.6255978486433</v>
      </c>
      <c r="D8" s="157">
        <f t="shared" si="0"/>
        <v>10620.311928696197</v>
      </c>
      <c r="E8" s="158">
        <f t="shared" si="0"/>
        <v>11229.580988532241</v>
      </c>
      <c r="F8" s="157">
        <f t="shared" si="0"/>
        <v>8124.8281262925784</v>
      </c>
      <c r="G8" s="157">
        <f t="shared" si="0"/>
        <v>10232.286539574896</v>
      </c>
      <c r="H8" s="157">
        <f t="shared" si="0"/>
        <v>9563.0462239300105</v>
      </c>
      <c r="I8" s="157">
        <f t="shared" si="0"/>
        <v>10067.29568644445</v>
      </c>
      <c r="J8" s="157">
        <f t="shared" si="0"/>
        <v>9750.995515647006</v>
      </c>
      <c r="K8" s="157">
        <f t="shared" si="0"/>
        <v>7365.3521034425667</v>
      </c>
      <c r="L8" s="158">
        <f t="shared" si="0"/>
        <v>12328.696792834702</v>
      </c>
      <c r="M8" s="157">
        <f t="shared" si="0"/>
        <v>7731.4883850793904</v>
      </c>
      <c r="N8" s="157">
        <f t="shared" si="0"/>
        <v>10495.922040650574</v>
      </c>
      <c r="O8" s="157">
        <f t="shared" si="0"/>
        <v>10505.965185079374</v>
      </c>
    </row>
    <row r="9" spans="1:20" ht="15.5" customHeight="1">
      <c r="B9" s="152" t="s">
        <v>66</v>
      </c>
      <c r="C9" s="144">
        <f>MEDIAN('Building type'!M3:M50)</f>
        <v>7364.8237001144626</v>
      </c>
      <c r="D9" s="144">
        <f>MEDIAN('Building type'!M51:M98)</f>
        <v>8371.117105910409</v>
      </c>
      <c r="E9" s="144">
        <f>MEDIAN('Heating system'!M3:M50)</f>
        <v>8583.5718596269198</v>
      </c>
      <c r="F9" s="144">
        <f>MEDIAN('Heating system'!M51:M98)</f>
        <v>7049.3655300584624</v>
      </c>
      <c r="G9" s="144">
        <f>MEDIAN(PV!M3:M50)</f>
        <v>8107.4224106160873</v>
      </c>
      <c r="H9" s="144">
        <f>MEDIAN(PV!M51:M98)</f>
        <v>7847.539368571609</v>
      </c>
      <c r="I9" s="144">
        <f>MEDIAN(STC!M3:M50)</f>
        <v>8050.5783723397299</v>
      </c>
      <c r="J9" s="144">
        <f>MEDIAN(STC!M51:M98)</f>
        <v>7507.5135448307274</v>
      </c>
      <c r="K9" s="144">
        <f>MEDIAN('Window openings'!M3:M50)</f>
        <v>6679.7166087022024</v>
      </c>
      <c r="L9" s="144">
        <f>MEDIAN('Window openings'!M51:M98)</f>
        <v>9148.9237721701684</v>
      </c>
      <c r="M9" s="144">
        <f>MEDIAN(EV!M3:M34)</f>
        <v>5980.6826433385768</v>
      </c>
      <c r="N9" s="144">
        <f>MEDIAN(EV!M35:M66)</f>
        <v>8556.3263720540963</v>
      </c>
      <c r="O9" s="144">
        <f>MEDIAN(EV!M67:M98)</f>
        <v>8077.8089133002204</v>
      </c>
    </row>
    <row r="10" spans="1:20">
      <c r="B10" s="152" t="s">
        <v>68</v>
      </c>
      <c r="C10" s="145">
        <f>MEDIAN('Building type'!N3:N50)</f>
        <v>8047.9716056503876</v>
      </c>
      <c r="D10" s="145">
        <f>MEDIAN('Building type'!N51:N98)</f>
        <v>10260.658017308117</v>
      </c>
      <c r="E10" s="144">
        <f>MEDIAN('Heating system'!N3:N50)</f>
        <v>10419.301678748745</v>
      </c>
      <c r="F10" s="145">
        <f>MEDIAN('Heating system'!N51:N98)</f>
        <v>8497.3597334419392</v>
      </c>
      <c r="G10" s="145">
        <f>MEDIAN(PV!N3:N50)</f>
        <v>10159.572175182762</v>
      </c>
      <c r="H10" s="145">
        <f>MEDIAN(PV!N51:N98)</f>
        <v>9985.2908429835879</v>
      </c>
      <c r="I10" s="145">
        <f>MEDIAN(STC!N3:N50)</f>
        <v>10116.607034928242</v>
      </c>
      <c r="J10" s="145">
        <f>MEDIAN(STC!N51:N98)</f>
        <v>10034.234743286688</v>
      </c>
      <c r="K10" s="145">
        <f>MEDIAN('Window openings'!N3:N50)</f>
        <v>7247.2109298870109</v>
      </c>
      <c r="L10" s="144">
        <f>MEDIAN('Window openings'!N51:N98)</f>
        <v>10705.672824629319</v>
      </c>
      <c r="M10" s="145">
        <f>MEDIAN(EV!N3:N34)</f>
        <v>8485.7528913631031</v>
      </c>
      <c r="N10" s="145">
        <f>MEDIAN(EV!N35:N66)</f>
        <v>10228.255181904562</v>
      </c>
      <c r="O10" s="145">
        <f>MEDIAN(EV!N67:N98)</f>
        <v>10230.870584099563</v>
      </c>
    </row>
    <row r="11" spans="1:20" ht="16" thickBot="1">
      <c r="B11" s="159" t="s">
        <v>67</v>
      </c>
      <c r="C11" s="164">
        <f>MEDIAN('Building type'!O3:O50)</f>
        <v>6716.3393016399223</v>
      </c>
      <c r="D11" s="161">
        <f>MEDIAN('Building type'!O51:O98)</f>
        <v>9029.3690962000364</v>
      </c>
      <c r="E11" s="161">
        <f>MEDIAN('Heating system'!O3:O50)</f>
        <v>9343.4013187312921</v>
      </c>
      <c r="F11" s="160">
        <f>MEDIAN('Heating system'!O51:O98)</f>
        <v>7078.009152421565</v>
      </c>
      <c r="G11" s="161">
        <f>MEDIAN(PV!O3:O50)</f>
        <v>8546.3522207496371</v>
      </c>
      <c r="H11" s="161">
        <f>MEDIAN(PV!O51:O98)</f>
        <v>7977.0139733436836</v>
      </c>
      <c r="I11" s="161">
        <f>MEDIAN(STC!O3:O50)</f>
        <v>8406.9153160726655</v>
      </c>
      <c r="J11" s="161">
        <f>MEDIAN(STC!O51:O98)</f>
        <v>8135.6877732314788</v>
      </c>
      <c r="K11" s="164">
        <f>MEDIAN('Window openings'!O3:O50)</f>
        <v>6468.9750365788941</v>
      </c>
      <c r="L11" s="161">
        <f>MEDIAN('Window openings'!O51:O98)</f>
        <v>10114.709195810898</v>
      </c>
      <c r="M11" s="160">
        <f>MEDIAN(EV!O3:O34)</f>
        <v>6607.2320157553995</v>
      </c>
      <c r="N11" s="161">
        <f>MEDIAN(EV!O35:O66)</f>
        <v>9035.7192260091088</v>
      </c>
      <c r="O11" s="161">
        <f>MEDIAN(EV!O67:O98)</f>
        <v>8797.781615755408</v>
      </c>
    </row>
    <row r="13" spans="1:20" ht="30">
      <c r="B13" s="303" t="s">
        <v>65</v>
      </c>
      <c r="C13" s="303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165"/>
      <c r="Q13" s="165"/>
      <c r="R13" s="165"/>
      <c r="S13" s="165"/>
      <c r="T13" s="165"/>
    </row>
    <row r="14" spans="1:20" ht="37" customHeight="1">
      <c r="B14" s="138"/>
      <c r="C14" s="300" t="s">
        <v>72</v>
      </c>
      <c r="D14" s="302"/>
      <c r="E14" s="304" t="s">
        <v>9</v>
      </c>
      <c r="F14" s="305"/>
      <c r="G14" s="304" t="s">
        <v>49</v>
      </c>
      <c r="H14" s="305"/>
      <c r="I14" s="304" t="s">
        <v>50</v>
      </c>
      <c r="J14" s="305"/>
      <c r="K14" s="304" t="s">
        <v>16</v>
      </c>
      <c r="L14" s="305"/>
      <c r="M14" s="300" t="s">
        <v>19</v>
      </c>
      <c r="N14" s="301"/>
      <c r="O14" s="302"/>
    </row>
    <row r="15" spans="1:20">
      <c r="B15" s="139"/>
      <c r="C15" s="140" t="s">
        <v>7</v>
      </c>
      <c r="D15" s="148" t="s">
        <v>8</v>
      </c>
      <c r="E15" s="140" t="s">
        <v>10</v>
      </c>
      <c r="F15" s="140" t="s">
        <v>11</v>
      </c>
      <c r="G15" s="141" t="s">
        <v>37</v>
      </c>
      <c r="H15" s="141" t="s">
        <v>49</v>
      </c>
      <c r="I15" s="141" t="s">
        <v>70</v>
      </c>
      <c r="J15" s="141" t="s">
        <v>50</v>
      </c>
      <c r="K15" s="141" t="s">
        <v>71</v>
      </c>
      <c r="L15" s="141" t="s">
        <v>51</v>
      </c>
      <c r="M15" s="141" t="s">
        <v>20</v>
      </c>
      <c r="N15" s="141" t="s">
        <v>73</v>
      </c>
      <c r="O15" s="140" t="s">
        <v>23</v>
      </c>
    </row>
    <row r="16" spans="1:20" ht="15" customHeight="1">
      <c r="A16" s="155" t="s">
        <v>75</v>
      </c>
      <c r="B16" s="162" t="s">
        <v>69</v>
      </c>
      <c r="C16" s="126">
        <v>0</v>
      </c>
      <c r="D16" s="126">
        <v>0</v>
      </c>
      <c r="E16" s="126">
        <v>0</v>
      </c>
      <c r="F16" s="126">
        <v>0</v>
      </c>
      <c r="G16" s="126">
        <v>0</v>
      </c>
      <c r="H16" s="126">
        <v>0</v>
      </c>
      <c r="I16" s="126">
        <v>0</v>
      </c>
      <c r="J16" s="126">
        <v>0</v>
      </c>
      <c r="K16" s="126">
        <v>0</v>
      </c>
      <c r="L16" s="126">
        <v>0</v>
      </c>
      <c r="M16" s="126">
        <v>0</v>
      </c>
      <c r="N16" s="126">
        <v>0</v>
      </c>
      <c r="O16" s="126">
        <v>0</v>
      </c>
    </row>
    <row r="17" spans="1:20">
      <c r="A17" s="155"/>
      <c r="B17" s="146" t="s">
        <v>66</v>
      </c>
      <c r="C17" s="126">
        <v>0</v>
      </c>
      <c r="D17" s="126">
        <v>0</v>
      </c>
      <c r="E17" s="126">
        <v>0</v>
      </c>
      <c r="F17" s="126">
        <v>0</v>
      </c>
      <c r="G17" s="126">
        <v>0</v>
      </c>
      <c r="H17" s="126">
        <v>0</v>
      </c>
      <c r="I17" s="126">
        <v>0</v>
      </c>
      <c r="J17" s="126">
        <v>0</v>
      </c>
      <c r="K17" s="126">
        <v>0</v>
      </c>
      <c r="L17" s="126">
        <v>0</v>
      </c>
      <c r="M17" s="126">
        <v>0</v>
      </c>
      <c r="N17" s="126">
        <v>0</v>
      </c>
      <c r="O17" s="126">
        <v>0</v>
      </c>
    </row>
    <row r="18" spans="1:20">
      <c r="A18" s="155"/>
      <c r="B18" s="146" t="s">
        <v>68</v>
      </c>
      <c r="C18" s="126">
        <v>0</v>
      </c>
      <c r="D18" s="126">
        <v>0</v>
      </c>
      <c r="E18" s="126">
        <v>0</v>
      </c>
      <c r="F18" s="126">
        <v>0</v>
      </c>
      <c r="G18" s="126">
        <v>0</v>
      </c>
      <c r="H18" s="126">
        <v>0</v>
      </c>
      <c r="I18" s="126">
        <v>0</v>
      </c>
      <c r="J18" s="126">
        <v>0</v>
      </c>
      <c r="K18" s="126">
        <v>0</v>
      </c>
      <c r="L18" s="126">
        <v>0</v>
      </c>
      <c r="M18" s="126">
        <v>0</v>
      </c>
      <c r="N18" s="126">
        <v>0</v>
      </c>
      <c r="O18" s="126">
        <v>0</v>
      </c>
    </row>
    <row r="19" spans="1:20" ht="16" thickBot="1">
      <c r="A19" s="155"/>
      <c r="B19" s="167" t="s">
        <v>67</v>
      </c>
      <c r="C19" s="168">
        <v>0</v>
      </c>
      <c r="D19" s="168">
        <v>0</v>
      </c>
      <c r="E19" s="168">
        <v>0</v>
      </c>
      <c r="F19" s="168">
        <v>0</v>
      </c>
      <c r="G19" s="168">
        <v>0</v>
      </c>
      <c r="H19" s="168">
        <v>0</v>
      </c>
      <c r="I19" s="168">
        <v>0</v>
      </c>
      <c r="J19" s="168">
        <v>0</v>
      </c>
      <c r="K19" s="168">
        <v>0</v>
      </c>
      <c r="L19" s="168">
        <v>0</v>
      </c>
      <c r="M19" s="168">
        <v>0</v>
      </c>
      <c r="N19" s="168">
        <v>0</v>
      </c>
      <c r="O19" s="168">
        <v>0</v>
      </c>
    </row>
    <row r="20" spans="1:20">
      <c r="A20" s="155" t="s">
        <v>5</v>
      </c>
      <c r="B20" s="162" t="s">
        <v>69</v>
      </c>
      <c r="C20" s="163">
        <v>0</v>
      </c>
      <c r="D20" s="163">
        <v>0</v>
      </c>
      <c r="E20" s="157">
        <v>0</v>
      </c>
      <c r="F20" s="157">
        <v>0</v>
      </c>
      <c r="G20" s="157">
        <v>0</v>
      </c>
      <c r="H20" s="157">
        <v>0</v>
      </c>
      <c r="I20" s="158">
        <v>0</v>
      </c>
      <c r="J20" s="157">
        <v>0</v>
      </c>
      <c r="K20" s="157">
        <v>0</v>
      </c>
      <c r="L20" s="158">
        <v>0</v>
      </c>
      <c r="M20" s="163">
        <v>0</v>
      </c>
      <c r="N20" s="163">
        <v>0</v>
      </c>
      <c r="O20" s="163">
        <v>0</v>
      </c>
      <c r="P20" s="129"/>
      <c r="Q20" s="129"/>
    </row>
    <row r="21" spans="1:20">
      <c r="B21" s="146" t="s">
        <v>66</v>
      </c>
      <c r="C21" s="147">
        <v>37.366579282553033</v>
      </c>
      <c r="D21" s="147">
        <v>44.42814063870231</v>
      </c>
      <c r="E21" s="144">
        <v>44.608390429166661</v>
      </c>
      <c r="F21" s="147">
        <v>44.328496612231525</v>
      </c>
      <c r="G21" s="147">
        <v>41.387856779497525</v>
      </c>
      <c r="H21" s="147">
        <v>47.25673241828526</v>
      </c>
      <c r="I21" s="147">
        <v>44.611721759535634</v>
      </c>
      <c r="J21" s="147">
        <v>43.880388284239899</v>
      </c>
      <c r="K21" s="147">
        <v>25.029563469542879</v>
      </c>
      <c r="L21" s="147">
        <v>57.02876719701284</v>
      </c>
      <c r="M21" s="147">
        <v>38.52074322561883</v>
      </c>
      <c r="N21" s="147">
        <v>52.052766465929452</v>
      </c>
      <c r="O21" s="147">
        <v>49.140954426598526</v>
      </c>
      <c r="P21" s="108"/>
      <c r="Q21" s="108"/>
      <c r="R21" s="86"/>
      <c r="S21" s="86"/>
      <c r="T21" s="86"/>
    </row>
    <row r="22" spans="1:20">
      <c r="B22" s="146" t="s">
        <v>68</v>
      </c>
      <c r="C22" s="145">
        <v>31.251135849298905</v>
      </c>
      <c r="D22" s="145">
        <v>82.259392122607935</v>
      </c>
      <c r="E22" s="145">
        <v>61.416992323838258</v>
      </c>
      <c r="F22" s="145">
        <v>57.821720823525823</v>
      </c>
      <c r="G22" s="145">
        <v>60.601297338256636</v>
      </c>
      <c r="H22" s="145">
        <v>59.744168338256642</v>
      </c>
      <c r="I22" s="145">
        <v>60.172732838256643</v>
      </c>
      <c r="J22" s="145">
        <v>60.267355004219198</v>
      </c>
      <c r="K22" s="145">
        <v>42.291045478129249</v>
      </c>
      <c r="L22" s="145">
        <v>78.798286079560995</v>
      </c>
      <c r="M22" s="145">
        <v>60.658960623838254</v>
      </c>
      <c r="N22" s="145">
        <v>60.172732838256643</v>
      </c>
      <c r="O22" s="145">
        <v>65.211716119660935</v>
      </c>
    </row>
    <row r="23" spans="1:20">
      <c r="B23" s="146" t="s">
        <v>67</v>
      </c>
      <c r="C23" s="147">
        <v>98.451964216008435</v>
      </c>
      <c r="D23" s="145">
        <v>149.98421421600841</v>
      </c>
      <c r="E23" s="147">
        <v>151.70124999999999</v>
      </c>
      <c r="F23" s="147">
        <v>121.68041863795412</v>
      </c>
      <c r="G23" s="147">
        <v>136.01281421600842</v>
      </c>
      <c r="H23" s="147">
        <v>136.01281421600842</v>
      </c>
      <c r="I23" s="147">
        <v>136.01281421600842</v>
      </c>
      <c r="J23" s="147">
        <v>136.01281421600842</v>
      </c>
      <c r="K23" s="147">
        <v>87.376054421945696</v>
      </c>
      <c r="L23" s="147">
        <v>162.41616421600844</v>
      </c>
      <c r="M23" s="147">
        <v>136.01281421600842</v>
      </c>
      <c r="N23" s="147">
        <v>136.01281421600842</v>
      </c>
      <c r="O23" s="147">
        <v>136.01281421600842</v>
      </c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14">
    <mergeCell ref="B13:O13"/>
    <mergeCell ref="C14:D14"/>
    <mergeCell ref="E14:F14"/>
    <mergeCell ref="G14:H14"/>
    <mergeCell ref="I14:J14"/>
    <mergeCell ref="K14:L14"/>
    <mergeCell ref="M14:O14"/>
    <mergeCell ref="B1:O1"/>
    <mergeCell ref="C2:D2"/>
    <mergeCell ref="E2:F2"/>
    <mergeCell ref="G2:H2"/>
    <mergeCell ref="I2:J2"/>
    <mergeCell ref="K2:L2"/>
    <mergeCell ref="M2:O2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A1:T53"/>
  <sheetViews>
    <sheetView topLeftCell="A3"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0" ht="30">
      <c r="B1" s="306" t="s">
        <v>76</v>
      </c>
      <c r="C1" s="306"/>
      <c r="D1" s="306"/>
      <c r="E1" s="306"/>
      <c r="F1" s="306"/>
      <c r="G1" s="183"/>
      <c r="H1" s="183"/>
      <c r="I1" s="183"/>
      <c r="J1" s="183"/>
      <c r="K1" s="183"/>
      <c r="L1" s="183"/>
      <c r="M1" s="183"/>
      <c r="N1" s="183"/>
      <c r="O1" s="183"/>
    </row>
    <row r="2" spans="1:20" ht="45" customHeight="1">
      <c r="B2" s="150"/>
      <c r="E2" s="313" t="s">
        <v>72</v>
      </c>
      <c r="F2" s="313"/>
      <c r="G2" s="326"/>
      <c r="H2" s="326"/>
      <c r="I2" s="326"/>
      <c r="J2" s="326"/>
      <c r="K2" s="326"/>
      <c r="L2" s="326"/>
      <c r="M2" s="326"/>
      <c r="N2" s="326"/>
      <c r="O2" s="326"/>
      <c r="P2" s="149"/>
      <c r="Q2" s="149"/>
      <c r="R2" s="149"/>
    </row>
    <row r="3" spans="1:20" ht="15.5" customHeight="1">
      <c r="B3" s="150"/>
      <c r="C3" s="140" t="s">
        <v>7</v>
      </c>
      <c r="D3" s="140" t="s">
        <v>8</v>
      </c>
      <c r="E3" s="140" t="s">
        <v>10</v>
      </c>
      <c r="F3" s="140" t="s">
        <v>11</v>
      </c>
      <c r="G3" s="73"/>
      <c r="H3" s="73"/>
      <c r="I3" s="73"/>
      <c r="J3" s="73"/>
      <c r="K3" s="73"/>
      <c r="L3" s="73"/>
      <c r="M3" s="73"/>
      <c r="N3" s="73"/>
      <c r="O3" s="73"/>
    </row>
    <row r="4" spans="1:20">
      <c r="A4" s="155" t="s">
        <v>75</v>
      </c>
      <c r="B4" s="151" t="s">
        <v>69</v>
      </c>
      <c r="C4" s="171">
        <f>MEDIAN('Building type'!H3:H50)</f>
        <v>7566.6255978486433</v>
      </c>
      <c r="D4" s="171">
        <f>MEDIAN('Building type'!H51:H98)</f>
        <v>10620.311928696197</v>
      </c>
      <c r="E4" s="144">
        <f>C4</f>
        <v>7566.6255978486433</v>
      </c>
      <c r="F4" s="144">
        <f>D4</f>
        <v>10620.311928696197</v>
      </c>
      <c r="G4" s="93"/>
      <c r="H4" s="93"/>
      <c r="I4" s="93"/>
      <c r="J4" s="93"/>
      <c r="K4" s="93"/>
      <c r="L4" s="93"/>
      <c r="M4" s="93"/>
      <c r="N4" s="93"/>
      <c r="O4" s="93"/>
    </row>
    <row r="5" spans="1:20">
      <c r="A5" s="155"/>
      <c r="B5" s="152" t="s">
        <v>66</v>
      </c>
      <c r="C5" s="172">
        <f>MEDIAN('Building type'!I3:I50)</f>
        <v>8564.3356022773878</v>
      </c>
      <c r="D5" s="172">
        <f>MEDIAN('Building type'!I51:I98)</f>
        <v>10725.859540988673</v>
      </c>
      <c r="E5" s="144">
        <f t="shared" ref="E5:E11" si="0">C5</f>
        <v>8564.3356022773878</v>
      </c>
      <c r="F5" s="144">
        <f t="shared" ref="F5:F11" si="1">D5</f>
        <v>10725.859540988673</v>
      </c>
      <c r="G5" s="94"/>
      <c r="H5" s="94"/>
      <c r="I5" s="94"/>
      <c r="J5" s="94"/>
      <c r="K5" s="94"/>
      <c r="L5" s="94"/>
      <c r="M5" s="94"/>
      <c r="N5" s="94"/>
      <c r="O5" s="94"/>
    </row>
    <row r="6" spans="1:20" ht="15.5" customHeight="1">
      <c r="A6" s="155"/>
      <c r="B6" s="152" t="s">
        <v>68</v>
      </c>
      <c r="C6" s="173">
        <f>MEDIAN('Building type'!J3:J50)</f>
        <v>8946.5085335956028</v>
      </c>
      <c r="D6" s="173">
        <f>MEDIAN('Building type'!J51:J98)</f>
        <v>11548.993507417057</v>
      </c>
      <c r="E6" s="144">
        <f t="shared" si="0"/>
        <v>8946.5085335956028</v>
      </c>
      <c r="F6" s="144">
        <f t="shared" si="1"/>
        <v>11548.993507417057</v>
      </c>
      <c r="G6" s="95"/>
      <c r="H6" s="95"/>
      <c r="I6" s="95"/>
      <c r="J6" s="95"/>
      <c r="K6" s="95"/>
      <c r="L6" s="95"/>
      <c r="M6" s="95"/>
      <c r="N6" s="95"/>
      <c r="O6" s="95"/>
    </row>
    <row r="7" spans="1:20" ht="16" thickBot="1">
      <c r="A7" s="155"/>
      <c r="B7" s="159" t="s">
        <v>67</v>
      </c>
      <c r="C7" s="174">
        <f>MEDIAN('Building type'!K3:K50)</f>
        <v>8156.4966586057562</v>
      </c>
      <c r="D7" s="175">
        <f>MEDIAN('Building type'!K51:K98)</f>
        <v>11551.234350186092</v>
      </c>
      <c r="E7" s="144">
        <f t="shared" si="0"/>
        <v>8156.4966586057562</v>
      </c>
      <c r="F7" s="144">
        <f t="shared" si="1"/>
        <v>11551.234350186092</v>
      </c>
      <c r="G7" s="94"/>
      <c r="H7" s="94"/>
      <c r="I7" s="94"/>
      <c r="J7" s="94"/>
      <c r="K7" s="94"/>
      <c r="L7" s="94"/>
      <c r="M7" s="94"/>
      <c r="N7" s="94"/>
      <c r="O7" s="94"/>
    </row>
    <row r="8" spans="1:20">
      <c r="A8" s="155" t="s">
        <v>5</v>
      </c>
      <c r="B8" s="156" t="s">
        <v>69</v>
      </c>
      <c r="C8" s="176">
        <f>C4</f>
        <v>7566.6255978486433</v>
      </c>
      <c r="D8" s="176">
        <f>D4</f>
        <v>10620.311928696197</v>
      </c>
      <c r="E8" s="144">
        <f t="shared" si="0"/>
        <v>7566.6255978486433</v>
      </c>
      <c r="F8" s="144">
        <f t="shared" si="1"/>
        <v>10620.311928696197</v>
      </c>
      <c r="G8" s="93"/>
      <c r="H8" s="93"/>
      <c r="I8" s="93"/>
      <c r="J8" s="93"/>
      <c r="K8" s="93"/>
      <c r="L8" s="95"/>
      <c r="M8" s="93"/>
      <c r="N8" s="93"/>
      <c r="O8" s="93"/>
    </row>
    <row r="9" spans="1:20" ht="15.5" customHeight="1">
      <c r="B9" s="152" t="s">
        <v>66</v>
      </c>
      <c r="C9" s="171">
        <f>MEDIAN('Building type'!M3:M50)</f>
        <v>7364.8237001144626</v>
      </c>
      <c r="D9" s="171">
        <f>MEDIAN('Building type'!M51:M98)</f>
        <v>8371.117105910409</v>
      </c>
      <c r="E9" s="144">
        <f t="shared" si="0"/>
        <v>7364.8237001144626</v>
      </c>
      <c r="F9" s="144">
        <f t="shared" si="1"/>
        <v>8371.117105910409</v>
      </c>
      <c r="G9" s="93"/>
      <c r="H9" s="93"/>
      <c r="I9" s="93"/>
      <c r="J9" s="93"/>
      <c r="K9" s="93"/>
      <c r="L9" s="93"/>
      <c r="M9" s="93"/>
      <c r="N9" s="93"/>
      <c r="O9" s="93"/>
    </row>
    <row r="10" spans="1:20">
      <c r="B10" s="152" t="s">
        <v>68</v>
      </c>
      <c r="C10" s="173">
        <f>MEDIAN('Building type'!N3:N50)</f>
        <v>8047.9716056503876</v>
      </c>
      <c r="D10" s="173">
        <f>MEDIAN('Building type'!N51:N98)</f>
        <v>10260.658017308117</v>
      </c>
      <c r="E10" s="144">
        <f t="shared" si="0"/>
        <v>8047.9716056503876</v>
      </c>
      <c r="F10" s="144">
        <f t="shared" si="1"/>
        <v>10260.658017308117</v>
      </c>
      <c r="G10" s="95"/>
      <c r="H10" s="95"/>
      <c r="I10" s="95"/>
      <c r="J10" s="95"/>
      <c r="K10" s="95"/>
      <c r="L10" s="93"/>
      <c r="M10" s="95"/>
      <c r="N10" s="95"/>
      <c r="O10" s="95"/>
    </row>
    <row r="11" spans="1:20" ht="16" thickBot="1">
      <c r="B11" s="159" t="s">
        <v>67</v>
      </c>
      <c r="C11" s="177">
        <f>MEDIAN('Building type'!O3:O50)</f>
        <v>6716.3393016399223</v>
      </c>
      <c r="D11" s="175">
        <f>MEDIAN('Building type'!O51:O98)</f>
        <v>9029.3690962000364</v>
      </c>
      <c r="E11" s="144">
        <f t="shared" si="0"/>
        <v>6716.3393016399223</v>
      </c>
      <c r="F11" s="144">
        <f t="shared" si="1"/>
        <v>9029.3690962000364</v>
      </c>
      <c r="G11" s="95"/>
      <c r="H11" s="95"/>
      <c r="I11" s="95"/>
      <c r="J11" s="95"/>
      <c r="K11" s="93"/>
      <c r="L11" s="95"/>
      <c r="M11" s="94"/>
      <c r="N11" s="95"/>
      <c r="O11" s="95"/>
    </row>
    <row r="13" spans="1:20" ht="30">
      <c r="B13" s="322" t="s">
        <v>65</v>
      </c>
      <c r="C13" s="322"/>
      <c r="D13" s="322"/>
      <c r="E13" s="322"/>
      <c r="F13" s="322"/>
      <c r="G13" s="182"/>
      <c r="H13" s="182"/>
      <c r="I13" s="182"/>
      <c r="J13" s="182"/>
      <c r="K13" s="182"/>
      <c r="L13" s="182"/>
      <c r="M13" s="182"/>
      <c r="N13" s="182"/>
      <c r="O13" s="182"/>
      <c r="P13" s="165"/>
      <c r="Q13" s="165"/>
      <c r="R13" s="165"/>
      <c r="S13" s="165"/>
      <c r="T13" s="165"/>
    </row>
    <row r="14" spans="1:20" ht="37" customHeight="1">
      <c r="B14" s="138"/>
      <c r="E14" s="300" t="s">
        <v>72</v>
      </c>
      <c r="F14" s="302"/>
      <c r="G14" s="319"/>
      <c r="H14" s="319"/>
      <c r="I14" s="319"/>
      <c r="J14" s="319"/>
      <c r="K14" s="319"/>
      <c r="L14" s="319"/>
      <c r="M14" s="325"/>
      <c r="N14" s="325"/>
      <c r="O14" s="325"/>
    </row>
    <row r="15" spans="1:20">
      <c r="B15" s="139"/>
      <c r="C15" s="140" t="s">
        <v>7</v>
      </c>
      <c r="D15" s="148" t="s">
        <v>8</v>
      </c>
      <c r="E15" s="140" t="s">
        <v>10</v>
      </c>
      <c r="F15" s="140" t="s">
        <v>11</v>
      </c>
      <c r="G15" s="80"/>
      <c r="H15" s="80"/>
      <c r="I15" s="80"/>
      <c r="J15" s="80"/>
      <c r="K15" s="80"/>
      <c r="L15" s="80"/>
      <c r="M15" s="80"/>
      <c r="N15" s="80"/>
      <c r="O15" s="73"/>
    </row>
    <row r="16" spans="1:20" ht="15" customHeight="1">
      <c r="A16" s="155" t="s">
        <v>75</v>
      </c>
      <c r="B16" s="162" t="s">
        <v>69</v>
      </c>
      <c r="C16" s="178">
        <v>0</v>
      </c>
      <c r="D16" s="178">
        <v>0</v>
      </c>
      <c r="E16" s="126">
        <f>C16</f>
        <v>0</v>
      </c>
      <c r="F16" s="126">
        <f>D16</f>
        <v>0</v>
      </c>
      <c r="G16" s="181"/>
      <c r="H16" s="181"/>
      <c r="I16" s="181"/>
      <c r="J16" s="181"/>
      <c r="K16" s="181"/>
      <c r="L16" s="181"/>
      <c r="M16" s="181"/>
      <c r="N16" s="181"/>
      <c r="O16" s="181"/>
    </row>
    <row r="17" spans="1:20">
      <c r="A17" s="155"/>
      <c r="B17" s="146" t="s">
        <v>66</v>
      </c>
      <c r="C17" s="178">
        <v>0</v>
      </c>
      <c r="D17" s="178">
        <v>0</v>
      </c>
      <c r="E17" s="126">
        <f t="shared" ref="E17:E23" si="2">C17</f>
        <v>0</v>
      </c>
      <c r="F17" s="126">
        <f t="shared" ref="F17:F23" si="3">D17</f>
        <v>0</v>
      </c>
      <c r="G17" s="181"/>
      <c r="H17" s="181"/>
      <c r="I17" s="181"/>
      <c r="J17" s="181"/>
      <c r="K17" s="181"/>
      <c r="L17" s="181"/>
      <c r="M17" s="181"/>
      <c r="N17" s="181"/>
      <c r="O17" s="181"/>
    </row>
    <row r="18" spans="1:20">
      <c r="A18" s="155"/>
      <c r="B18" s="146" t="s">
        <v>68</v>
      </c>
      <c r="C18" s="178">
        <v>0</v>
      </c>
      <c r="D18" s="178">
        <v>0</v>
      </c>
      <c r="E18" s="126">
        <f t="shared" si="2"/>
        <v>0</v>
      </c>
      <c r="F18" s="126">
        <f t="shared" si="3"/>
        <v>0</v>
      </c>
      <c r="G18" s="181"/>
      <c r="H18" s="181"/>
      <c r="I18" s="181"/>
      <c r="J18" s="181"/>
      <c r="K18" s="181"/>
      <c r="L18" s="181"/>
      <c r="M18" s="181"/>
      <c r="N18" s="181"/>
      <c r="O18" s="181"/>
    </row>
    <row r="19" spans="1:20" ht="16" thickBot="1">
      <c r="A19" s="155"/>
      <c r="B19" s="167" t="s">
        <v>67</v>
      </c>
      <c r="C19" s="179">
        <v>0</v>
      </c>
      <c r="D19" s="179">
        <v>0</v>
      </c>
      <c r="E19" s="126">
        <f t="shared" si="2"/>
        <v>0</v>
      </c>
      <c r="F19" s="126">
        <f t="shared" si="3"/>
        <v>0</v>
      </c>
      <c r="G19" s="181"/>
      <c r="H19" s="181"/>
      <c r="I19" s="181"/>
      <c r="J19" s="181"/>
      <c r="K19" s="181"/>
      <c r="L19" s="181"/>
      <c r="M19" s="181"/>
      <c r="N19" s="181"/>
      <c r="O19" s="181"/>
    </row>
    <row r="20" spans="1:20">
      <c r="A20" s="155" t="s">
        <v>5</v>
      </c>
      <c r="B20" s="162" t="s">
        <v>69</v>
      </c>
      <c r="C20" s="180">
        <v>0</v>
      </c>
      <c r="D20" s="180">
        <v>0</v>
      </c>
      <c r="E20" s="126">
        <f t="shared" si="2"/>
        <v>0</v>
      </c>
      <c r="F20" s="126">
        <f t="shared" si="3"/>
        <v>0</v>
      </c>
      <c r="G20" s="93"/>
      <c r="H20" s="93"/>
      <c r="I20" s="95"/>
      <c r="J20" s="93"/>
      <c r="K20" s="93"/>
      <c r="L20" s="95"/>
      <c r="M20" s="108"/>
      <c r="N20" s="108"/>
      <c r="O20" s="108"/>
      <c r="P20" s="129"/>
      <c r="Q20" s="129"/>
    </row>
    <row r="21" spans="1:20">
      <c r="B21" s="146" t="s">
        <v>66</v>
      </c>
      <c r="C21" s="172">
        <v>37.366579282553033</v>
      </c>
      <c r="D21" s="172">
        <v>44.42814063870231</v>
      </c>
      <c r="E21" s="126">
        <f t="shared" si="2"/>
        <v>37.366579282553033</v>
      </c>
      <c r="F21" s="126">
        <f t="shared" si="3"/>
        <v>44.42814063870231</v>
      </c>
      <c r="G21" s="94"/>
      <c r="H21" s="94"/>
      <c r="I21" s="94"/>
      <c r="J21" s="94"/>
      <c r="K21" s="94"/>
      <c r="L21" s="94"/>
      <c r="M21" s="94"/>
      <c r="N21" s="94"/>
      <c r="O21" s="94"/>
      <c r="P21" s="108"/>
      <c r="Q21" s="108"/>
      <c r="R21" s="86"/>
      <c r="S21" s="86"/>
      <c r="T21" s="86"/>
    </row>
    <row r="22" spans="1:20">
      <c r="B22" s="146" t="s">
        <v>68</v>
      </c>
      <c r="C22" s="173">
        <v>31.251135849298905</v>
      </c>
      <c r="D22" s="173">
        <v>82.259392122607935</v>
      </c>
      <c r="E22" s="126">
        <f t="shared" si="2"/>
        <v>31.251135849298905</v>
      </c>
      <c r="F22" s="126">
        <f t="shared" si="3"/>
        <v>82.259392122607935</v>
      </c>
      <c r="G22" s="95"/>
      <c r="H22" s="95"/>
      <c r="I22" s="95"/>
      <c r="J22" s="95"/>
      <c r="K22" s="95"/>
      <c r="L22" s="95"/>
      <c r="M22" s="95"/>
      <c r="N22" s="95"/>
      <c r="O22" s="95"/>
    </row>
    <row r="23" spans="1:20">
      <c r="B23" s="146" t="s">
        <v>67</v>
      </c>
      <c r="C23" s="172">
        <v>98.451964216008435</v>
      </c>
      <c r="D23" s="173">
        <v>149.98421421600841</v>
      </c>
      <c r="E23" s="126">
        <f t="shared" si="2"/>
        <v>98.451964216008435</v>
      </c>
      <c r="F23" s="126">
        <f t="shared" si="3"/>
        <v>149.98421421600841</v>
      </c>
      <c r="G23" s="94"/>
      <c r="H23" s="94"/>
      <c r="I23" s="94"/>
      <c r="J23" s="94"/>
      <c r="K23" s="94"/>
      <c r="L23" s="94"/>
      <c r="M23" s="94"/>
      <c r="N23" s="94"/>
      <c r="O23" s="94"/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12">
    <mergeCell ref="E14:F14"/>
    <mergeCell ref="B13:F13"/>
    <mergeCell ref="B1:F1"/>
    <mergeCell ref="K14:L14"/>
    <mergeCell ref="M14:O14"/>
    <mergeCell ref="I14:J14"/>
    <mergeCell ref="G14:H14"/>
    <mergeCell ref="M2:O2"/>
    <mergeCell ref="E2:F2"/>
    <mergeCell ref="G2:H2"/>
    <mergeCell ref="I2:J2"/>
    <mergeCell ref="K2:L2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A1:T53"/>
  <sheetViews>
    <sheetView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2:20" ht="30">
      <c r="E1" s="166" t="s">
        <v>76</v>
      </c>
      <c r="F1" s="166"/>
      <c r="G1" s="166"/>
      <c r="H1" s="166"/>
      <c r="I1" s="183"/>
      <c r="J1" s="183"/>
      <c r="K1" s="183"/>
      <c r="L1" s="183"/>
      <c r="M1" s="183"/>
      <c r="N1" s="183"/>
      <c r="O1" s="183"/>
      <c r="P1" s="183"/>
      <c r="Q1" s="183"/>
      <c r="R1" s="183"/>
    </row>
    <row r="2" spans="2:20" ht="45" customHeight="1">
      <c r="B2" s="57"/>
      <c r="C2" s="325"/>
      <c r="D2" s="325"/>
      <c r="E2" s="313" t="s">
        <v>49</v>
      </c>
      <c r="F2" s="327"/>
      <c r="G2" s="4"/>
      <c r="H2" s="193"/>
      <c r="I2" s="325"/>
      <c r="J2" s="325"/>
      <c r="K2" s="325"/>
      <c r="L2" s="325"/>
      <c r="M2" s="325"/>
      <c r="N2" s="325"/>
      <c r="O2" s="325"/>
      <c r="P2" s="149"/>
      <c r="Q2" s="149"/>
      <c r="R2" s="149"/>
    </row>
    <row r="3" spans="2:20" ht="15.5" customHeight="1">
      <c r="D3" s="184"/>
      <c r="E3" s="140" t="s">
        <v>37</v>
      </c>
      <c r="F3" s="140" t="s">
        <v>49</v>
      </c>
      <c r="G3" s="57"/>
      <c r="H3" s="194"/>
      <c r="I3" s="89"/>
      <c r="J3" s="89"/>
      <c r="K3" s="89"/>
      <c r="L3" s="89"/>
      <c r="M3" s="89"/>
      <c r="N3" s="89"/>
      <c r="O3" s="89"/>
    </row>
    <row r="4" spans="2:20">
      <c r="C4" s="155" t="s">
        <v>75</v>
      </c>
      <c r="D4" s="185" t="s">
        <v>69</v>
      </c>
      <c r="E4" s="144">
        <f>G4</f>
        <v>10232.286539574896</v>
      </c>
      <c r="F4" s="144">
        <f>H4</f>
        <v>9563.0462239300105</v>
      </c>
      <c r="G4" s="171">
        <f>MEDIAN(PV!H3:H50)</f>
        <v>10232.286539574896</v>
      </c>
      <c r="H4" s="171">
        <f>MEDIAN(PV!H51:H98)</f>
        <v>9563.0462239300105</v>
      </c>
      <c r="I4" s="93"/>
      <c r="J4" s="93"/>
      <c r="K4" s="93"/>
      <c r="L4" s="93"/>
      <c r="M4" s="93"/>
      <c r="N4" s="93"/>
      <c r="O4" s="93"/>
    </row>
    <row r="5" spans="2:20">
      <c r="C5" s="155"/>
      <c r="D5" s="186" t="s">
        <v>66</v>
      </c>
      <c r="E5" s="144">
        <f t="shared" ref="E5:E11" si="0">G5</f>
        <v>10300.23343051966</v>
      </c>
      <c r="F5" s="144">
        <f t="shared" ref="F5:F11" si="1">H5</f>
        <v>10030.063267790389</v>
      </c>
      <c r="G5" s="172">
        <f>MEDIAN(PV!I3:I50)</f>
        <v>10300.23343051966</v>
      </c>
      <c r="H5" s="172">
        <f>MEDIAN(PV!I51:I98)</f>
        <v>10030.063267790389</v>
      </c>
      <c r="I5" s="94"/>
      <c r="J5" s="94"/>
      <c r="K5" s="94"/>
      <c r="L5" s="94"/>
      <c r="M5" s="94"/>
      <c r="N5" s="94"/>
      <c r="O5" s="94"/>
    </row>
    <row r="6" spans="2:20" ht="15.5" customHeight="1">
      <c r="C6" s="155"/>
      <c r="D6" s="186" t="s">
        <v>68</v>
      </c>
      <c r="E6" s="144">
        <f t="shared" si="0"/>
        <v>11486.828930553598</v>
      </c>
      <c r="F6" s="144">
        <f t="shared" si="1"/>
        <v>11285.902707957921</v>
      </c>
      <c r="G6" s="173">
        <f>MEDIAN(PV!J3:J50)</f>
        <v>11486.828930553598</v>
      </c>
      <c r="H6" s="173">
        <f>MEDIAN(PV!J51:J98)</f>
        <v>11285.902707957921</v>
      </c>
      <c r="I6" s="95"/>
      <c r="J6" s="95"/>
      <c r="K6" s="95"/>
      <c r="L6" s="95"/>
      <c r="M6" s="95"/>
      <c r="N6" s="95"/>
      <c r="O6" s="95"/>
    </row>
    <row r="7" spans="2:20" ht="16" thickBot="1">
      <c r="C7" s="155"/>
      <c r="D7" s="187" t="s">
        <v>67</v>
      </c>
      <c r="E7" s="144">
        <f t="shared" si="0"/>
        <v>10867.843242918159</v>
      </c>
      <c r="F7" s="144">
        <f t="shared" si="1"/>
        <v>10162.503745725655</v>
      </c>
      <c r="G7" s="174">
        <f>MEDIAN(PV!K3:K50)</f>
        <v>10867.843242918159</v>
      </c>
      <c r="H7" s="174">
        <f>MEDIAN(PV!K51:K98)</f>
        <v>10162.503745725655</v>
      </c>
      <c r="I7" s="94"/>
      <c r="J7" s="94"/>
      <c r="K7" s="94"/>
      <c r="L7" s="94"/>
      <c r="M7" s="94"/>
      <c r="N7" s="94"/>
      <c r="O7" s="94"/>
    </row>
    <row r="8" spans="2:20">
      <c r="C8" s="155" t="s">
        <v>5</v>
      </c>
      <c r="D8" s="188" t="s">
        <v>69</v>
      </c>
      <c r="E8" s="144">
        <f t="shared" si="0"/>
        <v>10232.286539574896</v>
      </c>
      <c r="F8" s="144">
        <f t="shared" si="1"/>
        <v>9563.0462239300105</v>
      </c>
      <c r="G8" s="176">
        <f>G4</f>
        <v>10232.286539574896</v>
      </c>
      <c r="H8" s="176">
        <f>H4</f>
        <v>9563.0462239300105</v>
      </c>
      <c r="I8" s="93"/>
      <c r="J8" s="93"/>
      <c r="K8" s="93"/>
      <c r="L8" s="95"/>
      <c r="M8" s="93"/>
      <c r="N8" s="93"/>
      <c r="O8" s="93"/>
    </row>
    <row r="9" spans="2:20" ht="15.5" customHeight="1">
      <c r="D9" s="186" t="s">
        <v>66</v>
      </c>
      <c r="E9" s="144">
        <f t="shared" si="0"/>
        <v>8107.4224106160873</v>
      </c>
      <c r="F9" s="144">
        <f t="shared" si="1"/>
        <v>7847.539368571609</v>
      </c>
      <c r="G9" s="171">
        <f>MEDIAN(PV!M3:M50)</f>
        <v>8107.4224106160873</v>
      </c>
      <c r="H9" s="171">
        <f>MEDIAN(PV!M51:M98)</f>
        <v>7847.539368571609</v>
      </c>
      <c r="I9" s="93"/>
      <c r="J9" s="93"/>
      <c r="K9" s="93"/>
      <c r="L9" s="93"/>
      <c r="M9" s="93"/>
      <c r="N9" s="93"/>
      <c r="O9" s="93"/>
    </row>
    <row r="10" spans="2:20">
      <c r="D10" s="186" t="s">
        <v>68</v>
      </c>
      <c r="E10" s="144">
        <f t="shared" si="0"/>
        <v>10159.572175182762</v>
      </c>
      <c r="F10" s="144">
        <f t="shared" si="1"/>
        <v>9985.2908429835879</v>
      </c>
      <c r="G10" s="173">
        <f>MEDIAN(PV!N3:N50)</f>
        <v>10159.572175182762</v>
      </c>
      <c r="H10" s="173">
        <f>MEDIAN(PV!N51:N98)</f>
        <v>9985.2908429835879</v>
      </c>
      <c r="I10" s="95"/>
      <c r="J10" s="95"/>
      <c r="K10" s="95"/>
      <c r="L10" s="93"/>
      <c r="M10" s="95"/>
      <c r="N10" s="95"/>
      <c r="O10" s="95"/>
    </row>
    <row r="11" spans="2:20" ht="16" thickBot="1">
      <c r="D11" s="187" t="s">
        <v>67</v>
      </c>
      <c r="E11" s="144">
        <f t="shared" si="0"/>
        <v>8546.3522207496371</v>
      </c>
      <c r="F11" s="144">
        <f t="shared" si="1"/>
        <v>7977.0139733436836</v>
      </c>
      <c r="G11" s="173">
        <f>MEDIAN(PV!O3:O50)</f>
        <v>8546.3522207496371</v>
      </c>
      <c r="H11" s="173">
        <f>MEDIAN(PV!O51:O98)</f>
        <v>7977.0139733436836</v>
      </c>
      <c r="I11" s="95"/>
      <c r="J11" s="95"/>
      <c r="K11" s="93"/>
      <c r="L11" s="95"/>
      <c r="M11" s="94"/>
      <c r="N11" s="95"/>
      <c r="O11" s="95"/>
    </row>
    <row r="13" spans="2:20" ht="30">
      <c r="C13" s="182"/>
      <c r="D13" s="322" t="s">
        <v>65</v>
      </c>
      <c r="E13" s="322"/>
      <c r="F13" s="322"/>
      <c r="G13" s="322"/>
      <c r="H13" s="322"/>
      <c r="I13" s="182"/>
      <c r="J13" s="182"/>
      <c r="K13" s="182"/>
      <c r="L13" s="182"/>
      <c r="M13" s="182"/>
      <c r="N13" s="182"/>
      <c r="O13" s="182"/>
      <c r="P13" s="165"/>
      <c r="Q13" s="165"/>
      <c r="R13" s="165"/>
      <c r="S13" s="165"/>
      <c r="T13" s="165"/>
    </row>
    <row r="14" spans="2:20" ht="37" customHeight="1">
      <c r="B14" s="84"/>
      <c r="C14" s="325"/>
      <c r="D14" s="325"/>
      <c r="E14" s="304" t="s">
        <v>49</v>
      </c>
      <c r="F14" s="328"/>
      <c r="G14" s="4"/>
      <c r="H14" s="193"/>
      <c r="I14" s="329"/>
      <c r="J14" s="329"/>
      <c r="K14" s="329"/>
      <c r="L14" s="329"/>
      <c r="M14" s="330"/>
      <c r="N14" s="330"/>
      <c r="O14" s="330"/>
    </row>
    <row r="15" spans="2:20">
      <c r="D15" s="189"/>
      <c r="E15" s="141" t="s">
        <v>37</v>
      </c>
      <c r="F15" s="141" t="s">
        <v>49</v>
      </c>
      <c r="G15" s="57"/>
      <c r="H15" s="194"/>
      <c r="I15" s="108"/>
      <c r="J15" s="108"/>
      <c r="K15" s="108"/>
      <c r="L15" s="108"/>
      <c r="M15" s="108"/>
      <c r="N15" s="108"/>
      <c r="O15" s="108"/>
    </row>
    <row r="16" spans="2:20" ht="15" customHeight="1">
      <c r="C16" s="155" t="s">
        <v>75</v>
      </c>
      <c r="D16" s="190" t="s">
        <v>69</v>
      </c>
      <c r="E16" s="169">
        <f>G16</f>
        <v>0</v>
      </c>
      <c r="F16" s="169">
        <f>H16</f>
        <v>0</v>
      </c>
      <c r="G16" s="178">
        <v>0</v>
      </c>
      <c r="H16" s="178">
        <v>0</v>
      </c>
      <c r="I16" s="108"/>
      <c r="J16" s="108"/>
      <c r="K16" s="108"/>
      <c r="L16" s="108"/>
      <c r="M16" s="108"/>
      <c r="N16" s="108"/>
      <c r="O16" s="108"/>
    </row>
    <row r="17" spans="1:20">
      <c r="C17" s="155"/>
      <c r="D17" s="191" t="s">
        <v>66</v>
      </c>
      <c r="E17" s="169">
        <f t="shared" ref="E17:E23" si="2">G17</f>
        <v>0</v>
      </c>
      <c r="F17" s="169">
        <f t="shared" ref="F17:F23" si="3">H17</f>
        <v>0</v>
      </c>
      <c r="G17" s="178">
        <v>0</v>
      </c>
      <c r="H17" s="178">
        <v>0</v>
      </c>
      <c r="I17" s="108"/>
      <c r="J17" s="108"/>
      <c r="K17" s="108"/>
      <c r="L17" s="108"/>
      <c r="M17" s="108"/>
      <c r="N17" s="108"/>
      <c r="O17" s="108"/>
    </row>
    <row r="18" spans="1:20">
      <c r="C18" s="155"/>
      <c r="D18" s="191" t="s">
        <v>68</v>
      </c>
      <c r="E18" s="169">
        <f t="shared" si="2"/>
        <v>0</v>
      </c>
      <c r="F18" s="169">
        <f t="shared" si="3"/>
        <v>0</v>
      </c>
      <c r="G18" s="178">
        <v>0</v>
      </c>
      <c r="H18" s="178">
        <v>0</v>
      </c>
      <c r="I18" s="108"/>
      <c r="J18" s="108"/>
      <c r="K18" s="108"/>
      <c r="L18" s="108"/>
      <c r="M18" s="108"/>
      <c r="N18" s="108"/>
      <c r="O18" s="108"/>
    </row>
    <row r="19" spans="1:20" ht="16" thickBot="1">
      <c r="C19" s="155"/>
      <c r="D19" s="192" t="s">
        <v>67</v>
      </c>
      <c r="E19" s="169">
        <f t="shared" si="2"/>
        <v>0</v>
      </c>
      <c r="F19" s="169">
        <f t="shared" si="3"/>
        <v>0</v>
      </c>
      <c r="G19" s="179">
        <v>0</v>
      </c>
      <c r="H19" s="179">
        <v>0</v>
      </c>
      <c r="I19" s="108"/>
      <c r="J19" s="108"/>
      <c r="K19" s="108"/>
      <c r="L19" s="108"/>
      <c r="M19" s="108"/>
      <c r="N19" s="108"/>
      <c r="O19" s="108"/>
    </row>
    <row r="20" spans="1:20">
      <c r="C20" s="155" t="s">
        <v>5</v>
      </c>
      <c r="D20" s="190" t="s">
        <v>69</v>
      </c>
      <c r="E20" s="169">
        <f t="shared" si="2"/>
        <v>0</v>
      </c>
      <c r="F20" s="169">
        <f t="shared" si="3"/>
        <v>0</v>
      </c>
      <c r="G20" s="176">
        <v>0</v>
      </c>
      <c r="H20" s="176">
        <v>0</v>
      </c>
      <c r="I20" s="95"/>
      <c r="J20" s="93"/>
      <c r="K20" s="93"/>
      <c r="L20" s="95"/>
      <c r="M20" s="108"/>
      <c r="N20" s="108"/>
      <c r="O20" s="108"/>
      <c r="P20" s="129"/>
      <c r="Q20" s="129"/>
    </row>
    <row r="21" spans="1:20">
      <c r="D21" s="191" t="s">
        <v>66</v>
      </c>
      <c r="E21" s="169">
        <f t="shared" si="2"/>
        <v>41.387856779497525</v>
      </c>
      <c r="F21" s="169">
        <f t="shared" si="3"/>
        <v>47.25673241828526</v>
      </c>
      <c r="G21" s="172">
        <v>41.387856779497525</v>
      </c>
      <c r="H21" s="172">
        <v>47.25673241828526</v>
      </c>
      <c r="I21" s="94"/>
      <c r="J21" s="94"/>
      <c r="K21" s="94"/>
      <c r="L21" s="94"/>
      <c r="M21" s="94"/>
      <c r="N21" s="94"/>
      <c r="O21" s="94"/>
      <c r="P21" s="108"/>
      <c r="Q21" s="108"/>
      <c r="R21" s="86"/>
      <c r="S21" s="86"/>
      <c r="T21" s="86"/>
    </row>
    <row r="22" spans="1:20">
      <c r="D22" s="191" t="s">
        <v>68</v>
      </c>
      <c r="E22" s="169">
        <f t="shared" si="2"/>
        <v>60.601297338256636</v>
      </c>
      <c r="F22" s="169">
        <f t="shared" si="3"/>
        <v>59.744168338256642</v>
      </c>
      <c r="G22" s="173">
        <v>60.601297338256636</v>
      </c>
      <c r="H22" s="173">
        <v>59.744168338256642</v>
      </c>
      <c r="I22" s="95"/>
      <c r="J22" s="95"/>
      <c r="K22" s="95"/>
      <c r="L22" s="95"/>
      <c r="M22" s="95"/>
      <c r="N22" s="95"/>
      <c r="O22" s="95"/>
    </row>
    <row r="23" spans="1:20">
      <c r="D23" s="191" t="s">
        <v>67</v>
      </c>
      <c r="E23" s="169">
        <f t="shared" si="2"/>
        <v>136.01281421600842</v>
      </c>
      <c r="F23" s="169">
        <f t="shared" si="3"/>
        <v>136.01281421600842</v>
      </c>
      <c r="G23" s="172">
        <v>136.01281421600842</v>
      </c>
      <c r="H23" s="172">
        <v>136.01281421600842</v>
      </c>
      <c r="I23" s="94"/>
      <c r="J23" s="94"/>
      <c r="K23" s="94"/>
      <c r="L23" s="94"/>
      <c r="M23" s="94"/>
      <c r="N23" s="94"/>
      <c r="O23" s="94"/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11">
    <mergeCell ref="C14:D14"/>
    <mergeCell ref="E14:F14"/>
    <mergeCell ref="I14:J14"/>
    <mergeCell ref="K14:L14"/>
    <mergeCell ref="M14:O14"/>
    <mergeCell ref="M2:O2"/>
    <mergeCell ref="D13:H13"/>
    <mergeCell ref="C2:D2"/>
    <mergeCell ref="E2:F2"/>
    <mergeCell ref="I2:J2"/>
    <mergeCell ref="K2:L2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A1:T53"/>
  <sheetViews>
    <sheetView topLeftCell="A19"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0" ht="30">
      <c r="B1" s="324" t="s">
        <v>76</v>
      </c>
      <c r="C1" s="324"/>
      <c r="D1" s="324"/>
      <c r="E1" s="324"/>
      <c r="F1" s="324"/>
      <c r="G1" s="166"/>
      <c r="H1" s="166"/>
      <c r="I1" s="166"/>
      <c r="J1" s="166"/>
      <c r="K1" s="166"/>
      <c r="L1" s="166"/>
      <c r="M1" s="166"/>
      <c r="N1" s="166"/>
      <c r="O1" s="166"/>
    </row>
    <row r="2" spans="1:20" ht="45" customHeight="1">
      <c r="B2" s="150"/>
      <c r="C2" s="170" t="s">
        <v>50</v>
      </c>
      <c r="D2" s="170"/>
      <c r="E2" s="170" t="s">
        <v>50</v>
      </c>
      <c r="F2" s="170"/>
      <c r="G2" s="149"/>
      <c r="H2" s="149"/>
      <c r="I2" s="149"/>
    </row>
    <row r="3" spans="1:20" ht="15.5" customHeight="1">
      <c r="B3" s="150"/>
      <c r="C3" s="140" t="s">
        <v>70</v>
      </c>
      <c r="D3" s="140" t="s">
        <v>50</v>
      </c>
      <c r="E3" s="140" t="s">
        <v>70</v>
      </c>
      <c r="F3" s="140" t="s">
        <v>50</v>
      </c>
    </row>
    <row r="4" spans="1:20">
      <c r="A4" s="155" t="s">
        <v>75</v>
      </c>
      <c r="B4" s="151" t="s">
        <v>69</v>
      </c>
      <c r="C4" s="171">
        <f>MEDIAN(STC!H3:H50)</f>
        <v>10067.29568644445</v>
      </c>
      <c r="D4" s="171">
        <f>MEDIAN(STC!H51:H98)</f>
        <v>9750.995515647006</v>
      </c>
      <c r="E4" s="144">
        <f>C4</f>
        <v>10067.29568644445</v>
      </c>
      <c r="F4" s="144">
        <f>D4</f>
        <v>9750.995515647006</v>
      </c>
    </row>
    <row r="5" spans="1:20">
      <c r="A5" s="155"/>
      <c r="B5" s="152" t="s">
        <v>66</v>
      </c>
      <c r="C5" s="172">
        <f>MEDIAN(STC!I3:I50)</f>
        <v>10505.683900058306</v>
      </c>
      <c r="D5" s="172">
        <f>MEDIAN(STC!I51:I98)</f>
        <v>9866.8909817864169</v>
      </c>
      <c r="E5" s="144">
        <f t="shared" ref="E5:E11" si="0">C5</f>
        <v>10505.683900058306</v>
      </c>
      <c r="F5" s="144">
        <f t="shared" ref="F5:F11" si="1">D5</f>
        <v>9866.8909817864169</v>
      </c>
    </row>
    <row r="6" spans="1:20" ht="15.5" customHeight="1">
      <c r="A6" s="155"/>
      <c r="B6" s="152" t="s">
        <v>68</v>
      </c>
      <c r="C6" s="173">
        <f>MEDIAN(STC!J3:J50)</f>
        <v>11535.596533169712</v>
      </c>
      <c r="D6" s="173">
        <f>MEDIAN(STC!J51:J98)</f>
        <v>11285.902707957921</v>
      </c>
      <c r="E6" s="144">
        <f t="shared" si="0"/>
        <v>11535.596533169712</v>
      </c>
      <c r="F6" s="144">
        <f t="shared" si="1"/>
        <v>11285.902707957921</v>
      </c>
    </row>
    <row r="7" spans="1:20" ht="16" thickBot="1">
      <c r="A7" s="155"/>
      <c r="B7" s="159" t="s">
        <v>67</v>
      </c>
      <c r="C7" s="174">
        <f>MEDIAN(STC!K3:K50)</f>
        <v>10544.478793400191</v>
      </c>
      <c r="D7" s="174">
        <f>MEDIAN(STC!K51:K98)</f>
        <v>10282.03420358248</v>
      </c>
      <c r="E7" s="144">
        <f t="shared" si="0"/>
        <v>10544.478793400191</v>
      </c>
      <c r="F7" s="144">
        <f t="shared" si="1"/>
        <v>10282.03420358248</v>
      </c>
    </row>
    <row r="8" spans="1:20">
      <c r="A8" s="155" t="s">
        <v>5</v>
      </c>
      <c r="B8" s="156" t="s">
        <v>69</v>
      </c>
      <c r="C8" s="176">
        <f>C4</f>
        <v>10067.29568644445</v>
      </c>
      <c r="D8" s="176">
        <f>D4</f>
        <v>9750.995515647006</v>
      </c>
      <c r="E8" s="144">
        <f t="shared" si="0"/>
        <v>10067.29568644445</v>
      </c>
      <c r="F8" s="144">
        <f t="shared" si="1"/>
        <v>9750.995515647006</v>
      </c>
    </row>
    <row r="9" spans="1:20" ht="15.5" customHeight="1">
      <c r="B9" s="152" t="s">
        <v>66</v>
      </c>
      <c r="C9" s="171">
        <f>MEDIAN(STC!M3:M50)</f>
        <v>8050.5783723397299</v>
      </c>
      <c r="D9" s="171">
        <f>MEDIAN(STC!M51:M98)</f>
        <v>7507.5135448307274</v>
      </c>
      <c r="E9" s="144">
        <f t="shared" si="0"/>
        <v>8050.5783723397299</v>
      </c>
      <c r="F9" s="144">
        <f t="shared" si="1"/>
        <v>7507.5135448307274</v>
      </c>
    </row>
    <row r="10" spans="1:20">
      <c r="B10" s="152" t="s">
        <v>68</v>
      </c>
      <c r="C10" s="173">
        <f>MEDIAN(STC!N3:N50)</f>
        <v>10116.607034928242</v>
      </c>
      <c r="D10" s="173">
        <f>MEDIAN(STC!N51:N98)</f>
        <v>10034.234743286688</v>
      </c>
      <c r="E10" s="144">
        <f t="shared" si="0"/>
        <v>10116.607034928242</v>
      </c>
      <c r="F10" s="144">
        <f t="shared" si="1"/>
        <v>10034.234743286688</v>
      </c>
    </row>
    <row r="11" spans="1:20" ht="16" thickBot="1">
      <c r="B11" s="159" t="s">
        <v>67</v>
      </c>
      <c r="C11" s="175">
        <f>MEDIAN(STC!O3:O50)</f>
        <v>8406.9153160726655</v>
      </c>
      <c r="D11" s="175">
        <f>MEDIAN(STC!O51:O98)</f>
        <v>8135.6877732314788</v>
      </c>
      <c r="E11" s="144">
        <f t="shared" si="0"/>
        <v>8406.9153160726655</v>
      </c>
      <c r="F11" s="144">
        <f t="shared" si="1"/>
        <v>8135.6877732314788</v>
      </c>
    </row>
    <row r="13" spans="1:20" ht="30">
      <c r="B13" s="303" t="s">
        <v>65</v>
      </c>
      <c r="C13" s="303"/>
      <c r="D13" s="303"/>
      <c r="E13" s="303"/>
      <c r="F13" s="303"/>
      <c r="G13" s="182"/>
      <c r="H13" s="182"/>
      <c r="I13" s="182"/>
      <c r="J13" s="182"/>
      <c r="K13" s="182"/>
      <c r="L13" s="182"/>
      <c r="M13" s="182"/>
      <c r="N13" s="182"/>
      <c r="O13" s="182"/>
      <c r="P13" s="165"/>
      <c r="Q13" s="165"/>
      <c r="R13" s="165"/>
      <c r="S13" s="165"/>
      <c r="T13" s="165"/>
    </row>
    <row r="14" spans="1:20" ht="37" customHeight="1">
      <c r="B14" s="138"/>
      <c r="C14" s="304" t="s">
        <v>50</v>
      </c>
      <c r="D14" s="305"/>
      <c r="E14" s="304" t="s">
        <v>50</v>
      </c>
      <c r="F14" s="305"/>
      <c r="G14" s="136"/>
      <c r="H14" s="136"/>
      <c r="I14" s="90"/>
      <c r="J14" s="90"/>
      <c r="K14" s="136"/>
      <c r="L14" s="136"/>
      <c r="M14" s="195"/>
      <c r="N14" s="195"/>
      <c r="O14" s="195"/>
    </row>
    <row r="15" spans="1:20">
      <c r="B15" s="139"/>
      <c r="C15" s="141" t="s">
        <v>70</v>
      </c>
      <c r="D15" s="141" t="s">
        <v>50</v>
      </c>
      <c r="E15" s="141" t="s">
        <v>70</v>
      </c>
      <c r="F15" s="141" t="s">
        <v>50</v>
      </c>
      <c r="G15" s="86"/>
      <c r="H15" s="86"/>
      <c r="I15" s="90"/>
      <c r="J15" s="90"/>
      <c r="K15" s="86"/>
      <c r="L15" s="86"/>
      <c r="M15" s="86"/>
      <c r="N15" s="86"/>
      <c r="O15" s="89"/>
    </row>
    <row r="16" spans="1:20" ht="15" customHeight="1">
      <c r="A16" s="155" t="s">
        <v>75</v>
      </c>
      <c r="B16" s="162" t="s">
        <v>69</v>
      </c>
      <c r="C16" s="178">
        <v>0</v>
      </c>
      <c r="D16" s="178">
        <v>0</v>
      </c>
      <c r="E16" s="126">
        <f>C16</f>
        <v>0</v>
      </c>
      <c r="F16" s="126">
        <f>D16</f>
        <v>0</v>
      </c>
      <c r="G16" s="137"/>
      <c r="H16" s="137"/>
      <c r="I16" s="90"/>
      <c r="J16" s="90"/>
      <c r="K16" s="137"/>
      <c r="L16" s="137"/>
      <c r="M16" s="137"/>
      <c r="N16" s="137"/>
      <c r="O16" s="137"/>
    </row>
    <row r="17" spans="1:20">
      <c r="A17" s="155"/>
      <c r="B17" s="146" t="s">
        <v>66</v>
      </c>
      <c r="C17" s="178">
        <v>0</v>
      </c>
      <c r="D17" s="178">
        <v>0</v>
      </c>
      <c r="E17" s="126">
        <f t="shared" ref="E17:E23" si="2">C17</f>
        <v>0</v>
      </c>
      <c r="F17" s="126">
        <f t="shared" ref="F17:F23" si="3">D17</f>
        <v>0</v>
      </c>
      <c r="G17" s="137"/>
      <c r="H17" s="137"/>
      <c r="I17" s="90"/>
      <c r="J17" s="90"/>
      <c r="K17" s="137"/>
      <c r="L17" s="137"/>
      <c r="M17" s="137"/>
      <c r="N17" s="137"/>
      <c r="O17" s="137"/>
    </row>
    <row r="18" spans="1:20">
      <c r="A18" s="155"/>
      <c r="B18" s="146" t="s">
        <v>68</v>
      </c>
      <c r="C18" s="178">
        <v>0</v>
      </c>
      <c r="D18" s="178">
        <v>0</v>
      </c>
      <c r="E18" s="126">
        <f t="shared" si="2"/>
        <v>0</v>
      </c>
      <c r="F18" s="126">
        <f t="shared" si="3"/>
        <v>0</v>
      </c>
      <c r="G18" s="137"/>
      <c r="H18" s="137"/>
      <c r="I18" s="90"/>
      <c r="J18" s="90"/>
      <c r="K18" s="137"/>
      <c r="L18" s="137"/>
      <c r="M18" s="137"/>
      <c r="N18" s="137"/>
      <c r="O18" s="137"/>
    </row>
    <row r="19" spans="1:20" ht="16" thickBot="1">
      <c r="A19" s="155"/>
      <c r="B19" s="167" t="s">
        <v>67</v>
      </c>
      <c r="C19" s="179">
        <v>0</v>
      </c>
      <c r="D19" s="179">
        <v>0</v>
      </c>
      <c r="E19" s="126">
        <f t="shared" si="2"/>
        <v>0</v>
      </c>
      <c r="F19" s="126">
        <f t="shared" si="3"/>
        <v>0</v>
      </c>
      <c r="G19" s="137"/>
      <c r="H19" s="137"/>
      <c r="I19" s="90"/>
      <c r="J19" s="90"/>
      <c r="K19" s="137"/>
      <c r="L19" s="137"/>
      <c r="M19" s="137"/>
      <c r="N19" s="137"/>
      <c r="O19" s="137"/>
    </row>
    <row r="20" spans="1:20">
      <c r="A20" s="155" t="s">
        <v>5</v>
      </c>
      <c r="B20" s="162" t="s">
        <v>69</v>
      </c>
      <c r="C20" s="196">
        <v>0</v>
      </c>
      <c r="D20" s="176">
        <v>0</v>
      </c>
      <c r="E20" s="126">
        <f t="shared" si="2"/>
        <v>0</v>
      </c>
      <c r="F20" s="126">
        <f t="shared" si="3"/>
        <v>0</v>
      </c>
      <c r="G20" s="93"/>
      <c r="H20" s="93"/>
      <c r="I20" s="90"/>
      <c r="J20" s="90"/>
      <c r="K20" s="93"/>
      <c r="L20" s="95"/>
      <c r="M20" s="108"/>
      <c r="N20" s="108"/>
      <c r="O20" s="108"/>
      <c r="P20" s="129"/>
      <c r="Q20" s="129"/>
    </row>
    <row r="21" spans="1:20">
      <c r="B21" s="146" t="s">
        <v>66</v>
      </c>
      <c r="C21" s="172">
        <v>44.611721759535634</v>
      </c>
      <c r="D21" s="172">
        <v>43.880388284239899</v>
      </c>
      <c r="E21" s="126">
        <f t="shared" si="2"/>
        <v>44.611721759535634</v>
      </c>
      <c r="F21" s="126">
        <f t="shared" si="3"/>
        <v>43.880388284239899</v>
      </c>
      <c r="G21" s="94"/>
      <c r="H21" s="94"/>
      <c r="I21" s="90"/>
      <c r="J21" s="90"/>
      <c r="K21" s="94"/>
      <c r="L21" s="94"/>
      <c r="M21" s="94"/>
      <c r="N21" s="94"/>
      <c r="O21" s="94"/>
      <c r="P21" s="108"/>
      <c r="Q21" s="108"/>
      <c r="R21" s="86"/>
      <c r="S21" s="86"/>
      <c r="T21" s="86"/>
    </row>
    <row r="22" spans="1:20">
      <c r="B22" s="146" t="s">
        <v>68</v>
      </c>
      <c r="C22" s="173">
        <v>60.172732838256643</v>
      </c>
      <c r="D22" s="173">
        <v>60.267355004219198</v>
      </c>
      <c r="E22" s="126">
        <f t="shared" si="2"/>
        <v>60.172732838256643</v>
      </c>
      <c r="F22" s="126">
        <f t="shared" si="3"/>
        <v>60.267355004219198</v>
      </c>
      <c r="G22" s="95"/>
      <c r="H22" s="95"/>
      <c r="I22" s="90"/>
      <c r="J22" s="90"/>
      <c r="K22" s="95"/>
      <c r="L22" s="95"/>
      <c r="M22" s="95"/>
      <c r="N22" s="95"/>
      <c r="O22" s="95"/>
    </row>
    <row r="23" spans="1:20">
      <c r="B23" s="146" t="s">
        <v>67</v>
      </c>
      <c r="C23" s="172">
        <v>136.01281421600842</v>
      </c>
      <c r="D23" s="172">
        <v>136.01281421600842</v>
      </c>
      <c r="E23" s="126">
        <f t="shared" si="2"/>
        <v>136.01281421600842</v>
      </c>
      <c r="F23" s="126">
        <f t="shared" si="3"/>
        <v>136.01281421600842</v>
      </c>
      <c r="G23" s="94"/>
      <c r="H23" s="94"/>
      <c r="I23" s="90"/>
      <c r="J23" s="90"/>
      <c r="K23" s="94"/>
      <c r="L23" s="94"/>
      <c r="M23" s="94"/>
      <c r="N23" s="94"/>
      <c r="O23" s="94"/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4">
    <mergeCell ref="E14:F14"/>
    <mergeCell ref="C14:D14"/>
    <mergeCell ref="B13:F13"/>
    <mergeCell ref="B1:F1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A1:T53"/>
  <sheetViews>
    <sheetView topLeftCell="A24"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0" ht="30">
      <c r="B1" s="324" t="s">
        <v>76</v>
      </c>
      <c r="C1" s="324"/>
      <c r="D1" s="324"/>
      <c r="E1" s="324"/>
      <c r="F1" s="324"/>
      <c r="G1" s="183"/>
      <c r="H1" s="183"/>
      <c r="I1" s="183"/>
      <c r="J1" s="183"/>
      <c r="K1" s="183"/>
      <c r="L1" s="183"/>
      <c r="M1" s="183"/>
      <c r="N1" s="183"/>
      <c r="O1" s="183"/>
    </row>
    <row r="2" spans="1:20" ht="45" customHeight="1">
      <c r="B2" s="150"/>
      <c r="C2" s="331" t="s">
        <v>16</v>
      </c>
      <c r="D2" s="331"/>
      <c r="E2" s="313" t="s">
        <v>9</v>
      </c>
      <c r="F2" s="313"/>
      <c r="G2" s="197"/>
      <c r="H2" s="195"/>
      <c r="I2" s="195"/>
      <c r="J2" s="195"/>
      <c r="K2" s="90"/>
      <c r="L2" s="90"/>
      <c r="M2" s="195"/>
      <c r="N2" s="195"/>
      <c r="O2" s="195"/>
      <c r="P2" s="149"/>
      <c r="Q2" s="149"/>
      <c r="R2" s="149"/>
    </row>
    <row r="3" spans="1:20" ht="15.5" customHeight="1">
      <c r="B3" s="150"/>
      <c r="C3" s="140" t="s">
        <v>71</v>
      </c>
      <c r="D3" s="140" t="s">
        <v>51</v>
      </c>
      <c r="E3" s="140" t="s">
        <v>10</v>
      </c>
      <c r="F3" s="140" t="s">
        <v>11</v>
      </c>
      <c r="G3" s="89"/>
      <c r="H3" s="89"/>
      <c r="I3" s="89"/>
      <c r="J3" s="89"/>
      <c r="K3" s="90"/>
      <c r="L3" s="90"/>
      <c r="M3" s="89"/>
      <c r="N3" s="89"/>
      <c r="O3" s="89"/>
    </row>
    <row r="4" spans="1:20">
      <c r="A4" s="155" t="s">
        <v>75</v>
      </c>
      <c r="B4" s="151" t="s">
        <v>69</v>
      </c>
      <c r="C4" s="171">
        <f>MEDIAN('Window openings'!H3:H50)</f>
        <v>7365.3521034425667</v>
      </c>
      <c r="D4" s="171">
        <f>MEDIAN('Window openings'!H51:H98)</f>
        <v>12328.696792834702</v>
      </c>
      <c r="E4" s="144">
        <f>C4</f>
        <v>7365.3521034425667</v>
      </c>
      <c r="F4" s="144">
        <f>D4</f>
        <v>12328.696792834702</v>
      </c>
      <c r="G4" s="93"/>
      <c r="H4" s="93"/>
      <c r="I4" s="93"/>
      <c r="J4" s="93"/>
      <c r="K4" s="90"/>
      <c r="L4" s="90"/>
      <c r="M4" s="93"/>
      <c r="N4" s="93"/>
      <c r="O4" s="93"/>
    </row>
    <row r="5" spans="1:20">
      <c r="A5" s="155"/>
      <c r="B5" s="152" t="s">
        <v>66</v>
      </c>
      <c r="C5" s="172">
        <f>MEDIAN('Window openings'!I3:I50)</f>
        <v>7881.0489169061193</v>
      </c>
      <c r="D5" s="172">
        <f>MEDIAN('Window openings'!I51:I98)</f>
        <v>13068.421344818536</v>
      </c>
      <c r="E5" s="144">
        <f t="shared" ref="E5:E11" si="0">C5</f>
        <v>7881.0489169061193</v>
      </c>
      <c r="F5" s="144">
        <f t="shared" ref="F5:F11" si="1">D5</f>
        <v>13068.421344818536</v>
      </c>
      <c r="G5" s="94"/>
      <c r="H5" s="94"/>
      <c r="I5" s="94"/>
      <c r="J5" s="94"/>
      <c r="K5" s="90"/>
      <c r="L5" s="90"/>
      <c r="M5" s="94"/>
      <c r="N5" s="94"/>
      <c r="O5" s="94"/>
    </row>
    <row r="6" spans="1:20" ht="15.5" customHeight="1">
      <c r="A6" s="155"/>
      <c r="B6" s="152" t="s">
        <v>68</v>
      </c>
      <c r="C6" s="173">
        <f>MEDIAN('Window openings'!J3:J50)</f>
        <v>7824.1350381067969</v>
      </c>
      <c r="D6" s="173">
        <f>MEDIAN('Window openings'!J51:J98)</f>
        <v>15985.986186698618</v>
      </c>
      <c r="E6" s="144">
        <f t="shared" si="0"/>
        <v>7824.1350381067969</v>
      </c>
      <c r="F6" s="144">
        <f t="shared" si="1"/>
        <v>15985.986186698618</v>
      </c>
      <c r="G6" s="95"/>
      <c r="H6" s="95"/>
      <c r="I6" s="95"/>
      <c r="J6" s="95"/>
      <c r="K6" s="90"/>
      <c r="L6" s="90"/>
      <c r="M6" s="95"/>
      <c r="N6" s="95"/>
      <c r="O6" s="95"/>
    </row>
    <row r="7" spans="1:20" ht="16" thickBot="1">
      <c r="A7" s="155"/>
      <c r="B7" s="159" t="s">
        <v>67</v>
      </c>
      <c r="C7" s="174">
        <f>MEDIAN('Window openings'!K3:K50)</f>
        <v>7689.7460489360201</v>
      </c>
      <c r="D7" s="174">
        <f>MEDIAN('Window openings'!K51:K98)</f>
        <v>12977.194791392525</v>
      </c>
      <c r="E7" s="144">
        <f t="shared" si="0"/>
        <v>7689.7460489360201</v>
      </c>
      <c r="F7" s="144">
        <f t="shared" si="1"/>
        <v>12977.194791392525</v>
      </c>
      <c r="G7" s="94"/>
      <c r="H7" s="94"/>
      <c r="I7" s="94"/>
      <c r="J7" s="94"/>
      <c r="K7" s="90"/>
      <c r="L7" s="90"/>
      <c r="M7" s="94"/>
      <c r="N7" s="94"/>
      <c r="O7" s="94"/>
    </row>
    <row r="8" spans="1:20">
      <c r="A8" s="155" t="s">
        <v>5</v>
      </c>
      <c r="B8" s="156" t="s">
        <v>69</v>
      </c>
      <c r="C8" s="176">
        <f>C4</f>
        <v>7365.3521034425667</v>
      </c>
      <c r="D8" s="196">
        <f>D4</f>
        <v>12328.696792834702</v>
      </c>
      <c r="E8" s="144">
        <f t="shared" si="0"/>
        <v>7365.3521034425667</v>
      </c>
      <c r="F8" s="144">
        <f t="shared" si="1"/>
        <v>12328.696792834702</v>
      </c>
      <c r="G8" s="93"/>
      <c r="H8" s="93"/>
      <c r="I8" s="93"/>
      <c r="J8" s="93"/>
      <c r="K8" s="90"/>
      <c r="L8" s="90"/>
      <c r="M8" s="93"/>
      <c r="N8" s="93"/>
      <c r="O8" s="93"/>
    </row>
    <row r="9" spans="1:20" ht="15.5" customHeight="1">
      <c r="B9" s="152" t="s">
        <v>66</v>
      </c>
      <c r="C9" s="171">
        <f>MEDIAN('Window openings'!M3:M50)</f>
        <v>6679.7166087022024</v>
      </c>
      <c r="D9" s="171">
        <f>MEDIAN('Window openings'!M51:M98)</f>
        <v>9148.9237721701684</v>
      </c>
      <c r="E9" s="144">
        <f t="shared" si="0"/>
        <v>6679.7166087022024</v>
      </c>
      <c r="F9" s="144">
        <f t="shared" si="1"/>
        <v>9148.9237721701684</v>
      </c>
      <c r="G9" s="93"/>
      <c r="H9" s="93"/>
      <c r="I9" s="93"/>
      <c r="J9" s="93"/>
      <c r="K9" s="90"/>
      <c r="L9" s="90"/>
      <c r="M9" s="93"/>
      <c r="N9" s="93"/>
      <c r="O9" s="93"/>
    </row>
    <row r="10" spans="1:20">
      <c r="B10" s="152" t="s">
        <v>68</v>
      </c>
      <c r="C10" s="173">
        <f>MEDIAN('Window openings'!N3:N50)</f>
        <v>7247.2109298870109</v>
      </c>
      <c r="D10" s="171">
        <f>MEDIAN('Window openings'!N51:N98)</f>
        <v>10705.672824629319</v>
      </c>
      <c r="E10" s="144">
        <f t="shared" si="0"/>
        <v>7247.2109298870109</v>
      </c>
      <c r="F10" s="144">
        <f t="shared" si="1"/>
        <v>10705.672824629319</v>
      </c>
      <c r="G10" s="95"/>
      <c r="H10" s="95"/>
      <c r="I10" s="95"/>
      <c r="J10" s="95"/>
      <c r="K10" s="90"/>
      <c r="L10" s="90"/>
      <c r="M10" s="95"/>
      <c r="N10" s="95"/>
      <c r="O10" s="95"/>
    </row>
    <row r="11" spans="1:20" ht="16" thickBot="1">
      <c r="B11" s="159" t="s">
        <v>67</v>
      </c>
      <c r="C11" s="177">
        <f>MEDIAN('Window openings'!O3:O50)</f>
        <v>6468.9750365788941</v>
      </c>
      <c r="D11" s="175">
        <f>MEDIAN('Window openings'!O51:O98)</f>
        <v>10114.709195810898</v>
      </c>
      <c r="E11" s="144">
        <f t="shared" si="0"/>
        <v>6468.9750365788941</v>
      </c>
      <c r="F11" s="144">
        <f t="shared" si="1"/>
        <v>10114.709195810898</v>
      </c>
      <c r="G11" s="95"/>
      <c r="H11" s="95"/>
      <c r="I11" s="95"/>
      <c r="J11" s="95"/>
      <c r="K11" s="90"/>
      <c r="L11" s="90"/>
      <c r="M11" s="94"/>
      <c r="N11" s="95"/>
      <c r="O11" s="95"/>
    </row>
    <row r="13" spans="1:20" ht="30">
      <c r="B13" s="303" t="s">
        <v>65</v>
      </c>
      <c r="C13" s="303"/>
      <c r="D13" s="303"/>
      <c r="E13" s="303"/>
      <c r="F13" s="303"/>
      <c r="G13" s="182"/>
      <c r="H13" s="182"/>
      <c r="I13" s="182"/>
      <c r="J13" s="182"/>
      <c r="K13" s="182"/>
      <c r="L13" s="182"/>
      <c r="M13" s="182"/>
      <c r="N13" s="182"/>
      <c r="O13" s="182"/>
      <c r="P13" s="165"/>
      <c r="Q13" s="165"/>
      <c r="R13" s="165"/>
      <c r="S13" s="165"/>
      <c r="T13" s="165"/>
    </row>
    <row r="14" spans="1:20" ht="37" customHeight="1">
      <c r="B14" s="138"/>
      <c r="C14" s="304" t="s">
        <v>16</v>
      </c>
      <c r="D14" s="305"/>
      <c r="E14" s="304" t="s">
        <v>16</v>
      </c>
      <c r="F14" s="305"/>
      <c r="G14" s="198"/>
      <c r="H14" s="136"/>
      <c r="I14" s="136"/>
      <c r="J14" s="136"/>
      <c r="K14" s="90"/>
      <c r="L14" s="90"/>
      <c r="M14" s="195"/>
      <c r="N14" s="195"/>
      <c r="O14" s="195"/>
    </row>
    <row r="15" spans="1:20">
      <c r="B15" s="139"/>
      <c r="C15" s="141" t="s">
        <v>71</v>
      </c>
      <c r="D15" s="141" t="s">
        <v>51</v>
      </c>
      <c r="E15" s="141" t="s">
        <v>71</v>
      </c>
      <c r="F15" s="141" t="s">
        <v>51</v>
      </c>
      <c r="G15" s="86"/>
      <c r="H15" s="86"/>
      <c r="I15" s="86"/>
      <c r="J15" s="86"/>
      <c r="K15" s="90"/>
      <c r="L15" s="90"/>
      <c r="M15" s="86"/>
      <c r="N15" s="86"/>
      <c r="O15" s="89"/>
    </row>
    <row r="16" spans="1:20" ht="15" customHeight="1">
      <c r="A16" s="155" t="s">
        <v>75</v>
      </c>
      <c r="B16" s="162" t="s">
        <v>69</v>
      </c>
      <c r="C16" s="178">
        <v>0</v>
      </c>
      <c r="D16" s="178">
        <v>0</v>
      </c>
      <c r="E16" s="126">
        <f>C16</f>
        <v>0</v>
      </c>
      <c r="F16" s="126">
        <f>D16</f>
        <v>0</v>
      </c>
      <c r="G16" s="137"/>
      <c r="H16" s="137"/>
      <c r="I16" s="137"/>
      <c r="J16" s="137"/>
      <c r="K16" s="90"/>
      <c r="L16" s="90"/>
      <c r="M16" s="137"/>
      <c r="N16" s="137"/>
      <c r="O16" s="137"/>
    </row>
    <row r="17" spans="1:20">
      <c r="A17" s="155"/>
      <c r="B17" s="146" t="s">
        <v>66</v>
      </c>
      <c r="C17" s="178">
        <v>0</v>
      </c>
      <c r="D17" s="178">
        <v>0</v>
      </c>
      <c r="E17" s="126">
        <f t="shared" ref="E17:E23" si="2">C17</f>
        <v>0</v>
      </c>
      <c r="F17" s="126">
        <f t="shared" ref="F17:F23" si="3">D17</f>
        <v>0</v>
      </c>
      <c r="G17" s="137"/>
      <c r="H17" s="137"/>
      <c r="I17" s="137"/>
      <c r="J17" s="137"/>
      <c r="K17" s="90"/>
      <c r="L17" s="90"/>
      <c r="M17" s="137"/>
      <c r="N17" s="137"/>
      <c r="O17" s="137"/>
    </row>
    <row r="18" spans="1:20">
      <c r="A18" s="155"/>
      <c r="B18" s="146" t="s">
        <v>68</v>
      </c>
      <c r="C18" s="178">
        <v>0</v>
      </c>
      <c r="D18" s="178">
        <v>0</v>
      </c>
      <c r="E18" s="126">
        <f t="shared" si="2"/>
        <v>0</v>
      </c>
      <c r="F18" s="126">
        <f t="shared" si="3"/>
        <v>0</v>
      </c>
      <c r="G18" s="137"/>
      <c r="H18" s="137"/>
      <c r="I18" s="137"/>
      <c r="J18" s="137"/>
      <c r="K18" s="90"/>
      <c r="L18" s="90"/>
      <c r="M18" s="137"/>
      <c r="N18" s="137"/>
      <c r="O18" s="137"/>
    </row>
    <row r="19" spans="1:20" ht="16" thickBot="1">
      <c r="A19" s="155"/>
      <c r="B19" s="167" t="s">
        <v>67</v>
      </c>
      <c r="C19" s="179">
        <v>0</v>
      </c>
      <c r="D19" s="179">
        <v>0</v>
      </c>
      <c r="E19" s="126">
        <f t="shared" si="2"/>
        <v>0</v>
      </c>
      <c r="F19" s="126">
        <f t="shared" si="3"/>
        <v>0</v>
      </c>
      <c r="G19" s="137"/>
      <c r="H19" s="137"/>
      <c r="I19" s="137"/>
      <c r="J19" s="137"/>
      <c r="K19" s="90"/>
      <c r="L19" s="90"/>
      <c r="M19" s="137"/>
      <c r="N19" s="137"/>
      <c r="O19" s="137"/>
    </row>
    <row r="20" spans="1:20">
      <c r="A20" s="155" t="s">
        <v>5</v>
      </c>
      <c r="B20" s="162" t="s">
        <v>69</v>
      </c>
      <c r="C20" s="176">
        <v>0</v>
      </c>
      <c r="D20" s="196">
        <v>0</v>
      </c>
      <c r="E20" s="126">
        <f t="shared" si="2"/>
        <v>0</v>
      </c>
      <c r="F20" s="126">
        <f t="shared" si="3"/>
        <v>0</v>
      </c>
      <c r="G20" s="93"/>
      <c r="H20" s="93"/>
      <c r="I20" s="95"/>
      <c r="J20" s="93"/>
      <c r="K20" s="90"/>
      <c r="L20" s="90"/>
      <c r="M20" s="108"/>
      <c r="N20" s="108"/>
      <c r="O20" s="108"/>
      <c r="P20" s="129"/>
      <c r="Q20" s="129"/>
    </row>
    <row r="21" spans="1:20">
      <c r="B21" s="146" t="s">
        <v>66</v>
      </c>
      <c r="C21" s="172">
        <v>25.029563469542879</v>
      </c>
      <c r="D21" s="172">
        <v>57.02876719701284</v>
      </c>
      <c r="E21" s="169">
        <f t="shared" si="2"/>
        <v>25.029563469542879</v>
      </c>
      <c r="F21" s="169">
        <f t="shared" si="3"/>
        <v>57.02876719701284</v>
      </c>
      <c r="G21" s="94"/>
      <c r="H21" s="94"/>
      <c r="I21" s="94"/>
      <c r="J21" s="94"/>
      <c r="K21" s="90"/>
      <c r="L21" s="90"/>
      <c r="M21" s="94"/>
      <c r="N21" s="94"/>
      <c r="O21" s="94"/>
      <c r="P21" s="108"/>
      <c r="Q21" s="108"/>
      <c r="R21" s="86"/>
      <c r="S21" s="86"/>
      <c r="T21" s="86"/>
    </row>
    <row r="22" spans="1:20">
      <c r="B22" s="146" t="s">
        <v>68</v>
      </c>
      <c r="C22" s="173">
        <v>42.291045478129249</v>
      </c>
      <c r="D22" s="173">
        <v>78.798286079560995</v>
      </c>
      <c r="E22" s="169">
        <f t="shared" si="2"/>
        <v>42.291045478129249</v>
      </c>
      <c r="F22" s="169">
        <f t="shared" si="3"/>
        <v>78.798286079560995</v>
      </c>
      <c r="G22" s="95"/>
      <c r="H22" s="95"/>
      <c r="I22" s="95"/>
      <c r="J22" s="95"/>
      <c r="K22" s="90"/>
      <c r="L22" s="90"/>
      <c r="M22" s="95"/>
      <c r="N22" s="95"/>
      <c r="O22" s="95"/>
    </row>
    <row r="23" spans="1:20">
      <c r="B23" s="146" t="s">
        <v>67</v>
      </c>
      <c r="C23" s="172">
        <v>87.376054421945696</v>
      </c>
      <c r="D23" s="172">
        <v>162.41616421600844</v>
      </c>
      <c r="E23" s="169">
        <f t="shared" si="2"/>
        <v>87.376054421945696</v>
      </c>
      <c r="F23" s="169">
        <f t="shared" si="3"/>
        <v>162.41616421600844</v>
      </c>
      <c r="G23" s="94"/>
      <c r="H23" s="94"/>
      <c r="I23" s="94"/>
      <c r="J23" s="94"/>
      <c r="K23" s="90"/>
      <c r="L23" s="90"/>
      <c r="M23" s="94"/>
      <c r="N23" s="94"/>
      <c r="O23" s="94"/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6">
    <mergeCell ref="B1:F1"/>
    <mergeCell ref="E14:F14"/>
    <mergeCell ref="C14:D14"/>
    <mergeCell ref="B13:F13"/>
    <mergeCell ref="E2:F2"/>
    <mergeCell ref="C2:D2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A1:U53"/>
  <sheetViews>
    <sheetView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3" width="12.1640625" customWidth="1"/>
    <col min="4" max="4" width="14.33203125" bestFit="1" customWidth="1"/>
    <col min="5" max="5" width="12.83203125" customWidth="1"/>
    <col min="6" max="6" width="14.33203125" bestFit="1" customWidth="1"/>
    <col min="7" max="7" width="12.83203125" customWidth="1"/>
    <col min="8" max="8" width="14.33203125" bestFit="1" customWidth="1"/>
    <col min="9" max="9" width="11.33203125" customWidth="1"/>
    <col min="10" max="10" width="14.33203125" bestFit="1" customWidth="1"/>
    <col min="11" max="11" width="14.33203125" customWidth="1"/>
    <col min="15" max="15" width="14.33203125" bestFit="1" customWidth="1"/>
    <col min="17" max="17" width="14.33203125" bestFit="1" customWidth="1"/>
    <col min="19" max="19" width="14.33203125" bestFit="1" customWidth="1"/>
  </cols>
  <sheetData>
    <row r="1" spans="1:21" ht="30">
      <c r="B1" s="324" t="s">
        <v>76</v>
      </c>
      <c r="C1" s="324"/>
      <c r="D1" s="324"/>
      <c r="E1" s="324"/>
      <c r="F1" s="324"/>
      <c r="G1" s="324"/>
      <c r="H1" s="183"/>
      <c r="I1" s="183"/>
      <c r="J1" s="183"/>
      <c r="K1" s="183"/>
      <c r="L1" s="183"/>
      <c r="M1" s="183"/>
      <c r="N1" s="183"/>
      <c r="O1" s="183"/>
      <c r="P1" s="183"/>
    </row>
    <row r="2" spans="1:21" ht="45" customHeight="1">
      <c r="B2" s="150"/>
      <c r="C2" s="313" t="s">
        <v>74</v>
      </c>
      <c r="D2" s="313"/>
      <c r="E2" s="313"/>
      <c r="F2" s="313" t="s">
        <v>9</v>
      </c>
      <c r="G2" s="313"/>
      <c r="H2" s="195"/>
      <c r="I2" s="195"/>
      <c r="J2" s="195"/>
      <c r="K2" s="195"/>
      <c r="L2" s="195"/>
      <c r="M2" s="195"/>
      <c r="N2" s="90"/>
      <c r="O2" s="90"/>
      <c r="P2" s="90"/>
      <c r="Q2" s="149"/>
      <c r="R2" s="149"/>
      <c r="S2" s="149"/>
    </row>
    <row r="3" spans="1:21" ht="15.5" customHeight="1">
      <c r="B3" s="150"/>
      <c r="C3" s="140" t="s">
        <v>20</v>
      </c>
      <c r="D3" s="140" t="s">
        <v>73</v>
      </c>
      <c r="E3" s="140" t="s">
        <v>55</v>
      </c>
      <c r="F3" s="140" t="s">
        <v>10</v>
      </c>
      <c r="G3" s="140" t="s">
        <v>11</v>
      </c>
      <c r="H3" s="89"/>
      <c r="I3" s="89"/>
      <c r="J3" s="89"/>
      <c r="K3" s="89"/>
      <c r="L3" s="89"/>
      <c r="M3" s="89"/>
      <c r="N3" s="90"/>
      <c r="O3" s="90"/>
      <c r="P3" s="90"/>
    </row>
    <row r="4" spans="1:21">
      <c r="A4" s="155" t="s">
        <v>75</v>
      </c>
      <c r="B4" s="151" t="s">
        <v>69</v>
      </c>
      <c r="C4" s="144">
        <f>MEDIAN(EV!H3:H34)</f>
        <v>7731.4883850793904</v>
      </c>
      <c r="D4" s="144">
        <f>MEDIAN(EV!H35:H66)</f>
        <v>10495.922040650574</v>
      </c>
      <c r="E4" s="144">
        <f>MEDIAN(EV!H67:H98)</f>
        <v>10505.965185079374</v>
      </c>
      <c r="F4" s="144">
        <f>C4</f>
        <v>7731.4883850793904</v>
      </c>
      <c r="G4" s="144">
        <f>D4</f>
        <v>10495.922040650574</v>
      </c>
      <c r="H4" s="93"/>
      <c r="I4" s="93"/>
      <c r="J4" s="93"/>
      <c r="K4" s="93"/>
      <c r="L4" s="93"/>
      <c r="M4" s="93"/>
      <c r="N4" s="90"/>
      <c r="O4" s="90"/>
      <c r="P4" s="90"/>
    </row>
    <row r="5" spans="1:21">
      <c r="A5" s="155"/>
      <c r="B5" s="152" t="s">
        <v>66</v>
      </c>
      <c r="C5" s="147">
        <f>MEDIAN(EV!I3:I34)</f>
        <v>8369.9009365641214</v>
      </c>
      <c r="D5" s="147">
        <f>MEDIAN(EV!I35:I66)</f>
        <v>11195.170553783788</v>
      </c>
      <c r="E5" s="147">
        <f>MEDIAN(EV!I67:I98)</f>
        <v>11227.319457790505</v>
      </c>
      <c r="F5" s="144">
        <f t="shared" ref="F5:F11" si="0">C5</f>
        <v>8369.9009365641214</v>
      </c>
      <c r="G5" s="144">
        <f t="shared" ref="G5:G11" si="1">D5</f>
        <v>11195.170553783788</v>
      </c>
      <c r="H5" s="94"/>
      <c r="I5" s="94"/>
      <c r="J5" s="94"/>
      <c r="K5" s="94"/>
      <c r="L5" s="94"/>
      <c r="M5" s="94"/>
      <c r="N5" s="90"/>
      <c r="O5" s="90"/>
      <c r="P5" s="90"/>
    </row>
    <row r="6" spans="1:21" ht="15.5" customHeight="1">
      <c r="A6" s="155"/>
      <c r="B6" s="152" t="s">
        <v>68</v>
      </c>
      <c r="C6" s="145">
        <f>MEDIAN(EV!J3:J34)</f>
        <v>9573.2759601467878</v>
      </c>
      <c r="D6" s="145">
        <f>MEDIAN(EV!J35:J66)</f>
        <v>12608.043324089051</v>
      </c>
      <c r="E6" s="145">
        <f>MEDIAN(EV!J67:J98)</f>
        <v>11610.219946590765</v>
      </c>
      <c r="F6" s="144">
        <f t="shared" si="0"/>
        <v>9573.2759601467878</v>
      </c>
      <c r="G6" s="144">
        <f t="shared" si="1"/>
        <v>12608.043324089051</v>
      </c>
      <c r="H6" s="95"/>
      <c r="I6" s="95"/>
      <c r="J6" s="95"/>
      <c r="K6" s="95"/>
      <c r="L6" s="95"/>
      <c r="M6" s="95"/>
      <c r="N6" s="90"/>
      <c r="O6" s="90"/>
      <c r="P6" s="90"/>
    </row>
    <row r="7" spans="1:21" ht="16" thickBot="1">
      <c r="A7" s="155"/>
      <c r="B7" s="159" t="s">
        <v>67</v>
      </c>
      <c r="C7" s="160">
        <f>MEDIAN(EV!K3:K34)</f>
        <v>8819.0923201722781</v>
      </c>
      <c r="D7" s="160">
        <f>MEDIAN(EV!K35:K66)</f>
        <v>11249.47797900333</v>
      </c>
      <c r="E7" s="160">
        <f>MEDIAN(EV!K67:K98)</f>
        <v>11009.641920172282</v>
      </c>
      <c r="F7" s="144">
        <f t="shared" si="0"/>
        <v>8819.0923201722781</v>
      </c>
      <c r="G7" s="144">
        <f t="shared" si="1"/>
        <v>11249.47797900333</v>
      </c>
      <c r="H7" s="94"/>
      <c r="I7" s="94"/>
      <c r="J7" s="94"/>
      <c r="K7" s="94"/>
      <c r="L7" s="94"/>
      <c r="M7" s="94"/>
      <c r="N7" s="90"/>
      <c r="O7" s="90"/>
      <c r="P7" s="90"/>
    </row>
    <row r="8" spans="1:21">
      <c r="A8" s="155" t="s">
        <v>5</v>
      </c>
      <c r="B8" s="156" t="s">
        <v>69</v>
      </c>
      <c r="C8" s="157">
        <f>C4</f>
        <v>7731.4883850793904</v>
      </c>
      <c r="D8" s="157">
        <f>D4</f>
        <v>10495.922040650574</v>
      </c>
      <c r="E8" s="157">
        <f>E4</f>
        <v>10505.965185079374</v>
      </c>
      <c r="F8" s="144">
        <f t="shared" si="0"/>
        <v>7731.4883850793904</v>
      </c>
      <c r="G8" s="144">
        <f t="shared" si="1"/>
        <v>10495.922040650574</v>
      </c>
      <c r="H8" s="93"/>
      <c r="I8" s="93"/>
      <c r="J8" s="93"/>
      <c r="K8" s="93"/>
      <c r="L8" s="93"/>
      <c r="M8" s="95"/>
      <c r="N8" s="90"/>
      <c r="O8" s="90"/>
      <c r="P8" s="90"/>
    </row>
    <row r="9" spans="1:21" ht="15.5" customHeight="1">
      <c r="B9" s="152" t="s">
        <v>66</v>
      </c>
      <c r="C9" s="144">
        <f>MEDIAN(EV!M3:M34)</f>
        <v>5980.6826433385768</v>
      </c>
      <c r="D9" s="144">
        <f>MEDIAN(EV!M35:M66)</f>
        <v>8556.3263720540963</v>
      </c>
      <c r="E9" s="144">
        <f>MEDIAN(EV!M67:M98)</f>
        <v>8077.8089133002204</v>
      </c>
      <c r="F9" s="144">
        <f t="shared" si="0"/>
        <v>5980.6826433385768</v>
      </c>
      <c r="G9" s="144">
        <f t="shared" si="1"/>
        <v>8556.3263720540963</v>
      </c>
      <c r="H9" s="93"/>
      <c r="I9" s="93"/>
      <c r="J9" s="93"/>
      <c r="K9" s="93"/>
      <c r="L9" s="93"/>
      <c r="M9" s="93"/>
      <c r="N9" s="90"/>
      <c r="O9" s="90"/>
      <c r="P9" s="90"/>
    </row>
    <row r="10" spans="1:21">
      <c r="B10" s="152" t="s">
        <v>68</v>
      </c>
      <c r="C10" s="145">
        <f>MEDIAN(EV!N3:N34)</f>
        <v>8485.7528913631031</v>
      </c>
      <c r="D10" s="145">
        <f>MEDIAN(EV!N35:N66)</f>
        <v>10228.255181904562</v>
      </c>
      <c r="E10" s="145">
        <f>MEDIAN(EV!N67:N98)</f>
        <v>10230.870584099563</v>
      </c>
      <c r="F10" s="144">
        <f t="shared" si="0"/>
        <v>8485.7528913631031</v>
      </c>
      <c r="G10" s="144">
        <f t="shared" si="1"/>
        <v>10228.255181904562</v>
      </c>
      <c r="H10" s="95"/>
      <c r="I10" s="95"/>
      <c r="J10" s="95"/>
      <c r="K10" s="95"/>
      <c r="L10" s="95"/>
      <c r="M10" s="93"/>
      <c r="N10" s="90"/>
      <c r="O10" s="90"/>
      <c r="P10" s="90"/>
    </row>
    <row r="11" spans="1:21" ht="16" thickBot="1">
      <c r="B11" s="159" t="s">
        <v>67</v>
      </c>
      <c r="C11" s="160">
        <f>MEDIAN(EV!O3:O34)</f>
        <v>6607.2320157553995</v>
      </c>
      <c r="D11" s="161">
        <f>MEDIAN(EV!O35:O66)</f>
        <v>9035.7192260091088</v>
      </c>
      <c r="E11" s="161">
        <f>MEDIAN(EV!O67:O98)</f>
        <v>8797.781615755408</v>
      </c>
      <c r="F11" s="144">
        <f t="shared" si="0"/>
        <v>6607.2320157553995</v>
      </c>
      <c r="G11" s="144">
        <f t="shared" si="1"/>
        <v>9035.7192260091088</v>
      </c>
      <c r="H11" s="95"/>
      <c r="I11" s="95"/>
      <c r="J11" s="95"/>
      <c r="K11" s="95"/>
      <c r="L11" s="93"/>
      <c r="M11" s="95"/>
      <c r="N11" s="90"/>
      <c r="O11" s="90"/>
      <c r="P11" s="90"/>
    </row>
    <row r="12" spans="1:21">
      <c r="H12" s="90"/>
      <c r="I12" s="90"/>
      <c r="J12" s="90"/>
      <c r="K12" s="90"/>
      <c r="L12" s="90"/>
      <c r="M12" s="90"/>
      <c r="N12" s="90"/>
      <c r="O12" s="90"/>
      <c r="P12" s="90"/>
    </row>
    <row r="13" spans="1:21" ht="30">
      <c r="B13" s="303" t="s">
        <v>65</v>
      </c>
      <c r="C13" s="303"/>
      <c r="D13" s="303"/>
      <c r="E13" s="303"/>
      <c r="F13" s="303"/>
      <c r="G13" s="303"/>
      <c r="H13" s="182"/>
      <c r="I13" s="182"/>
      <c r="J13" s="182"/>
      <c r="K13" s="182"/>
      <c r="L13" s="182"/>
      <c r="M13" s="182"/>
      <c r="N13" s="182"/>
      <c r="O13" s="182"/>
      <c r="P13" s="182"/>
      <c r="Q13" s="165"/>
      <c r="R13" s="165"/>
      <c r="S13" s="165"/>
      <c r="T13" s="165"/>
      <c r="U13" s="165"/>
    </row>
    <row r="14" spans="1:21" ht="37" customHeight="1">
      <c r="B14" s="138"/>
      <c r="C14" s="300" t="s">
        <v>19</v>
      </c>
      <c r="D14" s="301"/>
      <c r="E14" s="302"/>
      <c r="F14" s="304" t="s">
        <v>74</v>
      </c>
      <c r="G14" s="305"/>
      <c r="H14" s="136"/>
      <c r="I14" s="136"/>
      <c r="J14" s="136"/>
      <c r="K14" s="136"/>
      <c r="L14" s="136"/>
      <c r="M14" s="136"/>
      <c r="N14" s="57"/>
      <c r="O14" s="57"/>
      <c r="P14" s="57"/>
    </row>
    <row r="15" spans="1:21">
      <c r="B15" s="139"/>
      <c r="C15" s="141" t="s">
        <v>20</v>
      </c>
      <c r="D15" s="141" t="s">
        <v>73</v>
      </c>
      <c r="E15" s="140" t="s">
        <v>23</v>
      </c>
      <c r="F15" s="140" t="s">
        <v>10</v>
      </c>
      <c r="G15" s="140" t="s">
        <v>11</v>
      </c>
      <c r="H15" s="86"/>
      <c r="I15" s="86"/>
      <c r="J15" s="86"/>
      <c r="K15" s="86"/>
      <c r="L15" s="86"/>
      <c r="M15" s="86"/>
      <c r="N15" s="57"/>
      <c r="O15" s="57"/>
      <c r="P15" s="57"/>
    </row>
    <row r="16" spans="1:21" ht="15" customHeight="1">
      <c r="A16" s="155" t="s">
        <v>75</v>
      </c>
      <c r="B16" s="162" t="s">
        <v>69</v>
      </c>
      <c r="C16" s="178">
        <v>0</v>
      </c>
      <c r="D16" s="178">
        <v>0</v>
      </c>
      <c r="E16" s="178">
        <v>0</v>
      </c>
      <c r="F16" s="126">
        <f>C16</f>
        <v>0</v>
      </c>
      <c r="G16" s="126">
        <f>D16</f>
        <v>0</v>
      </c>
      <c r="H16" s="137"/>
      <c r="I16" s="137"/>
      <c r="J16" s="137"/>
      <c r="K16" s="137"/>
      <c r="L16" s="137"/>
      <c r="M16" s="137"/>
    </row>
    <row r="17" spans="1:21">
      <c r="A17" s="155"/>
      <c r="B17" s="146" t="s">
        <v>66</v>
      </c>
      <c r="C17" s="178">
        <v>0</v>
      </c>
      <c r="D17" s="178">
        <v>0</v>
      </c>
      <c r="E17" s="178">
        <v>0</v>
      </c>
      <c r="F17" s="126">
        <f t="shared" ref="F17:F23" si="2">C17</f>
        <v>0</v>
      </c>
      <c r="G17" s="126">
        <f t="shared" ref="G17:G23" si="3">D17</f>
        <v>0</v>
      </c>
      <c r="H17" s="137"/>
      <c r="I17" s="137"/>
      <c r="J17" s="137"/>
      <c r="K17" s="137"/>
      <c r="L17" s="137"/>
      <c r="M17" s="137"/>
    </row>
    <row r="18" spans="1:21">
      <c r="A18" s="155"/>
      <c r="B18" s="146" t="s">
        <v>68</v>
      </c>
      <c r="C18" s="178">
        <v>0</v>
      </c>
      <c r="D18" s="178">
        <v>0</v>
      </c>
      <c r="E18" s="178">
        <v>0</v>
      </c>
      <c r="F18" s="126">
        <f t="shared" si="2"/>
        <v>0</v>
      </c>
      <c r="G18" s="126">
        <f t="shared" si="3"/>
        <v>0</v>
      </c>
      <c r="H18" s="137"/>
      <c r="I18" s="137"/>
      <c r="J18" s="137"/>
      <c r="K18" s="137"/>
      <c r="L18" s="137"/>
      <c r="M18" s="137"/>
    </row>
    <row r="19" spans="1:21" ht="16" thickBot="1">
      <c r="A19" s="155"/>
      <c r="B19" s="167" t="s">
        <v>67</v>
      </c>
      <c r="C19" s="179">
        <v>0</v>
      </c>
      <c r="D19" s="179">
        <v>0</v>
      </c>
      <c r="E19" s="179">
        <v>0</v>
      </c>
      <c r="F19" s="126">
        <f t="shared" si="2"/>
        <v>0</v>
      </c>
      <c r="G19" s="126">
        <f t="shared" si="3"/>
        <v>0</v>
      </c>
      <c r="H19" s="137"/>
      <c r="I19" s="137"/>
      <c r="J19" s="137"/>
      <c r="K19" s="137"/>
      <c r="L19" s="137"/>
      <c r="M19" s="137"/>
    </row>
    <row r="20" spans="1:21">
      <c r="A20" s="155" t="s">
        <v>5</v>
      </c>
      <c r="B20" s="162" t="s">
        <v>69</v>
      </c>
      <c r="C20" s="180">
        <v>0</v>
      </c>
      <c r="D20" s="180">
        <v>0</v>
      </c>
      <c r="E20" s="180">
        <v>0</v>
      </c>
      <c r="F20" s="126">
        <f t="shared" si="2"/>
        <v>0</v>
      </c>
      <c r="G20" s="126">
        <f t="shared" si="3"/>
        <v>0</v>
      </c>
      <c r="H20" s="93"/>
      <c r="I20" s="93"/>
      <c r="J20" s="95"/>
      <c r="K20" s="93"/>
      <c r="L20" s="93"/>
      <c r="M20" s="95"/>
      <c r="Q20" s="129"/>
      <c r="R20" s="129"/>
    </row>
    <row r="21" spans="1:21">
      <c r="B21" s="146" t="s">
        <v>66</v>
      </c>
      <c r="C21" s="172">
        <v>38.52074322561883</v>
      </c>
      <c r="D21" s="172">
        <v>52.052766465929452</v>
      </c>
      <c r="E21" s="172">
        <v>49.140954426598526</v>
      </c>
      <c r="F21" s="169">
        <f t="shared" si="2"/>
        <v>38.52074322561883</v>
      </c>
      <c r="G21" s="169">
        <f t="shared" si="3"/>
        <v>52.052766465929452</v>
      </c>
      <c r="H21" s="94"/>
      <c r="I21" s="94"/>
      <c r="J21" s="94"/>
      <c r="K21" s="94"/>
      <c r="L21" s="94"/>
      <c r="M21" s="94"/>
      <c r="Q21" s="108"/>
      <c r="R21" s="108"/>
      <c r="S21" s="86"/>
      <c r="T21" s="86"/>
      <c r="U21" s="86"/>
    </row>
    <row r="22" spans="1:21">
      <c r="B22" s="146" t="s">
        <v>68</v>
      </c>
      <c r="C22" s="173">
        <v>60.658960623838254</v>
      </c>
      <c r="D22" s="173">
        <v>60.172732838256643</v>
      </c>
      <c r="E22" s="173">
        <v>65.211716119660935</v>
      </c>
      <c r="F22" s="169">
        <f t="shared" si="2"/>
        <v>60.658960623838254</v>
      </c>
      <c r="G22" s="169">
        <f t="shared" si="3"/>
        <v>60.172732838256643</v>
      </c>
      <c r="H22" s="95"/>
      <c r="I22" s="95"/>
      <c r="J22" s="95"/>
      <c r="K22" s="95"/>
      <c r="L22" s="95"/>
      <c r="M22" s="95"/>
    </row>
    <row r="23" spans="1:21">
      <c r="B23" s="146" t="s">
        <v>67</v>
      </c>
      <c r="C23" s="172">
        <v>136.01281421600842</v>
      </c>
      <c r="D23" s="172">
        <v>136.01281421600842</v>
      </c>
      <c r="E23" s="172">
        <v>136.01281421600842</v>
      </c>
      <c r="F23" s="169">
        <f t="shared" si="2"/>
        <v>136.01281421600842</v>
      </c>
      <c r="G23" s="169">
        <f t="shared" si="3"/>
        <v>136.01281421600842</v>
      </c>
      <c r="H23" s="94"/>
      <c r="I23" s="94"/>
      <c r="J23" s="94"/>
      <c r="K23" s="94"/>
      <c r="L23" s="94"/>
      <c r="M23" s="94"/>
    </row>
    <row r="24" spans="1:21">
      <c r="A24" s="129"/>
      <c r="B24" s="153"/>
      <c r="C24" s="153"/>
      <c r="D24" s="93"/>
      <c r="E24" s="93"/>
      <c r="F24" s="93"/>
      <c r="G24" s="93"/>
      <c r="H24" s="95"/>
      <c r="I24" s="95"/>
      <c r="J24" s="95"/>
      <c r="K24" s="95"/>
    </row>
    <row r="25" spans="1:21">
      <c r="A25" s="129"/>
      <c r="B25" s="153"/>
      <c r="C25" s="153"/>
      <c r="D25" s="154"/>
      <c r="E25" s="154"/>
      <c r="F25" s="154"/>
      <c r="G25" s="154"/>
      <c r="H25" s="154"/>
      <c r="I25" s="154"/>
      <c r="J25" s="154"/>
      <c r="K25" s="154"/>
    </row>
    <row r="29" spans="1:21">
      <c r="A29" s="90"/>
      <c r="B29" s="90"/>
      <c r="C29" s="90"/>
    </row>
    <row r="30" spans="1:21">
      <c r="A30" s="90"/>
      <c r="B30" s="90"/>
      <c r="C30" s="90"/>
      <c r="D30" s="11"/>
    </row>
    <row r="31" spans="1:21">
      <c r="A31" s="90"/>
      <c r="B31" s="90"/>
      <c r="C31" s="90"/>
      <c r="D31" s="11"/>
    </row>
    <row r="32" spans="1:21">
      <c r="A32" s="90"/>
      <c r="B32" s="90"/>
      <c r="C32" s="90"/>
    </row>
    <row r="33" spans="1:3">
      <c r="A33" s="90"/>
      <c r="B33" s="90"/>
      <c r="C33" s="90"/>
    </row>
    <row r="34" spans="1:3">
      <c r="A34" s="90"/>
      <c r="B34" s="90"/>
      <c r="C34" s="90"/>
    </row>
    <row r="35" spans="1:3">
      <c r="A35" s="90"/>
      <c r="B35" s="90"/>
      <c r="C35" s="90"/>
    </row>
    <row r="36" spans="1:3">
      <c r="A36" s="90"/>
      <c r="B36" s="90"/>
      <c r="C36" s="90"/>
    </row>
    <row r="37" spans="1:3">
      <c r="A37" s="90"/>
      <c r="B37" s="90"/>
      <c r="C37" s="90"/>
    </row>
    <row r="38" spans="1:3">
      <c r="A38" s="90"/>
      <c r="B38" s="90"/>
      <c r="C38" s="90"/>
    </row>
    <row r="39" spans="1:3" ht="15" customHeight="1">
      <c r="A39" s="90"/>
      <c r="B39" s="90"/>
      <c r="C39" s="90"/>
    </row>
    <row r="40" spans="1:3">
      <c r="A40" s="90"/>
      <c r="B40" s="90"/>
      <c r="C40" s="90"/>
    </row>
    <row r="41" spans="1:3">
      <c r="A41" s="90"/>
      <c r="B41" s="90"/>
      <c r="C41" s="90"/>
    </row>
    <row r="42" spans="1:3" ht="15" customHeight="1">
      <c r="A42" s="90"/>
      <c r="B42" s="90"/>
      <c r="C42" s="90"/>
    </row>
    <row r="43" spans="1:3">
      <c r="A43" s="90"/>
      <c r="B43" s="90"/>
      <c r="C43" s="90"/>
    </row>
    <row r="44" spans="1:3">
      <c r="A44" s="90"/>
      <c r="B44" s="90"/>
      <c r="C44" s="90"/>
    </row>
    <row r="45" spans="1:3">
      <c r="A45" s="90"/>
      <c r="B45" s="90"/>
      <c r="C45" s="90"/>
    </row>
    <row r="46" spans="1:3">
      <c r="A46" s="90"/>
      <c r="B46" s="90"/>
      <c r="C46" s="90"/>
    </row>
    <row r="47" spans="1:3">
      <c r="A47" s="90"/>
      <c r="B47" s="90"/>
      <c r="C47" s="90"/>
    </row>
    <row r="48" spans="1:3">
      <c r="A48" s="90"/>
      <c r="B48" s="90"/>
      <c r="C48" s="90"/>
    </row>
    <row r="49" spans="1:3">
      <c r="A49" s="90"/>
      <c r="B49" s="90"/>
      <c r="C49" s="90"/>
    </row>
    <row r="50" spans="1:3">
      <c r="A50" s="90"/>
      <c r="B50" s="90"/>
      <c r="C50" s="90"/>
    </row>
    <row r="51" spans="1:3">
      <c r="A51" s="90"/>
      <c r="B51" s="90"/>
      <c r="C51" s="90"/>
    </row>
    <row r="52" spans="1:3">
      <c r="A52" s="90"/>
      <c r="B52" s="90"/>
      <c r="C52" s="90"/>
    </row>
    <row r="53" spans="1:3">
      <c r="A53" s="90"/>
      <c r="B53" s="90"/>
      <c r="C53" s="90"/>
    </row>
  </sheetData>
  <mergeCells count="6">
    <mergeCell ref="B1:G1"/>
    <mergeCell ref="F14:G14"/>
    <mergeCell ref="C14:E14"/>
    <mergeCell ref="B13:G13"/>
    <mergeCell ref="F2:G2"/>
    <mergeCell ref="C2:E2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2" enableFormatConditionsCalculation="0">
    <tabColor rgb="FFDDCA55"/>
  </sheetPr>
  <dimension ref="A1:AE118"/>
  <sheetViews>
    <sheetView zoomScale="85" zoomScaleNormal="85" zoomScalePageLayoutView="85" workbookViewId="0">
      <selection activeCell="H3" sqref="H3"/>
    </sheetView>
  </sheetViews>
  <sheetFormatPr baseColWidth="10" defaultColWidth="11" defaultRowHeight="15" x14ac:dyDescent="0"/>
  <cols>
    <col min="1" max="1" width="13.5" bestFit="1" customWidth="1"/>
    <col min="2" max="2" width="13.83203125" bestFit="1" customWidth="1"/>
    <col min="3" max="3" width="13.5" customWidth="1"/>
    <col min="4" max="4" width="12.5" bestFit="1" customWidth="1"/>
    <col min="5" max="5" width="16.1640625" bestFit="1" customWidth="1"/>
    <col min="6" max="6" width="15.83203125" bestFit="1" customWidth="1"/>
    <col min="7" max="7" width="52.33203125" bestFit="1" customWidth="1"/>
    <col min="8" max="8" width="10.6640625" bestFit="1" customWidth="1"/>
    <col min="9" max="9" width="19.6640625" bestFit="1" customWidth="1"/>
    <col min="10" max="10" width="14.6640625" bestFit="1" customWidth="1"/>
    <col min="11" max="11" width="15.1640625" bestFit="1" customWidth="1"/>
    <col min="12" max="12" width="10.6640625" bestFit="1" customWidth="1"/>
    <col min="13" max="13" width="19.6640625" bestFit="1" customWidth="1"/>
    <col min="14" max="14" width="14.6640625" bestFit="1" customWidth="1"/>
    <col min="15" max="15" width="15.1640625" bestFit="1" customWidth="1"/>
    <col min="16" max="16" width="10.6640625" bestFit="1" customWidth="1"/>
    <col min="17" max="17" width="19.6640625" bestFit="1" customWidth="1"/>
    <col min="18" max="18" width="14.6640625" bestFit="1" customWidth="1"/>
    <col min="19" max="19" width="15.1640625" bestFit="1" customWidth="1"/>
    <col min="20" max="20" width="10.6640625" bestFit="1" customWidth="1"/>
    <col min="21" max="21" width="19.6640625" bestFit="1" customWidth="1"/>
    <col min="22" max="22" width="14.6640625" bestFit="1" customWidth="1"/>
    <col min="23" max="23" width="15.1640625" bestFit="1" customWidth="1"/>
    <col min="25" max="25" width="19.6640625" bestFit="1" customWidth="1"/>
    <col min="26" max="26" width="14.6640625" bestFit="1" customWidth="1"/>
    <col min="27" max="27" width="15.1640625" bestFit="1" customWidth="1"/>
    <col min="28" max="28" width="12.83203125" bestFit="1" customWidth="1"/>
    <col min="29" max="29" width="19.5" bestFit="1" customWidth="1"/>
    <col min="30" max="30" width="15" bestFit="1" customWidth="1"/>
    <col min="31" max="31" width="15.6640625" bestFit="1" customWidth="1"/>
  </cols>
  <sheetData>
    <row r="1" spans="1:31">
      <c r="A1" s="5"/>
      <c r="B1" s="4"/>
      <c r="C1" s="4"/>
      <c r="D1" s="4"/>
      <c r="E1" s="4"/>
      <c r="F1" s="4"/>
      <c r="G1" s="4"/>
      <c r="H1" s="333" t="s">
        <v>26</v>
      </c>
      <c r="I1" s="333"/>
      <c r="J1" s="333"/>
      <c r="K1" s="333"/>
      <c r="L1" s="333" t="s">
        <v>27</v>
      </c>
      <c r="M1" s="333"/>
      <c r="N1" s="333"/>
      <c r="O1" s="333"/>
      <c r="P1" s="333" t="s">
        <v>28</v>
      </c>
      <c r="Q1" s="333"/>
      <c r="R1" s="333"/>
      <c r="S1" s="333"/>
      <c r="T1" s="333" t="s">
        <v>29</v>
      </c>
      <c r="U1" s="333"/>
      <c r="V1" s="333"/>
      <c r="W1" s="333"/>
      <c r="X1" s="333" t="s">
        <v>30</v>
      </c>
      <c r="Y1" s="333"/>
      <c r="Z1" s="333"/>
      <c r="AA1" s="333"/>
      <c r="AC1" s="332" t="s">
        <v>64</v>
      </c>
      <c r="AD1" s="332"/>
      <c r="AE1" s="332"/>
    </row>
    <row r="2" spans="1:31" s="1" customFormat="1">
      <c r="A2" s="3" t="s">
        <v>31</v>
      </c>
      <c r="B2" s="3" t="s">
        <v>9</v>
      </c>
      <c r="C2" s="3" t="s">
        <v>32</v>
      </c>
      <c r="D2" s="3" t="s">
        <v>33</v>
      </c>
      <c r="E2" s="6" t="s">
        <v>16</v>
      </c>
      <c r="F2" s="6" t="s">
        <v>34</v>
      </c>
      <c r="G2" s="2" t="s">
        <v>35</v>
      </c>
      <c r="H2" s="3" t="s">
        <v>36</v>
      </c>
      <c r="I2" s="3" t="s">
        <v>2</v>
      </c>
      <c r="J2" s="3" t="s">
        <v>3</v>
      </c>
      <c r="K2" s="3" t="s">
        <v>4</v>
      </c>
      <c r="L2" s="3" t="s">
        <v>36</v>
      </c>
      <c r="M2" s="3" t="s">
        <v>2</v>
      </c>
      <c r="N2" s="3" t="s">
        <v>3</v>
      </c>
      <c r="O2" s="3" t="s">
        <v>4</v>
      </c>
      <c r="P2" s="27" t="s">
        <v>36</v>
      </c>
      <c r="Q2" s="27" t="s">
        <v>2</v>
      </c>
      <c r="R2" s="27" t="s">
        <v>3</v>
      </c>
      <c r="S2" s="27" t="s">
        <v>4</v>
      </c>
      <c r="T2" s="27" t="s">
        <v>36</v>
      </c>
      <c r="U2" s="27" t="s">
        <v>2</v>
      </c>
      <c r="V2" s="27" t="s">
        <v>3</v>
      </c>
      <c r="W2" s="27" t="s">
        <v>4</v>
      </c>
      <c r="X2" s="27" t="s">
        <v>36</v>
      </c>
      <c r="Y2" s="27" t="s">
        <v>2</v>
      </c>
      <c r="Z2" s="27" t="s">
        <v>3</v>
      </c>
      <c r="AA2" s="27" t="s">
        <v>4</v>
      </c>
      <c r="AB2" s="1" t="s">
        <v>58</v>
      </c>
      <c r="AC2" s="2" t="s">
        <v>63</v>
      </c>
      <c r="AD2" s="2" t="s">
        <v>3</v>
      </c>
      <c r="AE2" s="2" t="s">
        <v>4</v>
      </c>
    </row>
    <row r="3" spans="1:31">
      <c r="A3" s="40" t="s">
        <v>7</v>
      </c>
      <c r="B3" s="15" t="s">
        <v>10</v>
      </c>
      <c r="C3" s="15" t="s">
        <v>37</v>
      </c>
      <c r="D3" s="15" t="s">
        <v>38</v>
      </c>
      <c r="E3" s="15" t="s">
        <v>17</v>
      </c>
      <c r="F3" s="15" t="s">
        <v>20</v>
      </c>
      <c r="G3" s="26" t="str">
        <f>CONCATENATE(A3," ",B3," ",C3," ",D3," ",E3," ",F3)</f>
        <v>TEK17 Direct NoPV NoST Normal NoEV</v>
      </c>
      <c r="H3" s="22">
        <f>'[1]INPUT_Energy demand'!AD8</f>
        <v>5204.4689381930602</v>
      </c>
      <c r="I3" s="22">
        <f>'[1]INPUT_Energy demand'!AE8</f>
        <v>5711.4730453734428</v>
      </c>
      <c r="J3" s="22">
        <f>'[1]INPUT_Energy demand'!AF8</f>
        <v>5913.6204449794468</v>
      </c>
      <c r="K3" s="22">
        <f>'[1]INPUT_Energy demand'!AG8</f>
        <v>6037.5271651698804</v>
      </c>
      <c r="L3" s="22">
        <f>'[1]INPUT_Energy demand'!AH8</f>
        <v>5204.4689381930602</v>
      </c>
      <c r="M3" s="22">
        <f>'[1]INPUT_Energy demand'!AI8</f>
        <v>4940.8426852825378</v>
      </c>
      <c r="N3" s="22">
        <f>'[1]INPUT_Energy demand'!AJ8</f>
        <v>5404.9268214794465</v>
      </c>
      <c r="O3" s="22">
        <f>'[1]INPUT_Energy demand'!AK8</f>
        <v>4824.6081846498382</v>
      </c>
      <c r="P3" s="22">
        <f>'[1]INPUT_Energy demand'!AL8</f>
        <v>0</v>
      </c>
      <c r="Q3" s="22">
        <f>'[1]INPUT_Energy demand'!AM8</f>
        <v>770.63036009090501</v>
      </c>
      <c r="R3" s="22">
        <f>'[1]INPUT_Energy demand'!AN8</f>
        <v>508.69362350000029</v>
      </c>
      <c r="S3" s="22">
        <f>'[1]INPUT_Energy demand'!AO8</f>
        <v>1212.9189805200422</v>
      </c>
      <c r="T3" s="22">
        <f>'[1]INPUT_Energy demand'!AP8</f>
        <v>0</v>
      </c>
      <c r="U3" s="22">
        <f>'[1]INPUT_Energy demand'!AQ8</f>
        <v>1884.3286834004821</v>
      </c>
      <c r="V3" s="22">
        <f>'[1]INPUT_Energy demand'!AR8</f>
        <v>508.69362350000046</v>
      </c>
      <c r="W3" s="22">
        <f>'[1]INPUT_Energy demand'!AS8</f>
        <v>5319.8200899999974</v>
      </c>
      <c r="X3" s="22">
        <f>'[1]INPUT_Energy demand'!AT8</f>
        <v>0</v>
      </c>
      <c r="Y3" s="22">
        <f>'[1]INPUT_Energy demand'!AU8</f>
        <v>0.40896812051930148</v>
      </c>
      <c r="Z3" s="22">
        <f>'[1]INPUT_Energy demand'!AV8</f>
        <v>0.99999999999999967</v>
      </c>
      <c r="AA3" s="22">
        <f>'[1]INPUT_Energy demand'!AW8</f>
        <v>0.22800000000000803</v>
      </c>
      <c r="AB3" s="22">
        <f>'[1]INPUT_Energy demand'!AX8</f>
        <v>17998.53642958885</v>
      </c>
      <c r="AC3" s="22">
        <f>'[1]INPUT_Energy demand'!AY8</f>
        <v>20.012855399999999</v>
      </c>
      <c r="AD3" s="22">
        <f>'[1]INPUT_Energy demand'!AZ8</f>
        <v>19.870730700000003</v>
      </c>
      <c r="AE3" s="103">
        <f>'[1]INPUT_Energy demand'!BA8</f>
        <v>64.147599999999997</v>
      </c>
    </row>
    <row r="4" spans="1:31">
      <c r="A4" s="41" t="s">
        <v>7</v>
      </c>
      <c r="B4" s="17" t="s">
        <v>11</v>
      </c>
      <c r="C4" s="17" t="s">
        <v>37</v>
      </c>
      <c r="D4" s="17" t="s">
        <v>38</v>
      </c>
      <c r="E4" s="17" t="s">
        <v>17</v>
      </c>
      <c r="F4" s="17" t="s">
        <v>20</v>
      </c>
      <c r="G4" s="25" t="str">
        <f t="shared" ref="G4:G83" si="0">CONCATENATE(A4," ",B4," ",C4," ",D4," ",E4," ",F4)</f>
        <v>TEK17 ASHP NoPV NoST Normal NoEV</v>
      </c>
      <c r="H4" s="13">
        <f>'[2]INPUT_Energy demand'!AD8</f>
        <v>4143.0450494097895</v>
      </c>
      <c r="I4" s="13">
        <f>'[2]INPUT_Energy demand'!AE8</f>
        <v>4881.4197355839424</v>
      </c>
      <c r="J4" s="13">
        <f>'[2]INPUT_Energy demand'!AF8</f>
        <v>4467.8131125608243</v>
      </c>
      <c r="K4" s="13">
        <f>'[2]INPUT_Energy demand'!AG8</f>
        <v>4525.1057638711809</v>
      </c>
      <c r="L4" s="13">
        <f>'[2]INPUT_Energy demand'!AH8</f>
        <v>4143.0450494097895</v>
      </c>
      <c r="M4" s="13">
        <f>'[2]INPUT_Energy demand'!AI8</f>
        <v>4623.7563541847994</v>
      </c>
      <c r="N4" s="13">
        <f>'[2]INPUT_Energy demand'!AJ8</f>
        <v>3750.4927776087989</v>
      </c>
      <c r="O4" s="13">
        <f>'[2]INPUT_Energy demand'!AK8</f>
        <v>4022.4294109642369</v>
      </c>
      <c r="P4" s="13">
        <f>'[2]INPUT_Energy demand'!AL8</f>
        <v>0</v>
      </c>
      <c r="Q4" s="13">
        <f>'[2]INPUT_Energy demand'!AM8</f>
        <v>257.66338139914296</v>
      </c>
      <c r="R4" s="13">
        <f>'[2]INPUT_Energy demand'!AN8</f>
        <v>717.32033495202541</v>
      </c>
      <c r="S4" s="13">
        <f>'[2]INPUT_Energy demand'!AO8</f>
        <v>502.67635290694398</v>
      </c>
      <c r="T4" s="13">
        <f>'[2]INPUT_Energy demand'!AP8</f>
        <v>0</v>
      </c>
      <c r="U4" s="13">
        <f>'[2]INPUT_Energy demand'!AQ8</f>
        <v>368.14196372553835</v>
      </c>
      <c r="V4" s="13">
        <f>'[2]INPUT_Energy demand'!AR8</f>
        <v>717.32033495202552</v>
      </c>
      <c r="W4" s="13">
        <f>'[2]INPUT_Energy demand'!AS8</f>
        <v>2204.720846083093</v>
      </c>
      <c r="X4" s="13">
        <f>'[2]INPUT_Energy demand'!AT8</f>
        <v>0</v>
      </c>
      <c r="Y4" s="13">
        <f>'[2]INPUT_Energy demand'!AU8</f>
        <v>0.69990223008436847</v>
      </c>
      <c r="Z4" s="13">
        <f>'[2]INPUT_Energy demand'!AV8</f>
        <v>0.99999999999999989</v>
      </c>
      <c r="AA4" s="13">
        <f>'[2]INPUT_Energy demand'!AW8</f>
        <v>0.22799999999999945</v>
      </c>
      <c r="AB4" s="13">
        <f>'[2]INPUT_Energy demand'!AX8</f>
        <v>12469.855552175974</v>
      </c>
      <c r="AC4" s="13">
        <f>'[2]INPUT_Energy demand'!AY8</f>
        <v>14.743138223060306</v>
      </c>
      <c r="AD4" s="13">
        <f>'[2]INPUT_Energy demand'!AZ8</f>
        <v>20.245718365408912</v>
      </c>
      <c r="AE4" s="104">
        <f>'[2]INPUT_Energy demand'!BA8</f>
        <v>37.070160330448644</v>
      </c>
    </row>
    <row r="5" spans="1:31">
      <c r="A5" s="41" t="s">
        <v>7</v>
      </c>
      <c r="B5" s="17" t="s">
        <v>10</v>
      </c>
      <c r="C5" s="17" t="s">
        <v>32</v>
      </c>
      <c r="D5" s="17" t="s">
        <v>38</v>
      </c>
      <c r="E5" s="17" t="s">
        <v>17</v>
      </c>
      <c r="F5" s="17" t="s">
        <v>20</v>
      </c>
      <c r="G5" s="25" t="str">
        <f t="shared" si="0"/>
        <v>TEK17 Direct PV panels NoST Normal NoEV</v>
      </c>
      <c r="H5" s="13">
        <f>'[3]INPUT_Energy demand'!AD8</f>
        <v>4600.2238525148823</v>
      </c>
      <c r="I5" s="13">
        <f>'[3]INPUT_Energy demand'!AE8</f>
        <v>5431.6197250674977</v>
      </c>
      <c r="J5" s="13">
        <f>'[3]INPUT_Energy demand'!AF8</f>
        <v>5720.576316047117</v>
      </c>
      <c r="K5" s="13">
        <f>'[3]INPUT_Energy demand'!AG8</f>
        <v>5353.9407550369233</v>
      </c>
      <c r="L5" s="13">
        <f>'[3]INPUT_Energy demand'!AH8</f>
        <v>4600.2238525148823</v>
      </c>
      <c r="M5" s="13">
        <f>'[3]INPUT_Energy demand'!AI8</f>
        <v>4655.5479163171185</v>
      </c>
      <c r="N5" s="13">
        <f>'[3]INPUT_Energy demand'!AJ8</f>
        <v>5247.5713304174169</v>
      </c>
      <c r="O5" s="13">
        <f>'[3]INPUT_Energy demand'!AK8</f>
        <v>4286.5398621935619</v>
      </c>
      <c r="P5" s="13">
        <f>'[3]INPUT_Energy demand'!AL8</f>
        <v>0</v>
      </c>
      <c r="Q5" s="13">
        <f>'[3]INPUT_Energy demand'!AM8</f>
        <v>776.0718087503792</v>
      </c>
      <c r="R5" s="13">
        <f>'[3]INPUT_Energy demand'!AN8</f>
        <v>473.00498562970006</v>
      </c>
      <c r="S5" s="13">
        <f>'[3]INPUT_Energy demand'!AO8</f>
        <v>1067.4008928433614</v>
      </c>
      <c r="T5" s="13">
        <f>'[3]INPUT_Energy demand'!AP8</f>
        <v>0</v>
      </c>
      <c r="U5" s="13">
        <f>'[3]INPUT_Energy demand'!AQ8</f>
        <v>1848.431880529535</v>
      </c>
      <c r="V5" s="13">
        <f>'[3]INPUT_Energy demand'!AR8</f>
        <v>473.00498562969995</v>
      </c>
      <c r="W5" s="13">
        <f>'[3]INPUT_Energy demand'!AS8</f>
        <v>5319.8200899999974</v>
      </c>
      <c r="X5" s="13">
        <f>'[3]INPUT_Energy demand'!AT8</f>
        <v>0</v>
      </c>
      <c r="Y5" s="13">
        <f>'[3]INPUT_Energy demand'!AU8</f>
        <v>0.41985415688029126</v>
      </c>
      <c r="Z5" s="13">
        <f>'[3]INPUT_Energy demand'!AV8</f>
        <v>1.0000000000000002</v>
      </c>
      <c r="AA5" s="13">
        <f>'[3]INPUT_Energy demand'!AW8</f>
        <v>0.20064605095383251</v>
      </c>
      <c r="AB5" s="13">
        <f>'[3]INPUT_Energy demand'!AX8</f>
        <v>14851.426608348256</v>
      </c>
      <c r="AC5" s="13">
        <f>'[3]INPUT_Energy demand'!AY8</f>
        <v>23.588473900000004</v>
      </c>
      <c r="AD5" s="13">
        <f>'[3]INPUT_Energy demand'!AZ8</f>
        <v>19.013601700000002</v>
      </c>
      <c r="AE5" s="104">
        <f>'[3]INPUT_Energy demand'!BA8</f>
        <v>64.147599999999997</v>
      </c>
    </row>
    <row r="6" spans="1:31">
      <c r="A6" s="41" t="s">
        <v>7</v>
      </c>
      <c r="B6" s="17" t="s">
        <v>11</v>
      </c>
      <c r="C6" s="17" t="s">
        <v>32</v>
      </c>
      <c r="D6" s="17" t="s">
        <v>38</v>
      </c>
      <c r="E6" s="17" t="s">
        <v>17</v>
      </c>
      <c r="F6" s="17" t="s">
        <v>20</v>
      </c>
      <c r="G6" s="25" t="str">
        <f t="shared" si="0"/>
        <v>TEK17 ASHP PV panels NoST Normal NoEV</v>
      </c>
      <c r="H6" s="13">
        <f>'[4]INPUT_Energy demand'!AD8</f>
        <v>3636.2908815663086</v>
      </c>
      <c r="I6" s="13">
        <f>'[4]INPUT_Energy demand'!AE8</f>
        <v>4642.7144356660938</v>
      </c>
      <c r="J6" s="13">
        <f>'[4]INPUT_Energy demand'!AF8</f>
        <v>4227.5718477687842</v>
      </c>
      <c r="K6" s="13">
        <f>'[4]INPUT_Energy demand'!AG8</f>
        <v>3968.3088275410209</v>
      </c>
      <c r="L6" s="13">
        <f>'[4]INPUT_Energy demand'!AH8</f>
        <v>3636.2908815663086</v>
      </c>
      <c r="M6" s="13">
        <f>'[4]INPUT_Energy demand'!AI8</f>
        <v>4381.3629609770005</v>
      </c>
      <c r="N6" s="13">
        <f>'[4]INPUT_Energy demand'!AJ8</f>
        <v>3618.5255463995582</v>
      </c>
      <c r="O6" s="13">
        <f>'[4]INPUT_Energy demand'!AK8</f>
        <v>3553.8356084461284</v>
      </c>
      <c r="P6" s="13">
        <f>'[4]INPUT_Energy demand'!AL8</f>
        <v>0</v>
      </c>
      <c r="Q6" s="13">
        <f>'[4]INPUT_Energy demand'!AM8</f>
        <v>261.35147468909327</v>
      </c>
      <c r="R6" s="13">
        <f>'[4]INPUT_Energy demand'!AN8</f>
        <v>609.04630136922606</v>
      </c>
      <c r="S6" s="13">
        <f>'[4]INPUT_Energy demand'!AO8</f>
        <v>414.47321909489256</v>
      </c>
      <c r="T6" s="13">
        <f>'[4]INPUT_Energy demand'!AP8</f>
        <v>0</v>
      </c>
      <c r="U6" s="13">
        <f>'[4]INPUT_Energy demand'!AQ8</f>
        <v>351.30702582613242</v>
      </c>
      <c r="V6" s="13">
        <f>'[4]INPUT_Energy demand'!AR8</f>
        <v>609.04630136922583</v>
      </c>
      <c r="W6" s="13">
        <f>'[4]INPUT_Energy demand'!AS8</f>
        <v>2204.720846083093</v>
      </c>
      <c r="X6" s="13">
        <f>'[4]INPUT_Energy demand'!AT8</f>
        <v>0</v>
      </c>
      <c r="Y6" s="13">
        <f>'[4]INPUT_Energy demand'!AU8</f>
        <v>0.74394035836459582</v>
      </c>
      <c r="Z6" s="13">
        <f>'[4]INPUT_Energy demand'!AV8</f>
        <v>1.0000000000000004</v>
      </c>
      <c r="AA6" s="13">
        <f>'[4]INPUT_Energy demand'!AW8</f>
        <v>0.18799351393227204</v>
      </c>
      <c r="AB6" s="13">
        <f>'[4]INPUT_Energy demand'!AX8</f>
        <v>9830.986774678322</v>
      </c>
      <c r="AC6" s="13">
        <f>'[4]INPUT_Energy demand'!AY8</f>
        <v>14.045219223060306</v>
      </c>
      <c r="AD6" s="13">
        <f>'[4]INPUT_Energy demand'!AZ8</f>
        <v>19.504642119021966</v>
      </c>
      <c r="AE6" s="104">
        <f>'[4]INPUT_Energy demand'!BA8</f>
        <v>37.070160330448644</v>
      </c>
    </row>
    <row r="7" spans="1:31">
      <c r="A7" s="41" t="s">
        <v>7</v>
      </c>
      <c r="B7" s="17" t="s">
        <v>10</v>
      </c>
      <c r="C7" s="17" t="s">
        <v>37</v>
      </c>
      <c r="D7" s="17" t="s">
        <v>39</v>
      </c>
      <c r="E7" s="17" t="s">
        <v>17</v>
      </c>
      <c r="F7" s="17" t="s">
        <v>20</v>
      </c>
      <c r="G7" s="25" t="str">
        <f t="shared" si="0"/>
        <v>TEK17 Direct NoPV ST Normal NoEV</v>
      </c>
      <c r="H7" s="13">
        <f>'[5]INPUT_Energy demand'!AD8</f>
        <v>4874.7443396923518</v>
      </c>
      <c r="I7" s="13">
        <f>'[5]INPUT_Energy demand'!AE8</f>
        <v>5206.3525241112438</v>
      </c>
      <c r="J7" s="13">
        <f>'[5]INPUT_Energy demand'!AF8</f>
        <v>5716.6737620535787</v>
      </c>
      <c r="K7" s="13">
        <f>'[5]INPUT_Energy demand'!AG8</f>
        <v>5751.8357520416685</v>
      </c>
      <c r="L7" s="13">
        <f>'[5]INPUT_Energy demand'!AH8</f>
        <v>4874.7443396923518</v>
      </c>
      <c r="M7" s="13">
        <f>'[5]INPUT_Energy demand'!AI8</f>
        <v>4208.4601206439129</v>
      </c>
      <c r="N7" s="13">
        <f>'[5]INPUT_Energy demand'!AJ8</f>
        <v>5319.0585851234882</v>
      </c>
      <c r="O7" s="13">
        <f>'[5]INPUT_Energy demand'!AK8</f>
        <v>4538.9167715216527</v>
      </c>
      <c r="P7" s="13">
        <f>'[5]INPUT_Energy demand'!AL8</f>
        <v>0</v>
      </c>
      <c r="Q7" s="13">
        <f>'[5]INPUT_Energy demand'!AM8</f>
        <v>997.89240346733095</v>
      </c>
      <c r="R7" s="13">
        <f>'[5]INPUT_Energy demand'!AN8</f>
        <v>397.61517693009046</v>
      </c>
      <c r="S7" s="13">
        <f>'[5]INPUT_Energy demand'!AO8</f>
        <v>1212.9189805200158</v>
      </c>
      <c r="T7" s="13">
        <f>'[5]INPUT_Energy demand'!AP8</f>
        <v>0</v>
      </c>
      <c r="U7" s="13">
        <f>'[5]INPUT_Energy demand'!AQ8</f>
        <v>2303.1417339378631</v>
      </c>
      <c r="V7" s="13">
        <f>'[5]INPUT_Energy demand'!AR8</f>
        <v>397.61517693009029</v>
      </c>
      <c r="W7" s="13">
        <f>'[5]INPUT_Energy demand'!AS8</f>
        <v>5319.8200899999974</v>
      </c>
      <c r="X7" s="13">
        <f>'[5]INPUT_Energy demand'!AT8</f>
        <v>0</v>
      </c>
      <c r="Y7" s="13">
        <f>'[5]INPUT_Energy demand'!AU8</f>
        <v>0.43327442196149846</v>
      </c>
      <c r="Z7" s="13">
        <f>'[5]INPUT_Energy demand'!AV8</f>
        <v>1.0000000000000004</v>
      </c>
      <c r="AA7" s="13">
        <f>'[5]INPUT_Energy demand'!AW8</f>
        <v>0.22800000000000309</v>
      </c>
      <c r="AB7" s="13">
        <f>'[5]INPUT_Energy demand'!AX8</f>
        <v>16281.171702469774</v>
      </c>
      <c r="AC7" s="13">
        <f>'[5]INPUT_Energy demand'!AY8</f>
        <v>18.476435496824301</v>
      </c>
      <c r="AD7" s="13">
        <f>'[5]INPUT_Energy demand'!AZ8</f>
        <v>17.783047249981998</v>
      </c>
      <c r="AE7" s="104">
        <f>'[5]INPUT_Energy demand'!BA8</f>
        <v>64.147599999999997</v>
      </c>
    </row>
    <row r="8" spans="1:31">
      <c r="A8" s="41" t="s">
        <v>7</v>
      </c>
      <c r="B8" s="17" t="s">
        <v>11</v>
      </c>
      <c r="C8" s="17" t="s">
        <v>37</v>
      </c>
      <c r="D8" s="17" t="s">
        <v>39</v>
      </c>
      <c r="E8" s="17" t="s">
        <v>17</v>
      </c>
      <c r="F8" s="17" t="s">
        <v>20</v>
      </c>
      <c r="G8" s="25" t="str">
        <f t="shared" si="0"/>
        <v>TEK17 ASHP NoPV ST Normal NoEV</v>
      </c>
      <c r="H8" s="13">
        <f>'[6]INPUT_Energy demand'!AD8</f>
        <v>3813.3301632482699</v>
      </c>
      <c r="I8" s="13">
        <f>'[6]INPUT_Energy demand'!AE8</f>
        <v>4184.2005715430087</v>
      </c>
      <c r="J8" s="13">
        <f>'[6]INPUT_Energy demand'!AF8</f>
        <v>4043.5000403872191</v>
      </c>
      <c r="K8" s="13">
        <f>'[6]INPUT_Energy demand'!AG8</f>
        <v>4239.4220396781948</v>
      </c>
      <c r="L8" s="13">
        <f>'[6]INPUT_Energy demand'!AH8</f>
        <v>3813.3301632482699</v>
      </c>
      <c r="M8" s="13">
        <f>'[6]INPUT_Energy demand'!AI8</f>
        <v>3823.008020856133</v>
      </c>
      <c r="N8" s="13">
        <f>'[6]INPUT_Energy demand'!AJ8</f>
        <v>3664.6270705078441</v>
      </c>
      <c r="O8" s="13">
        <f>'[6]INPUT_Energy demand'!AK8</f>
        <v>3736.7456867712508</v>
      </c>
      <c r="P8" s="13">
        <f>'[6]INPUT_Energy demand'!AL8</f>
        <v>0</v>
      </c>
      <c r="Q8" s="13">
        <f>'[6]INPUT_Energy demand'!AM8</f>
        <v>361.19255068687562</v>
      </c>
      <c r="R8" s="13">
        <f>'[6]INPUT_Energy demand'!AN8</f>
        <v>378.87296987937498</v>
      </c>
      <c r="S8" s="13">
        <f>'[6]INPUT_Energy demand'!AO8</f>
        <v>502.67635290694398</v>
      </c>
      <c r="T8" s="13">
        <f>'[6]INPUT_Energy demand'!AP8</f>
        <v>0</v>
      </c>
      <c r="U8" s="13">
        <f>'[6]INPUT_Energy demand'!AQ8</f>
        <v>602.44784562906921</v>
      </c>
      <c r="V8" s="13">
        <f>'[6]INPUT_Energy demand'!AR8</f>
        <v>378.87296987937475</v>
      </c>
      <c r="W8" s="13">
        <f>'[6]INPUT_Energy demand'!AS8</f>
        <v>2204.720846083093</v>
      </c>
      <c r="X8" s="13">
        <f>'[6]INPUT_Energy demand'!AT8</f>
        <v>0</v>
      </c>
      <c r="Y8" s="13">
        <f>'[6]INPUT_Energy demand'!AU8</f>
        <v>0.5995416089665363</v>
      </c>
      <c r="Z8" s="13">
        <f>'[6]INPUT_Energy demand'!AV8</f>
        <v>1.0000000000000007</v>
      </c>
      <c r="AA8" s="13">
        <f>'[6]INPUT_Energy demand'!AW8</f>
        <v>0.22799999999999945</v>
      </c>
      <c r="AB8" s="13">
        <f>'[6]INPUT_Energy demand'!AX8</f>
        <v>10752.490825056841</v>
      </c>
      <c r="AC8" s="13">
        <f>'[6]INPUT_Energy demand'!AY8</f>
        <v>16.312995353737783</v>
      </c>
      <c r="AD8" s="13">
        <f>'[6]INPUT_Energy demand'!AZ8</f>
        <v>18.225049635569963</v>
      </c>
      <c r="AE8" s="104">
        <f>'[6]INPUT_Energy demand'!BA8</f>
        <v>37.070160330448644</v>
      </c>
    </row>
    <row r="9" spans="1:31">
      <c r="A9" s="41" t="s">
        <v>7</v>
      </c>
      <c r="B9" s="17" t="s">
        <v>10</v>
      </c>
      <c r="C9" s="17" t="s">
        <v>32</v>
      </c>
      <c r="D9" s="17" t="s">
        <v>39</v>
      </c>
      <c r="E9" s="17" t="s">
        <v>17</v>
      </c>
      <c r="F9" s="17" t="s">
        <v>20</v>
      </c>
      <c r="G9" s="25" t="str">
        <f t="shared" si="0"/>
        <v>TEK17 Direct PV panels ST Normal NoEV</v>
      </c>
      <c r="H9" s="13">
        <f>'[7]INPUT_Energy demand'!AD8</f>
        <v>4308.1251646362743</v>
      </c>
      <c r="I9" s="13">
        <f>'[7]INPUT_Energy demand'!AE8</f>
        <v>4929.0813859569625</v>
      </c>
      <c r="J9" s="13">
        <f>'[7]INPUT_Energy demand'!AF8</f>
        <v>5480.7061788417432</v>
      </c>
      <c r="K9" s="13">
        <f>'[7]INPUT_Energy demand'!AG8</f>
        <v>5098.2990327958723</v>
      </c>
      <c r="L9" s="13">
        <f>'[7]INPUT_Energy demand'!AH8</f>
        <v>4308.1251646362743</v>
      </c>
      <c r="M9" s="13">
        <f>'[7]INPUT_Energy demand'!AI8</f>
        <v>3880.8637122043938</v>
      </c>
      <c r="N9" s="13">
        <f>'[7]INPUT_Energy demand'!AJ8</f>
        <v>4482.5015082859691</v>
      </c>
      <c r="O9" s="13">
        <f>'[7]INPUT_Energy demand'!AK8</f>
        <v>4035.8085609049413</v>
      </c>
      <c r="P9" s="13">
        <f>'[7]INPUT_Energy demand'!AL8</f>
        <v>0</v>
      </c>
      <c r="Q9" s="13">
        <f>'[7]INPUT_Energy demand'!AM8</f>
        <v>1048.2176737525688</v>
      </c>
      <c r="R9" s="13">
        <f>'[7]INPUT_Energy demand'!AN8</f>
        <v>998.2046705557741</v>
      </c>
      <c r="S9" s="13">
        <f>'[7]INPUT_Energy demand'!AO8</f>
        <v>1062.4904718909311</v>
      </c>
      <c r="T9" s="13">
        <f>'[7]INPUT_Energy demand'!AP8</f>
        <v>0</v>
      </c>
      <c r="U9" s="13">
        <f>'[7]INPUT_Energy demand'!AQ8</f>
        <v>2422.3364966798576</v>
      </c>
      <c r="V9" s="13">
        <f>'[7]INPUT_Energy demand'!AR8</f>
        <v>998.20467055577376</v>
      </c>
      <c r="W9" s="13">
        <f>'[7]INPUT_Energy demand'!AS8</f>
        <v>5319.8200899999974</v>
      </c>
      <c r="X9" s="13">
        <f>'[7]INPUT_Energy demand'!AT8</f>
        <v>0</v>
      </c>
      <c r="Y9" s="13">
        <f>'[7]INPUT_Energy demand'!AU8</f>
        <v>0.43273000063752248</v>
      </c>
      <c r="Z9" s="13">
        <f>'[7]INPUT_Energy demand'!AV8</f>
        <v>1.0000000000000004</v>
      </c>
      <c r="AA9" s="13">
        <f>'[7]INPUT_Energy demand'!AW8</f>
        <v>0.19972300828145706</v>
      </c>
      <c r="AB9" s="13">
        <f>'[7]INPUT_Energy demand'!AX8</f>
        <v>13331.076365719404</v>
      </c>
      <c r="AC9" s="13">
        <f>'[7]INPUT_Energy demand'!AY8</f>
        <v>22.639841898074298</v>
      </c>
      <c r="AD9" s="13">
        <f>'[7]INPUT_Energy demand'!AZ8</f>
        <v>27.925918249982004</v>
      </c>
      <c r="AE9" s="104">
        <f>'[7]INPUT_Energy demand'!BA8</f>
        <v>64.147599999999997</v>
      </c>
    </row>
    <row r="10" spans="1:31">
      <c r="A10" s="41" t="s">
        <v>7</v>
      </c>
      <c r="B10" s="17" t="s">
        <v>11</v>
      </c>
      <c r="C10" s="17" t="s">
        <v>32</v>
      </c>
      <c r="D10" s="17" t="s">
        <v>39</v>
      </c>
      <c r="E10" s="17" t="s">
        <v>17</v>
      </c>
      <c r="F10" s="17" t="s">
        <v>20</v>
      </c>
      <c r="G10" s="25" t="str">
        <f t="shared" si="0"/>
        <v>TEK17 ASHP PV panels ST Normal NoEV</v>
      </c>
      <c r="H10" s="13">
        <f>'[8]INPUT_Energy demand'!AD8</f>
        <v>3348.8691973363757</v>
      </c>
      <c r="I10" s="13">
        <f>'[8]INPUT_Energy demand'!AE8</f>
        <v>3921.986952395268</v>
      </c>
      <c r="J10" s="13">
        <f>'[8]INPUT_Energy demand'!AF8</f>
        <v>3893.0307378985831</v>
      </c>
      <c r="K10" s="13">
        <f>'[8]INPUT_Energy demand'!AG8</f>
        <v>3718.4206313610803</v>
      </c>
      <c r="L10" s="13">
        <f>'[8]INPUT_Energy demand'!AH8</f>
        <v>3348.8691973363757</v>
      </c>
      <c r="M10" s="13">
        <f>'[8]INPUT_Energy demand'!AI8</f>
        <v>3568.9215054254546</v>
      </c>
      <c r="N10" s="13">
        <f>'[8]INPUT_Energy demand'!AJ8</f>
        <v>3543.6736939682887</v>
      </c>
      <c r="O10" s="13">
        <f>'[8]INPUT_Energy demand'!AK8</f>
        <v>3306.439956323291</v>
      </c>
      <c r="P10" s="13">
        <f>'[8]INPUT_Energy demand'!AL8</f>
        <v>0</v>
      </c>
      <c r="Q10" s="13">
        <f>'[8]INPUT_Energy demand'!AM8</f>
        <v>353.06544696981337</v>
      </c>
      <c r="R10" s="13">
        <f>'[8]INPUT_Energy demand'!AN8</f>
        <v>349.35704393029437</v>
      </c>
      <c r="S10" s="13">
        <f>'[8]INPUT_Energy demand'!AO8</f>
        <v>411.9806750377893</v>
      </c>
      <c r="T10" s="13">
        <f>'[8]INPUT_Energy demand'!AP8</f>
        <v>0</v>
      </c>
      <c r="U10" s="13">
        <f>'[8]INPUT_Energy demand'!AQ8</f>
        <v>587.80285586829643</v>
      </c>
      <c r="V10" s="13">
        <f>'[8]INPUT_Energy demand'!AR8</f>
        <v>349.3570439302942</v>
      </c>
      <c r="W10" s="13">
        <f>'[8]INPUT_Energy demand'!AS8</f>
        <v>2204.720846083093</v>
      </c>
      <c r="X10" s="13">
        <f>'[8]INPUT_Energy demand'!AT8</f>
        <v>0</v>
      </c>
      <c r="Y10" s="13">
        <f>'[8]INPUT_Energy demand'!AU8</f>
        <v>0.60065282678538312</v>
      </c>
      <c r="Z10" s="13">
        <f>'[8]INPUT_Energy demand'!AV8</f>
        <v>1.0000000000000004</v>
      </c>
      <c r="AA10" s="13">
        <f>'[8]INPUT_Energy demand'!AW8</f>
        <v>0.18686296533627564</v>
      </c>
      <c r="AB10" s="13">
        <f>'[8]INPUT_Energy demand'!AX8</f>
        <v>8333.4738793657161</v>
      </c>
      <c r="AC10" s="13">
        <f>'[8]INPUT_Energy demand'!AY8</f>
        <v>19.538290682757061</v>
      </c>
      <c r="AD10" s="13">
        <f>'[8]INPUT_Energy demand'!AZ8</f>
        <v>17.527130635569964</v>
      </c>
      <c r="AE10" s="104">
        <f>'[8]INPUT_Energy demand'!BA8</f>
        <v>37.070160330448644</v>
      </c>
    </row>
    <row r="11" spans="1:31">
      <c r="A11" s="41" t="s">
        <v>7</v>
      </c>
      <c r="B11" s="17" t="s">
        <v>10</v>
      </c>
      <c r="C11" s="17" t="s">
        <v>37</v>
      </c>
      <c r="D11" s="17" t="s">
        <v>38</v>
      </c>
      <c r="E11" s="17" t="s">
        <v>40</v>
      </c>
      <c r="F11" s="17" t="s">
        <v>20</v>
      </c>
      <c r="G11" s="25" t="str">
        <f t="shared" si="0"/>
        <v>TEK17 Direct NoPV NoST Occupant open NoEV</v>
      </c>
      <c r="H11" s="13">
        <f>'[9]INPUT_Energy demand'!AD8</f>
        <v>12363.263150399842</v>
      </c>
      <c r="I11" s="13">
        <f>'[9]INPUT_Energy demand'!AE8</f>
        <v>13279.120716110961</v>
      </c>
      <c r="J11" s="13">
        <f>'[9]INPUT_Energy demand'!AF8</f>
        <v>16226.508883210523</v>
      </c>
      <c r="K11" s="13">
        <f>'[9]INPUT_Energy demand'!AG8</f>
        <v>13170.315972795099</v>
      </c>
      <c r="L11" s="13">
        <f>'[9]INPUT_Energy demand'!AH8</f>
        <v>12363.263150399842</v>
      </c>
      <c r="M11" s="13">
        <f>'[9]INPUT_Energy demand'!AI8</f>
        <v>8884.429376440321</v>
      </c>
      <c r="N11" s="13">
        <f>'[9]INPUT_Energy demand'!AJ8</f>
        <v>10714.512479924979</v>
      </c>
      <c r="O11" s="13">
        <f>'[9]INPUT_Energy demand'!AK8</f>
        <v>9935.9692455150998</v>
      </c>
      <c r="P11" s="13">
        <f>'[9]INPUT_Energy demand'!AL8</f>
        <v>0</v>
      </c>
      <c r="Q11" s="13">
        <f>'[9]INPUT_Energy demand'!AM8</f>
        <v>4394.6913396706404</v>
      </c>
      <c r="R11" s="13">
        <f>'[9]INPUT_Energy demand'!AN8</f>
        <v>5511.9964032855441</v>
      </c>
      <c r="S11" s="13">
        <f>'[9]INPUT_Energy demand'!AO8</f>
        <v>3234.346727279999</v>
      </c>
      <c r="T11" s="13">
        <f>'[9]INPUT_Energy demand'!AP8</f>
        <v>0</v>
      </c>
      <c r="U11" s="13">
        <f>'[9]INPUT_Energy demand'!AQ8</f>
        <v>13242.365958306504</v>
      </c>
      <c r="V11" s="13">
        <f>'[9]INPUT_Energy demand'!AR8</f>
        <v>5511.9964032855441</v>
      </c>
      <c r="W11" s="13">
        <f>'[9]INPUT_Energy demand'!AS8</f>
        <v>14185.731260000019</v>
      </c>
      <c r="X11" s="13">
        <f>'[9]INPUT_Energy demand'!AT8</f>
        <v>0</v>
      </c>
      <c r="Y11" s="13">
        <f>'[9]INPUT_Energy demand'!AU8</f>
        <v>0.33186602405546678</v>
      </c>
      <c r="Z11" s="13">
        <f>'[9]INPUT_Energy demand'!AV8</f>
        <v>1</v>
      </c>
      <c r="AA11" s="13">
        <f>'[9]INPUT_Energy demand'!AW8</f>
        <v>0.22799999999999962</v>
      </c>
      <c r="AB11" s="13">
        <f>'[9]INPUT_Energy demand'!AX8</f>
        <v>55290.249598499366</v>
      </c>
      <c r="AC11" s="13">
        <f>'[9]INPUT_Energy demand'!AY8</f>
        <v>48.968942105416666</v>
      </c>
      <c r="AD11" s="13">
        <f>'[9]INPUT_Energy demand'!AZ8</f>
        <v>58.631226900000009</v>
      </c>
      <c r="AE11" s="104">
        <f>'[9]INPUT_Energy demand'!BA8</f>
        <v>164.13319999999999</v>
      </c>
    </row>
    <row r="12" spans="1:31">
      <c r="A12" s="41" t="s">
        <v>7</v>
      </c>
      <c r="B12" s="17" t="s">
        <v>11</v>
      </c>
      <c r="C12" s="17" t="s">
        <v>37</v>
      </c>
      <c r="D12" s="17" t="s">
        <v>38</v>
      </c>
      <c r="E12" s="17" t="s">
        <v>40</v>
      </c>
      <c r="F12" s="17" t="s">
        <v>20</v>
      </c>
      <c r="G12" s="25" t="str">
        <f t="shared" si="0"/>
        <v>TEK17 ASHP NoPV NoST Occupant open NoEV</v>
      </c>
      <c r="H12" s="13">
        <f>'[10]INPUT_Energy demand'!AD8</f>
        <v>8135.876286315106</v>
      </c>
      <c r="I12" s="13">
        <f>'[10]INPUT_Energy demand'!AE8</f>
        <v>9393.7457262059215</v>
      </c>
      <c r="J12" s="13">
        <f>'[10]INPUT_Energy demand'!AF8</f>
        <v>10208.83521534729</v>
      </c>
      <c r="K12" s="13">
        <f>'[10]INPUT_Energy demand'!AG8</f>
        <v>8913.8030627181834</v>
      </c>
      <c r="L12" s="13">
        <f>'[10]INPUT_Energy demand'!AH8</f>
        <v>8135.876286315106</v>
      </c>
      <c r="M12" s="13">
        <f>'[10]INPUT_Energy demand'!AI8</f>
        <v>6296.7555484838904</v>
      </c>
      <c r="N12" s="13">
        <f>'[10]INPUT_Energy demand'!AJ8</f>
        <v>8924.4715257362204</v>
      </c>
      <c r="O12" s="13">
        <f>'[10]INPUT_Energy demand'!AK8</f>
        <v>6937.266526794825</v>
      </c>
      <c r="P12" s="13">
        <f>'[10]INPUT_Energy demand'!AL8</f>
        <v>0</v>
      </c>
      <c r="Q12" s="13">
        <f>'[10]INPUT_Energy demand'!AM8</f>
        <v>3096.9901777220311</v>
      </c>
      <c r="R12" s="13">
        <f>'[10]INPUT_Energy demand'!AN8</f>
        <v>1284.3636896110693</v>
      </c>
      <c r="S12" s="13">
        <f>'[10]INPUT_Energy demand'!AO8</f>
        <v>1976.5365359233583</v>
      </c>
      <c r="T12" s="13">
        <f>'[10]INPUT_Energy demand'!AP8</f>
        <v>0</v>
      </c>
      <c r="U12" s="13">
        <f>'[10]INPUT_Energy demand'!AQ8</f>
        <v>8268.5825540070964</v>
      </c>
      <c r="V12" s="13">
        <f>'[10]INPUT_Energy demand'!AR8</f>
        <v>1284.3636896110693</v>
      </c>
      <c r="W12" s="13">
        <f>'[10]INPUT_Energy demand'!AS8</f>
        <v>8669.0198944005188</v>
      </c>
      <c r="X12" s="13">
        <f>'[10]INPUT_Energy demand'!AT8</f>
        <v>0</v>
      </c>
      <c r="Y12" s="13">
        <f>'[10]INPUT_Energy demand'!AU8</f>
        <v>0.37454910288356219</v>
      </c>
      <c r="Z12" s="13">
        <f>'[10]INPUT_Energy demand'!AV8</f>
        <v>1</v>
      </c>
      <c r="AA12" s="13">
        <f>'[10]INPUT_Energy demand'!AW8</f>
        <v>0.22800000000000462</v>
      </c>
      <c r="AB12" s="13">
        <f>'[10]INPUT_Energy demand'!AX8</f>
        <v>33269.430514724438</v>
      </c>
      <c r="AC12" s="13">
        <f>'[10]INPUT_Energy demand'!AY8</f>
        <v>47.843554086094898</v>
      </c>
      <c r="AD12" s="13">
        <f>'[10]INPUT_Energy demand'!AZ8</f>
        <v>38.032636119856768</v>
      </c>
      <c r="AE12" s="104">
        <f>'[10]INPUT_Energy demand'!BA8</f>
        <v>132.75632843201686</v>
      </c>
    </row>
    <row r="13" spans="1:31">
      <c r="A13" s="41" t="s">
        <v>7</v>
      </c>
      <c r="B13" s="17" t="s">
        <v>10</v>
      </c>
      <c r="C13" s="17" t="s">
        <v>32</v>
      </c>
      <c r="D13" s="17" t="s">
        <v>38</v>
      </c>
      <c r="E13" s="17" t="s">
        <v>40</v>
      </c>
      <c r="F13" s="17" t="s">
        <v>20</v>
      </c>
      <c r="G13" s="25" t="str">
        <f t="shared" si="0"/>
        <v>TEK17 Direct PV panels NoST Occupant open NoEV</v>
      </c>
      <c r="H13" s="13">
        <f>'[11]INPUT_Energy demand'!AD8</f>
        <v>11626.843209593932</v>
      </c>
      <c r="I13" s="13">
        <f>'[11]INPUT_Energy demand'!AE8</f>
        <v>13006.381104932854</v>
      </c>
      <c r="J13" s="13">
        <f>'[11]INPUT_Energy demand'!AF8</f>
        <v>15409.053559278816</v>
      </c>
      <c r="K13" s="13">
        <f>'[11]INPUT_Energy demand'!AG8</f>
        <v>12391.646735520817</v>
      </c>
      <c r="L13" s="13">
        <f>'[11]INPUT_Energy demand'!AH8</f>
        <v>11626.843209593932</v>
      </c>
      <c r="M13" s="13">
        <f>'[11]INPUT_Energy demand'!AI8</f>
        <v>8395.5694937581411</v>
      </c>
      <c r="N13" s="13">
        <f>'[11]INPUT_Energy demand'!AJ8</f>
        <v>10522.736453673424</v>
      </c>
      <c r="O13" s="13">
        <f>'[11]INPUT_Energy demand'!AK8</f>
        <v>9312.5932878338444</v>
      </c>
      <c r="P13" s="13">
        <f>'[11]INPUT_Energy demand'!AL8</f>
        <v>0</v>
      </c>
      <c r="Q13" s="13">
        <f>'[11]INPUT_Energy demand'!AM8</f>
        <v>4610.8116111747131</v>
      </c>
      <c r="R13" s="13">
        <f>'[11]INPUT_Energy demand'!AN8</f>
        <v>4886.3171056053925</v>
      </c>
      <c r="S13" s="13">
        <f>'[11]INPUT_Energy demand'!AO8</f>
        <v>3079.0534476869725</v>
      </c>
      <c r="T13" s="13">
        <f>'[11]INPUT_Energy demand'!AP8</f>
        <v>0</v>
      </c>
      <c r="U13" s="13">
        <f>'[11]INPUT_Energy demand'!AQ8</f>
        <v>13262.881567082375</v>
      </c>
      <c r="V13" s="13">
        <f>'[11]INPUT_Energy demand'!AR8</f>
        <v>4886.3171056053925</v>
      </c>
      <c r="W13" s="13">
        <f>'[11]INPUT_Energy demand'!AS8</f>
        <v>14185.731260000019</v>
      </c>
      <c r="X13" s="13">
        <f>'[11]INPUT_Energy demand'!AT8</f>
        <v>0</v>
      </c>
      <c r="Y13" s="13">
        <f>'[11]INPUT_Energy demand'!AU8</f>
        <v>0.34764780095891479</v>
      </c>
      <c r="Z13" s="13">
        <f>'[11]INPUT_Energy demand'!AV8</f>
        <v>1</v>
      </c>
      <c r="AA13" s="13">
        <f>'[11]INPUT_Energy demand'!AW8</f>
        <v>0.21705285340975566</v>
      </c>
      <c r="AB13" s="13">
        <f>'[11]INPUT_Energy demand'!AX8</f>
        <v>51454.729073468356</v>
      </c>
      <c r="AC13" s="13">
        <f>'[11]INPUT_Energy demand'!AY8</f>
        <v>52.814573899999992</v>
      </c>
      <c r="AD13" s="13">
        <f>'[11]INPUT_Energy demand'!AZ8</f>
        <v>51.847505900000016</v>
      </c>
      <c r="AE13" s="104">
        <f>'[11]INPUT_Energy demand'!BA8</f>
        <v>164.13319999999999</v>
      </c>
    </row>
    <row r="14" spans="1:31">
      <c r="A14" s="41" t="s">
        <v>7</v>
      </c>
      <c r="B14" s="17" t="s">
        <v>11</v>
      </c>
      <c r="C14" s="17" t="s">
        <v>32</v>
      </c>
      <c r="D14" s="17" t="s">
        <v>38</v>
      </c>
      <c r="E14" s="17" t="s">
        <v>40</v>
      </c>
      <c r="F14" s="17" t="s">
        <v>20</v>
      </c>
      <c r="G14" s="25" t="str">
        <f t="shared" si="0"/>
        <v>TEK17 ASHP PV panels NoST Occupant open NoEV</v>
      </c>
      <c r="H14" s="13">
        <f>'[12]INPUT_Energy demand'!AD8</f>
        <v>7484.0300560049573</v>
      </c>
      <c r="I14" s="13">
        <f>'[12]INPUT_Energy demand'!AE8</f>
        <v>9130.6980923327956</v>
      </c>
      <c r="J14" s="13">
        <f>'[12]INPUT_Energy demand'!AF8</f>
        <v>9980.3380973421099</v>
      </c>
      <c r="K14" s="13">
        <f>'[12]INPUT_Energy demand'!AG8</f>
        <v>8232.4856045540655</v>
      </c>
      <c r="L14" s="13">
        <f>'[12]INPUT_Energy demand'!AH8</f>
        <v>7484.0300560049573</v>
      </c>
      <c r="M14" s="13">
        <f>'[12]INPUT_Energy demand'!AI8</f>
        <v>5907.9376406037118</v>
      </c>
      <c r="N14" s="13">
        <f>'[12]INPUT_Energy demand'!AJ8</f>
        <v>8754.7199032596254</v>
      </c>
      <c r="O14" s="13">
        <f>'[12]INPUT_Energy demand'!AK8</f>
        <v>6372.7013043127272</v>
      </c>
      <c r="P14" s="13">
        <f>'[12]INPUT_Energy demand'!AL8</f>
        <v>0</v>
      </c>
      <c r="Q14" s="13">
        <f>'[12]INPUT_Energy demand'!AM8</f>
        <v>3222.7604517290838</v>
      </c>
      <c r="R14" s="13">
        <f>'[12]INPUT_Energy demand'!AN8</f>
        <v>1225.6181940824845</v>
      </c>
      <c r="S14" s="13">
        <f>'[12]INPUT_Energy demand'!AO8</f>
        <v>1859.7843002413383</v>
      </c>
      <c r="T14" s="13">
        <f>'[12]INPUT_Energy demand'!AP8</f>
        <v>0</v>
      </c>
      <c r="U14" s="13">
        <f>'[12]INPUT_Energy demand'!AQ8</f>
        <v>8218.2274667755573</v>
      </c>
      <c r="V14" s="13">
        <f>'[12]INPUT_Energy demand'!AR8</f>
        <v>1225.6181940824845</v>
      </c>
      <c r="W14" s="13">
        <f>'[12]INPUT_Energy demand'!AS8</f>
        <v>8669.0198944005188</v>
      </c>
      <c r="X14" s="13">
        <f>'[12]INPUT_Energy demand'!AT8</f>
        <v>0</v>
      </c>
      <c r="Y14" s="13">
        <f>'[12]INPUT_Energy demand'!AU8</f>
        <v>0.39214787674811613</v>
      </c>
      <c r="Z14" s="13">
        <f>'[12]INPUT_Energy demand'!AV8</f>
        <v>1</v>
      </c>
      <c r="AA14" s="13">
        <f>'[12]INPUT_Energy demand'!AW8</f>
        <v>0.2145322450399044</v>
      </c>
      <c r="AB14" s="13">
        <f>'[12]INPUT_Energy demand'!AX8</f>
        <v>29874.398065192458</v>
      </c>
      <c r="AC14" s="13">
        <f>'[12]INPUT_Energy demand'!AY8</f>
        <v>50.128920035220297</v>
      </c>
      <c r="AD14" s="13">
        <f>'[12]INPUT_Energy demand'!AZ8</f>
        <v>36.23081642102381</v>
      </c>
      <c r="AE14" s="104">
        <f>'[12]INPUT_Energy demand'!BA8</f>
        <v>132.75632843201686</v>
      </c>
    </row>
    <row r="15" spans="1:31">
      <c r="A15" s="41" t="s">
        <v>7</v>
      </c>
      <c r="B15" s="17" t="s">
        <v>10</v>
      </c>
      <c r="C15" s="17" t="s">
        <v>37</v>
      </c>
      <c r="D15" s="17" t="s">
        <v>39</v>
      </c>
      <c r="E15" s="17" t="s">
        <v>40</v>
      </c>
      <c r="F15" s="17" t="s">
        <v>20</v>
      </c>
      <c r="G15" s="25" t="str">
        <f t="shared" si="0"/>
        <v>TEK17 Direct NoPV ST Occupant open NoEV</v>
      </c>
      <c r="H15" s="13">
        <f>'[13]INPUT_Energy demand'!AD8</f>
        <v>12033.538551899199</v>
      </c>
      <c r="I15" s="13">
        <f>'[13]INPUT_Energy demand'!AE8</f>
        <v>12765.004062986773</v>
      </c>
      <c r="J15" s="13">
        <f>'[13]INPUT_Energy demand'!AF8</f>
        <v>15361.213162839242</v>
      </c>
      <c r="K15" s="13">
        <f>'[13]INPUT_Energy demand'!AG8</f>
        <v>12884.624559666956</v>
      </c>
      <c r="L15" s="13">
        <f>'[13]INPUT_Energy demand'!AH8</f>
        <v>12033.538551899199</v>
      </c>
      <c r="M15" s="13">
        <f>'[13]INPUT_Energy demand'!AI8</f>
        <v>8597.3097118246951</v>
      </c>
      <c r="N15" s="13">
        <f>'[13]INPUT_Energy demand'!AJ8</f>
        <v>10628.644243569008</v>
      </c>
      <c r="O15" s="13">
        <f>'[13]INPUT_Energy demand'!AK8</f>
        <v>9650.2778323869225</v>
      </c>
      <c r="P15" s="13">
        <f>'[13]INPUT_Energy demand'!AL8</f>
        <v>0</v>
      </c>
      <c r="Q15" s="13">
        <f>'[13]INPUT_Energy demand'!AM8</f>
        <v>4167.6943511620775</v>
      </c>
      <c r="R15" s="13">
        <f>'[13]INPUT_Energy demand'!AN8</f>
        <v>4732.5689192702339</v>
      </c>
      <c r="S15" s="13">
        <f>'[13]INPUT_Energy demand'!AO8</f>
        <v>3234.3467272800335</v>
      </c>
      <c r="T15" s="13">
        <f>'[13]INPUT_Energy demand'!AP8</f>
        <v>0</v>
      </c>
      <c r="U15" s="13">
        <f>'[13]INPUT_Energy demand'!AQ8</f>
        <v>12892.956733755947</v>
      </c>
      <c r="V15" s="13">
        <f>'[13]INPUT_Energy demand'!AR8</f>
        <v>4732.568919270233</v>
      </c>
      <c r="W15" s="13">
        <f>'[13]INPUT_Energy demand'!AS8</f>
        <v>14185.731260000019</v>
      </c>
      <c r="X15" s="13">
        <f>'[13]INPUT_Energy demand'!AT8</f>
        <v>0</v>
      </c>
      <c r="Y15" s="13">
        <f>'[13]INPUT_Energy demand'!AU8</f>
        <v>0.32325357458544374</v>
      </c>
      <c r="Z15" s="13">
        <f>'[13]INPUT_Energy demand'!AV8</f>
        <v>1.0000000000000002</v>
      </c>
      <c r="AA15" s="13">
        <f>'[13]INPUT_Energy demand'!AW8</f>
        <v>0.22800000000000206</v>
      </c>
      <c r="AB15" s="13">
        <f>'[13]INPUT_Energy demand'!AX8</f>
        <v>53572.884871380396</v>
      </c>
      <c r="AC15" s="13">
        <f>'[13]INPUT_Energy demand'!AY8</f>
        <v>47.862078731581754</v>
      </c>
      <c r="AD15" s="13">
        <f>'[13]INPUT_Energy demand'!AZ8</f>
        <v>57.223774907069014</v>
      </c>
      <c r="AE15" s="104">
        <f>'[13]INPUT_Energy demand'!BA8</f>
        <v>164.13319999999999</v>
      </c>
    </row>
    <row r="16" spans="1:31">
      <c r="A16" s="41" t="s">
        <v>7</v>
      </c>
      <c r="B16" s="17" t="s">
        <v>11</v>
      </c>
      <c r="C16" s="17" t="s">
        <v>37</v>
      </c>
      <c r="D16" s="17" t="s">
        <v>39</v>
      </c>
      <c r="E16" s="17" t="s">
        <v>40</v>
      </c>
      <c r="F16" s="17" t="s">
        <v>20</v>
      </c>
      <c r="G16" s="25" t="str">
        <f t="shared" si="0"/>
        <v>TEK17 ASHP NoPV ST Occupant open NoEV</v>
      </c>
      <c r="H16" s="13">
        <f>'[14]INPUT_Energy demand'!AD8</f>
        <v>7806.1516878143902</v>
      </c>
      <c r="I16" s="13">
        <f>'[14]INPUT_Energy demand'!AE8</f>
        <v>8845.1268546996635</v>
      </c>
      <c r="J16" s="13">
        <f>'[14]INPUT_Energy demand'!AF8</f>
        <v>9880.9955985320776</v>
      </c>
      <c r="K16" s="13">
        <f>'[14]INPUT_Energy demand'!AG8</f>
        <v>8628.111649590006</v>
      </c>
      <c r="L16" s="13">
        <f>'[14]INPUT_Energy demand'!AH8</f>
        <v>7806.1516878143902</v>
      </c>
      <c r="M16" s="13">
        <f>'[14]INPUT_Energy demand'!AI8</f>
        <v>5827.2216324386427</v>
      </c>
      <c r="N16" s="13">
        <f>'[14]INPUT_Energy demand'!AJ8</f>
        <v>8838.6032893802621</v>
      </c>
      <c r="O16" s="13">
        <f>'[14]INPUT_Energy demand'!AK8</f>
        <v>6651.5751136666477</v>
      </c>
      <c r="P16" s="13">
        <f>'[14]INPUT_Energy demand'!AL8</f>
        <v>0</v>
      </c>
      <c r="Q16" s="13">
        <f>'[14]INPUT_Energy demand'!AM8</f>
        <v>3017.9052222610208</v>
      </c>
      <c r="R16" s="13">
        <f>'[14]INPUT_Energy demand'!AN8</f>
        <v>1042.3923091518154</v>
      </c>
      <c r="S16" s="13">
        <f>'[14]INPUT_Energy demand'!AO8</f>
        <v>1976.5365359233583</v>
      </c>
      <c r="T16" s="13">
        <f>'[14]INPUT_Energy demand'!AP8</f>
        <v>0</v>
      </c>
      <c r="U16" s="13">
        <f>'[14]INPUT_Energy demand'!AQ8</f>
        <v>8482.32629938838</v>
      </c>
      <c r="V16" s="13">
        <f>'[14]INPUT_Energy demand'!AR8</f>
        <v>1042.3923091518147</v>
      </c>
      <c r="W16" s="13">
        <f>'[14]INPUT_Energy demand'!AS8</f>
        <v>8669.0198944005188</v>
      </c>
      <c r="X16" s="13">
        <f>'[14]INPUT_Energy demand'!AT8</f>
        <v>0</v>
      </c>
      <c r="Y16" s="13">
        <f>'[14]INPUT_Energy demand'!AU8</f>
        <v>0.3557874474221332</v>
      </c>
      <c r="Z16" s="13">
        <f>'[14]INPUT_Energy demand'!AV8</f>
        <v>1.0000000000000007</v>
      </c>
      <c r="AA16" s="13">
        <f>'[14]INPUT_Energy demand'!AW8</f>
        <v>0.22800000000000462</v>
      </c>
      <c r="AB16" s="13">
        <f>'[14]INPUT_Energy demand'!AX8</f>
        <v>31552.065787605316</v>
      </c>
      <c r="AC16" s="13">
        <f>'[14]INPUT_Energy demand'!AY8</f>
        <v>46.556706081773065</v>
      </c>
      <c r="AD16" s="13">
        <f>'[14]INPUT_Energy demand'!AZ8</f>
        <v>36.625184126925753</v>
      </c>
      <c r="AE16" s="104">
        <f>'[14]INPUT_Energy demand'!BA8</f>
        <v>132.75632843201686</v>
      </c>
    </row>
    <row r="17" spans="1:31">
      <c r="A17" s="41" t="s">
        <v>7</v>
      </c>
      <c r="B17" s="17" t="s">
        <v>10</v>
      </c>
      <c r="C17" s="17" t="s">
        <v>32</v>
      </c>
      <c r="D17" s="17" t="s">
        <v>39</v>
      </c>
      <c r="E17" s="17" t="s">
        <v>40</v>
      </c>
      <c r="F17" s="17" t="s">
        <v>20</v>
      </c>
      <c r="G17" s="25" t="str">
        <f t="shared" si="0"/>
        <v>TEK17 Direct PV panels ST Occupant open NoEV</v>
      </c>
      <c r="H17" s="13">
        <f>'[15]INPUT_Energy demand'!AD8</f>
        <v>11319.751508236686</v>
      </c>
      <c r="I17" s="13">
        <f>'[15]INPUT_Energy demand'!AE8</f>
        <v>12451.031086008348</v>
      </c>
      <c r="J17" s="13">
        <f>'[15]INPUT_Energy demand'!AF8</f>
        <v>14626.309564019262</v>
      </c>
      <c r="K17" s="13">
        <f>'[15]INPUT_Energy demand'!AG8</f>
        <v>12124.355060343703</v>
      </c>
      <c r="L17" s="13">
        <f>'[15]INPUT_Energy demand'!AH8</f>
        <v>11319.751508236686</v>
      </c>
      <c r="M17" s="13">
        <f>'[15]INPUT_Energy demand'!AI8</f>
        <v>8120.9912015449936</v>
      </c>
      <c r="N17" s="13">
        <f>'[15]INPUT_Energy demand'!AJ8</f>
        <v>10442.762200948575</v>
      </c>
      <c r="O17" s="13">
        <f>'[15]INPUT_Energy demand'!AK8</f>
        <v>9052.1147833162795</v>
      </c>
      <c r="P17" s="13">
        <f>'[15]INPUT_Energy demand'!AL8</f>
        <v>0</v>
      </c>
      <c r="Q17" s="13">
        <f>'[15]INPUT_Energy demand'!AM8</f>
        <v>4330.0398844633546</v>
      </c>
      <c r="R17" s="13">
        <f>'[15]INPUT_Energy demand'!AN8</f>
        <v>4183.5473630706874</v>
      </c>
      <c r="S17" s="13">
        <f>'[15]INPUT_Energy demand'!AO8</f>
        <v>3072.2402770274239</v>
      </c>
      <c r="T17" s="13">
        <f>'[15]INPUT_Energy demand'!AP8</f>
        <v>0</v>
      </c>
      <c r="U17" s="13">
        <f>'[15]INPUT_Energy demand'!AQ8</f>
        <v>12904.796893060824</v>
      </c>
      <c r="V17" s="13">
        <f>'[15]INPUT_Energy demand'!AR8</f>
        <v>4183.5473630706883</v>
      </c>
      <c r="W17" s="13">
        <f>'[15]INPUT_Energy demand'!AS8</f>
        <v>14185.731260000019</v>
      </c>
      <c r="X17" s="13">
        <f>'[15]INPUT_Energy demand'!AT8</f>
        <v>0</v>
      </c>
      <c r="Y17" s="13">
        <f>'[15]INPUT_Energy demand'!AU8</f>
        <v>0.33553723629635013</v>
      </c>
      <c r="Z17" s="13">
        <f>'[15]INPUT_Energy demand'!AV8</f>
        <v>0.99999999999999978</v>
      </c>
      <c r="AA17" s="13">
        <f>'[15]INPUT_Energy demand'!AW8</f>
        <v>0.21657257005074687</v>
      </c>
      <c r="AB17" s="13">
        <f>'[15]INPUT_Energy demand'!AX8</f>
        <v>49855.244018971556</v>
      </c>
      <c r="AC17" s="13">
        <f>'[15]INPUT_Energy demand'!AY8</f>
        <v>51.28730887942811</v>
      </c>
      <c r="AD17" s="13">
        <f>'[15]INPUT_Energy demand'!AZ8</f>
        <v>50.440053907069014</v>
      </c>
      <c r="AE17" s="104">
        <f>'[15]INPUT_Energy demand'!BA8</f>
        <v>164.13319999999999</v>
      </c>
    </row>
    <row r="18" spans="1:31">
      <c r="A18" s="41" t="s">
        <v>7</v>
      </c>
      <c r="B18" s="17" t="s">
        <v>11</v>
      </c>
      <c r="C18" s="17" t="s">
        <v>32</v>
      </c>
      <c r="D18" s="17" t="s">
        <v>39</v>
      </c>
      <c r="E18" s="17" t="s">
        <v>40</v>
      </c>
      <c r="F18" s="17" t="s">
        <v>20</v>
      </c>
      <c r="G18" s="25" t="str">
        <f t="shared" si="0"/>
        <v>TEK17 ASHP PV panels ST Occupant open NoEV</v>
      </c>
      <c r="H18" s="13">
        <f>'[16]INPUT_Energy demand'!AD8</f>
        <v>7182.4640211149199</v>
      </c>
      <c r="I18" s="13">
        <f>'[16]INPUT_Energy demand'!AE8</f>
        <v>8565.9764503773295</v>
      </c>
      <c r="J18" s="13">
        <f>'[16]INPUT_Energy demand'!AF8</f>
        <v>9668.3269124117578</v>
      </c>
      <c r="K18" s="13">
        <f>'[16]INPUT_Energy demand'!AG8</f>
        <v>7970.4571199470092</v>
      </c>
      <c r="L18" s="13">
        <f>'[16]INPUT_Energy demand'!AH8</f>
        <v>7182.4640211149199</v>
      </c>
      <c r="M18" s="13">
        <f>'[16]INPUT_Energy demand'!AI8</f>
        <v>5413.492432754394</v>
      </c>
      <c r="N18" s="13">
        <f>'[16]INPUT_Energy demand'!AJ8</f>
        <v>8676.1846261772862</v>
      </c>
      <c r="O18" s="13">
        <f>'[16]INPUT_Energy demand'!AK8</f>
        <v>6115.9376317585156</v>
      </c>
      <c r="P18" s="13">
        <f>'[16]INPUT_Energy demand'!AL8</f>
        <v>0</v>
      </c>
      <c r="Q18" s="13">
        <f>'[16]INPUT_Energy demand'!AM8</f>
        <v>3152.4840176229354</v>
      </c>
      <c r="R18" s="13">
        <f>'[16]INPUT_Energy demand'!AN8</f>
        <v>992.14228623447161</v>
      </c>
      <c r="S18" s="13">
        <f>'[16]INPUT_Energy demand'!AO8</f>
        <v>1854.5194881884936</v>
      </c>
      <c r="T18" s="13">
        <f>'[16]INPUT_Energy demand'!AP8</f>
        <v>0</v>
      </c>
      <c r="U18" s="13">
        <f>'[16]INPUT_Energy demand'!AQ8</f>
        <v>8461.7637165538326</v>
      </c>
      <c r="V18" s="13">
        <f>'[16]INPUT_Energy demand'!AR8</f>
        <v>992.14228623447195</v>
      </c>
      <c r="W18" s="13">
        <f>'[16]INPUT_Energy demand'!AS8</f>
        <v>8669.0198944005188</v>
      </c>
      <c r="X18" s="13">
        <f>'[16]INPUT_Energy demand'!AT8</f>
        <v>0</v>
      </c>
      <c r="Y18" s="13">
        <f>'[16]INPUT_Energy demand'!AU8</f>
        <v>0.37255637515092743</v>
      </c>
      <c r="Z18" s="13">
        <f>'[16]INPUT_Energy demand'!AV8</f>
        <v>0.99999999999999967</v>
      </c>
      <c r="AA18" s="13">
        <f>'[16]INPUT_Energy demand'!AW8</f>
        <v>0.21392493162766441</v>
      </c>
      <c r="AB18" s="13">
        <f>'[16]INPUT_Energy demand'!AX8</f>
        <v>28303.692523545775</v>
      </c>
      <c r="AC18" s="13">
        <f>'[16]INPUT_Energy demand'!AY8</f>
        <v>48.859838124070507</v>
      </c>
      <c r="AD18" s="13">
        <f>'[16]INPUT_Energy demand'!AZ8</f>
        <v>34.576353448615805</v>
      </c>
      <c r="AE18" s="104">
        <f>'[16]INPUT_Energy demand'!BA8</f>
        <v>132.75632843201686</v>
      </c>
    </row>
    <row r="19" spans="1:31">
      <c r="A19" s="41" t="s">
        <v>7</v>
      </c>
      <c r="B19" s="17" t="s">
        <v>10</v>
      </c>
      <c r="C19" s="17" t="s">
        <v>37</v>
      </c>
      <c r="D19" s="17" t="s">
        <v>38</v>
      </c>
      <c r="E19" s="17" t="s">
        <v>17</v>
      </c>
      <c r="F19" s="17" t="s">
        <v>21</v>
      </c>
      <c r="G19" s="25" t="str">
        <f t="shared" si="0"/>
        <v>TEK17 Direct NoPV NoST Normal EV charging</v>
      </c>
      <c r="H19" s="13">
        <f>'[17]INPUT_Energy demand'!AD8</f>
        <v>7474.369738193076</v>
      </c>
      <c r="I19" s="13">
        <f>'[17]INPUT_Energy demand'!AE8</f>
        <v>8562.6947541774462</v>
      </c>
      <c r="J19" s="13">
        <f>'[17]INPUT_Energy demand'!AF8</f>
        <v>8224.6901547794478</v>
      </c>
      <c r="K19" s="13">
        <f>'[17]INPUT_Energy demand'!AG8</f>
        <v>8122.7263651698595</v>
      </c>
      <c r="L19" s="13">
        <f>'[17]INPUT_Energy demand'!AH8</f>
        <v>7474.369738193076</v>
      </c>
      <c r="M19" s="13">
        <f>'[17]INPUT_Energy demand'!AI8</f>
        <v>7935.5303980554454</v>
      </c>
      <c r="N19" s="13">
        <f>'[17]INPUT_Energy demand'!AJ8</f>
        <v>7374.2268214794467</v>
      </c>
      <c r="O19" s="13">
        <f>'[17]INPUT_Energy demand'!AK8</f>
        <v>6909.8073846498282</v>
      </c>
      <c r="P19" s="13">
        <f>'[17]INPUT_Energy demand'!AL8</f>
        <v>0</v>
      </c>
      <c r="Q19" s="13">
        <f>'[17]INPUT_Energy demand'!AM8</f>
        <v>627.16435612200075</v>
      </c>
      <c r="R19" s="13">
        <f>'[17]INPUT_Energy demand'!AN8</f>
        <v>850.46333330000107</v>
      </c>
      <c r="S19" s="13">
        <f>'[17]INPUT_Energy demand'!AO8</f>
        <v>1212.9189805200313</v>
      </c>
      <c r="T19" s="13">
        <f>'[17]INPUT_Energy demand'!AP8</f>
        <v>0</v>
      </c>
      <c r="U19" s="13">
        <f>'[17]INPUT_Energy demand'!AQ8</f>
        <v>844.12880320000068</v>
      </c>
      <c r="V19" s="13">
        <f>'[17]INPUT_Energy demand'!AR8</f>
        <v>850.46333330000118</v>
      </c>
      <c r="W19" s="13">
        <f>'[17]INPUT_Energy demand'!AS8</f>
        <v>5319.8200899999974</v>
      </c>
      <c r="X19" s="13">
        <f>'[17]INPUT_Energy demand'!AT8</f>
        <v>0</v>
      </c>
      <c r="Y19" s="13">
        <f>'[17]INPUT_Energy demand'!AU8</f>
        <v>0.74297234467594131</v>
      </c>
      <c r="Z19" s="13">
        <f>'[17]INPUT_Energy demand'!AV8</f>
        <v>0.99999999999999989</v>
      </c>
      <c r="AA19" s="13">
        <f>'[17]INPUT_Energy demand'!AW8</f>
        <v>0.22800000000000598</v>
      </c>
      <c r="AB19" s="13">
        <f>'[17]INPUT_Energy demand'!AX8</f>
        <v>29824.536429588905</v>
      </c>
      <c r="AC19" s="13">
        <f>'[17]INPUT_Energy demand'!AY8</f>
        <v>21.776876899999991</v>
      </c>
      <c r="AD19" s="13">
        <f>'[17]INPUT_Energy demand'!AZ8</f>
        <v>23.290768899999996</v>
      </c>
      <c r="AE19" s="104">
        <f>'[17]INPUT_Energy demand'!BA8</f>
        <v>64.147599999999997</v>
      </c>
    </row>
    <row r="20" spans="1:31">
      <c r="A20" s="41" t="s">
        <v>7</v>
      </c>
      <c r="B20" s="17" t="s">
        <v>11</v>
      </c>
      <c r="C20" s="17" t="s">
        <v>37</v>
      </c>
      <c r="D20" s="17" t="s">
        <v>38</v>
      </c>
      <c r="E20" s="17" t="s">
        <v>17</v>
      </c>
      <c r="F20" s="17" t="s">
        <v>21</v>
      </c>
      <c r="G20" s="25" t="str">
        <f t="shared" si="0"/>
        <v>TEK17 ASHP NoPV NoST Normal EV charging</v>
      </c>
      <c r="H20" s="13">
        <f>'[18]INPUT_Energy demand'!AD8</f>
        <v>6917.5218494097735</v>
      </c>
      <c r="I20" s="13">
        <f>'[18]INPUT_Energy demand'!AE8</f>
        <v>8037.4674966252933</v>
      </c>
      <c r="J20" s="13">
        <f>'[18]INPUT_Energy demand'!AF8</f>
        <v>7466.8482226219076</v>
      </c>
      <c r="K20" s="13">
        <f>'[18]INPUT_Energy demand'!AG8</f>
        <v>6963.5369638711845</v>
      </c>
      <c r="L20" s="13">
        <f>'[18]INPUT_Energy demand'!AH8</f>
        <v>6917.5218494097735</v>
      </c>
      <c r="M20" s="13">
        <f>'[18]INPUT_Energy demand'!AI8</f>
        <v>7790.4963541847956</v>
      </c>
      <c r="N20" s="13">
        <f>'[18]INPUT_Energy demand'!AJ8</f>
        <v>7229.192777608796</v>
      </c>
      <c r="O20" s="13">
        <f>'[18]INPUT_Energy demand'!AK8</f>
        <v>6460.8606109642305</v>
      </c>
      <c r="P20" s="13">
        <f>'[18]INPUT_Energy demand'!AL8</f>
        <v>0</v>
      </c>
      <c r="Q20" s="13">
        <f>'[18]INPUT_Energy demand'!AM8</f>
        <v>246.97114244049772</v>
      </c>
      <c r="R20" s="13">
        <f>'[18]INPUT_Energy demand'!AN8</f>
        <v>237.6554450131116</v>
      </c>
      <c r="S20" s="13">
        <f>'[18]INPUT_Energy demand'!AO8</f>
        <v>502.67635290695398</v>
      </c>
      <c r="T20" s="13">
        <f>'[18]INPUT_Energy demand'!AP8</f>
        <v>0</v>
      </c>
      <c r="U20" s="13">
        <f>'[18]INPUT_Energy demand'!AQ8</f>
        <v>243.60190260732952</v>
      </c>
      <c r="V20" s="13">
        <f>'[18]INPUT_Energy demand'!AR8</f>
        <v>237.65544501311203</v>
      </c>
      <c r="W20" s="13">
        <f>'[18]INPUT_Energy demand'!AS8</f>
        <v>2204.720846083093</v>
      </c>
      <c r="X20" s="13">
        <f>'[18]INPUT_Energy demand'!AT8</f>
        <v>0</v>
      </c>
      <c r="Y20" s="13">
        <f>'[18]INPUT_Energy demand'!AU8</f>
        <v>1.0138309257731832</v>
      </c>
      <c r="Z20" s="13">
        <f>'[18]INPUT_Energy demand'!AV8</f>
        <v>0.99999999999999822</v>
      </c>
      <c r="AA20" s="13">
        <f>'[18]INPUT_Energy demand'!AW8</f>
        <v>0.22800000000000398</v>
      </c>
      <c r="AB20" s="13">
        <f>'[18]INPUT_Energy demand'!AX8</f>
        <v>24295.855552175926</v>
      </c>
      <c r="AC20" s="13">
        <f>'[18]INPUT_Energy demand'!AY8</f>
        <v>4.8005890786752081</v>
      </c>
      <c r="AD20" s="13">
        <f>'[18]INPUT_Energy demand'!AZ8</f>
        <v>5.6899004734022967</v>
      </c>
      <c r="AE20" s="104">
        <f>'[18]INPUT_Energy demand'!BA8</f>
        <v>37.070160330448644</v>
      </c>
    </row>
    <row r="21" spans="1:31">
      <c r="A21" s="41" t="s">
        <v>7</v>
      </c>
      <c r="B21" s="17" t="s">
        <v>10</v>
      </c>
      <c r="C21" s="17" t="s">
        <v>32</v>
      </c>
      <c r="D21" s="17" t="s">
        <v>38</v>
      </c>
      <c r="E21" s="17" t="s">
        <v>17</v>
      </c>
      <c r="F21" s="17" t="s">
        <v>21</v>
      </c>
      <c r="G21" s="25" t="str">
        <f t="shared" si="0"/>
        <v>TEK17 Direct PV panels NoST Normal EV charging</v>
      </c>
      <c r="H21" s="13">
        <f>'[19]INPUT_Energy demand'!AD8</f>
        <v>7351.9798452019913</v>
      </c>
      <c r="I21" s="13">
        <f>'[19]INPUT_Energy demand'!AE8</f>
        <v>8428.6391331832856</v>
      </c>
      <c r="J21" s="13">
        <f>'[19]INPUT_Energy demand'!AF8</f>
        <v>8174.655922434913</v>
      </c>
      <c r="K21" s="13">
        <f>'[19]INPUT_Energy demand'!AG8</f>
        <v>7776.3586032143257</v>
      </c>
      <c r="L21" s="13">
        <f>'[19]INPUT_Energy demand'!AH8</f>
        <v>7351.9798452019913</v>
      </c>
      <c r="M21" s="13">
        <f>'[19]INPUT_Energy demand'!AI8</f>
        <v>7793.2318680904446</v>
      </c>
      <c r="N21" s="13">
        <f>'[19]INPUT_Energy demand'!AJ8</f>
        <v>7342.3544535130113</v>
      </c>
      <c r="O21" s="13">
        <f>'[19]INPUT_Energy demand'!AK8</f>
        <v>6703.212231758177</v>
      </c>
      <c r="P21" s="13">
        <f>'[19]INPUT_Energy demand'!AL8</f>
        <v>0</v>
      </c>
      <c r="Q21" s="13">
        <f>'[19]INPUT_Energy demand'!AM8</f>
        <v>635.40726509284104</v>
      </c>
      <c r="R21" s="13">
        <f>'[19]INPUT_Energy demand'!AN8</f>
        <v>832.30146892190169</v>
      </c>
      <c r="S21" s="13">
        <f>'[19]INPUT_Energy demand'!AO8</f>
        <v>1073.1463714561487</v>
      </c>
      <c r="T21" s="13">
        <f>'[19]INPUT_Energy demand'!AP8</f>
        <v>0</v>
      </c>
      <c r="U21" s="13">
        <f>'[19]INPUT_Energy demand'!AQ8</f>
        <v>838.20997928249994</v>
      </c>
      <c r="V21" s="13">
        <f>'[19]INPUT_Energy demand'!AR8</f>
        <v>832.30146892190135</v>
      </c>
      <c r="W21" s="13">
        <f>'[19]INPUT_Energy demand'!AS8</f>
        <v>5319.8200899999974</v>
      </c>
      <c r="X21" s="13">
        <f>'[19]INPUT_Energy demand'!AT8</f>
        <v>0</v>
      </c>
      <c r="Y21" s="13">
        <f>'[19]INPUT_Energy demand'!AU8</f>
        <v>0.75805261306569482</v>
      </c>
      <c r="Z21" s="13">
        <f>'[19]INPUT_Energy demand'!AV8</f>
        <v>1.0000000000000004</v>
      </c>
      <c r="AA21" s="13">
        <f>'[19]INPUT_Energy demand'!AW8</f>
        <v>0.20172606466023352</v>
      </c>
      <c r="AB21" s="13">
        <f>'[19]INPUT_Energy demand'!AX8</f>
        <v>26560.119097248145</v>
      </c>
      <c r="AC21" s="13">
        <f>'[19]INPUT_Energy demand'!AY8</f>
        <v>21.503397899999996</v>
      </c>
      <c r="AD21" s="13">
        <f>'[19]INPUT_Energy demand'!AZ8</f>
        <v>23.017289900000002</v>
      </c>
      <c r="AE21" s="104">
        <f>'[19]INPUT_Energy demand'!BA8</f>
        <v>64.147599999999997</v>
      </c>
    </row>
    <row r="22" spans="1:31">
      <c r="A22" s="41" t="s">
        <v>7</v>
      </c>
      <c r="B22" s="17" t="s">
        <v>11</v>
      </c>
      <c r="C22" s="17" t="s">
        <v>32</v>
      </c>
      <c r="D22" s="17" t="s">
        <v>38</v>
      </c>
      <c r="E22" s="17" t="s">
        <v>17</v>
      </c>
      <c r="F22" s="17" t="s">
        <v>21</v>
      </c>
      <c r="G22" s="25" t="str">
        <f t="shared" si="0"/>
        <v>TEK17 ASHP PV panels NoST Normal EV charging</v>
      </c>
      <c r="H22" s="13">
        <f>'[20]INPUT_Energy demand'!AD8</f>
        <v>6383.7808317567387</v>
      </c>
      <c r="I22" s="13">
        <f>'[20]INPUT_Energy demand'!AE8</f>
        <v>7792.2096764506923</v>
      </c>
      <c r="J22" s="13">
        <f>'[20]INPUT_Energy demand'!AF8</f>
        <v>7211.4464288655327</v>
      </c>
      <c r="K22" s="13">
        <f>'[20]INPUT_Energy demand'!AG8</f>
        <v>6385.3161245947058</v>
      </c>
      <c r="L22" s="13">
        <f>'[20]INPUT_Energy demand'!AH8</f>
        <v>6383.7808317567387</v>
      </c>
      <c r="M22" s="13">
        <f>'[20]INPUT_Energy demand'!AI8</f>
        <v>7541.07513550576</v>
      </c>
      <c r="N22" s="13">
        <f>'[20]INPUT_Energy demand'!AJ8</f>
        <v>6401.1977209283186</v>
      </c>
      <c r="O22" s="13">
        <f>'[20]INPUT_Energy demand'!AK8</f>
        <v>5967.5232521794296</v>
      </c>
      <c r="P22" s="13">
        <f>'[20]INPUT_Energy demand'!AL8</f>
        <v>0</v>
      </c>
      <c r="Q22" s="13">
        <f>'[20]INPUT_Energy demand'!AM8</f>
        <v>251.13454094493227</v>
      </c>
      <c r="R22" s="13">
        <f>'[20]INPUT_Energy demand'!AN8</f>
        <v>810.24870793721402</v>
      </c>
      <c r="S22" s="13">
        <f>'[20]INPUT_Energy demand'!AO8</f>
        <v>417.79287241527618</v>
      </c>
      <c r="T22" s="13">
        <f>'[20]INPUT_Energy demand'!AP8</f>
        <v>0</v>
      </c>
      <c r="U22" s="13">
        <f>'[20]INPUT_Energy demand'!AQ8</f>
        <v>245.62578876087832</v>
      </c>
      <c r="V22" s="13">
        <f>'[20]INPUT_Energy demand'!AR8</f>
        <v>810.24870793721379</v>
      </c>
      <c r="W22" s="13">
        <f>'[20]INPUT_Energy demand'!AS8</f>
        <v>2204.720846083093</v>
      </c>
      <c r="X22" s="13">
        <f>'[20]INPUT_Energy demand'!AT8</f>
        <v>0</v>
      </c>
      <c r="Y22" s="13">
        <f>'[20]INPUT_Energy demand'!AU8</f>
        <v>1.0224274177880273</v>
      </c>
      <c r="Z22" s="13">
        <f>'[20]INPUT_Energy demand'!AV8</f>
        <v>1.0000000000000002</v>
      </c>
      <c r="AA22" s="13">
        <f>'[20]INPUT_Energy demand'!AW8</f>
        <v>0.18949921626473801</v>
      </c>
      <c r="AB22" s="13">
        <f>'[20]INPUT_Energy demand'!AX8</f>
        <v>21515.954418566384</v>
      </c>
      <c r="AC22" s="13">
        <f>'[20]INPUT_Energy demand'!AY8</f>
        <v>4.8005890786752081</v>
      </c>
      <c r="AD22" s="13">
        <f>'[20]INPUT_Energy demand'!AZ8</f>
        <v>13.344554601116023</v>
      </c>
      <c r="AE22" s="104">
        <f>'[20]INPUT_Energy demand'!BA8</f>
        <v>37.070160330448644</v>
      </c>
    </row>
    <row r="23" spans="1:31">
      <c r="A23" s="41" t="s">
        <v>7</v>
      </c>
      <c r="B23" s="17" t="s">
        <v>10</v>
      </c>
      <c r="C23" s="17" t="s">
        <v>37</v>
      </c>
      <c r="D23" s="17" t="s">
        <v>39</v>
      </c>
      <c r="E23" s="17" t="s">
        <v>17</v>
      </c>
      <c r="F23" s="17" t="s">
        <v>21</v>
      </c>
      <c r="G23" s="25" t="str">
        <f t="shared" si="0"/>
        <v>TEK17 Direct NoPV ST Normal EV charging</v>
      </c>
      <c r="H23" s="13">
        <f>'[21]INPUT_Energy demand'!AD8</f>
        <v>7649.2211396923294</v>
      </c>
      <c r="I23" s="13">
        <f>'[21]INPUT_Energy demand'!AE8</f>
        <v>7844.4413591341254</v>
      </c>
      <c r="J23" s="13">
        <f>'[21]INPUT_Energy demand'!AF8</f>
        <v>8008.7235724555067</v>
      </c>
      <c r="K23" s="13">
        <f>'[21]INPUT_Energy demand'!AG8</f>
        <v>8190.2669520416539</v>
      </c>
      <c r="L23" s="13">
        <f>'[21]INPUT_Energy demand'!AH8</f>
        <v>7649.2211396923294</v>
      </c>
      <c r="M23" s="13">
        <f>'[21]INPUT_Energy demand'!AI8</f>
        <v>7188.5722647231642</v>
      </c>
      <c r="N23" s="13">
        <f>'[21]INPUT_Energy demand'!AJ8</f>
        <v>7419.7585851234899</v>
      </c>
      <c r="O23" s="13">
        <f>'[21]INPUT_Energy demand'!AK8</f>
        <v>6977.3479715216617</v>
      </c>
      <c r="P23" s="13">
        <f>'[21]INPUT_Energy demand'!AL8</f>
        <v>0</v>
      </c>
      <c r="Q23" s="13">
        <f>'[21]INPUT_Energy demand'!AM8</f>
        <v>655.86909441096122</v>
      </c>
      <c r="R23" s="13">
        <f>'[21]INPUT_Energy demand'!AN8</f>
        <v>588.96498733201679</v>
      </c>
      <c r="S23" s="13">
        <f>'[21]INPUT_Energy demand'!AO8</f>
        <v>1212.9189805199921</v>
      </c>
      <c r="T23" s="13">
        <f>'[21]INPUT_Energy demand'!AP8</f>
        <v>0</v>
      </c>
      <c r="U23" s="13">
        <f>'[21]INPUT_Energy demand'!AQ8</f>
        <v>1199.9919901085739</v>
      </c>
      <c r="V23" s="13">
        <f>'[21]INPUT_Energy demand'!AR8</f>
        <v>588.96498733201713</v>
      </c>
      <c r="W23" s="13">
        <f>'[21]INPUT_Energy demand'!AS8</f>
        <v>5319.8200899999974</v>
      </c>
      <c r="X23" s="13">
        <f>'[21]INPUT_Energy demand'!AT8</f>
        <v>0</v>
      </c>
      <c r="Y23" s="13">
        <f>'[21]INPUT_Energy demand'!AU8</f>
        <v>0.54656122692253883</v>
      </c>
      <c r="Z23" s="13">
        <f>'[21]INPUT_Energy demand'!AV8</f>
        <v>0.99999999999999944</v>
      </c>
      <c r="AA23" s="13">
        <f>'[21]INPUT_Energy demand'!AW8</f>
        <v>0.22799999999999862</v>
      </c>
      <c r="AB23" s="13">
        <f>'[21]INPUT_Energy demand'!AX8</f>
        <v>28107.171702469717</v>
      </c>
      <c r="AC23" s="13">
        <f>'[21]INPUT_Energy demand'!AY8</f>
        <v>28.176452483332994</v>
      </c>
      <c r="AD23" s="13">
        <f>'[21]INPUT_Energy demand'!AZ8</f>
        <v>21.462840655982006</v>
      </c>
      <c r="AE23" s="104">
        <f>'[21]INPUT_Energy demand'!BA8</f>
        <v>64.147599999999997</v>
      </c>
    </row>
    <row r="24" spans="1:31">
      <c r="A24" s="41" t="s">
        <v>7</v>
      </c>
      <c r="B24" s="17" t="s">
        <v>11</v>
      </c>
      <c r="C24" s="17" t="s">
        <v>37</v>
      </c>
      <c r="D24" s="17" t="s">
        <v>39</v>
      </c>
      <c r="E24" s="17" t="s">
        <v>17</v>
      </c>
      <c r="F24" s="17" t="s">
        <v>21</v>
      </c>
      <c r="G24" s="25" t="str">
        <f t="shared" si="0"/>
        <v>TEK17 ASHP NoPV ST Normal EV charging</v>
      </c>
      <c r="H24" s="13">
        <f>'[22]INPUT_Energy demand'!AD8</f>
        <v>6587.8069632482539</v>
      </c>
      <c r="I24" s="13">
        <f>'[22]INPUT_Energy demand'!AE8</f>
        <v>7171.0499956108479</v>
      </c>
      <c r="J24" s="13">
        <f>'[22]INPUT_Energy demand'!AF8</f>
        <v>6832.9657389906697</v>
      </c>
      <c r="K24" s="13">
        <f>'[22]INPUT_Energy demand'!AG8</f>
        <v>6677.8532396781984</v>
      </c>
      <c r="L24" s="13">
        <f>'[22]INPUT_Energy demand'!AH8</f>
        <v>6587.8069632482539</v>
      </c>
      <c r="M24" s="13">
        <f>'[22]INPUT_Energy demand'!AI8</f>
        <v>6911.3173203138549</v>
      </c>
      <c r="N24" s="13">
        <f>'[22]INPUT_Energy demand'!AJ8</f>
        <v>6454.3270705078394</v>
      </c>
      <c r="O24" s="13">
        <f>'[22]INPUT_Energy demand'!AK8</f>
        <v>6175.1768867712608</v>
      </c>
      <c r="P24" s="13">
        <f>'[22]INPUT_Energy demand'!AL8</f>
        <v>0</v>
      </c>
      <c r="Q24" s="13">
        <f>'[22]INPUT_Energy demand'!AM8</f>
        <v>259.73267529699297</v>
      </c>
      <c r="R24" s="13">
        <f>'[22]INPUT_Energy demand'!AN8</f>
        <v>378.63866848283033</v>
      </c>
      <c r="S24" s="13">
        <f>'[22]INPUT_Energy demand'!AO8</f>
        <v>502.67635290693761</v>
      </c>
      <c r="T24" s="13">
        <f>'[22]INPUT_Energy demand'!AP8</f>
        <v>0</v>
      </c>
      <c r="U24" s="13">
        <f>'[22]INPUT_Energy demand'!AQ8</f>
        <v>273.30720101481421</v>
      </c>
      <c r="V24" s="13">
        <f>'[22]INPUT_Energy demand'!AR8</f>
        <v>378.6386684828301</v>
      </c>
      <c r="W24" s="13">
        <f>'[22]INPUT_Energy demand'!AS8</f>
        <v>2204.720846083093</v>
      </c>
      <c r="X24" s="13">
        <f>'[22]INPUT_Energy demand'!AT8</f>
        <v>0</v>
      </c>
      <c r="Y24" s="13">
        <f>'[22]INPUT_Energy demand'!AU8</f>
        <v>0.95033235250510117</v>
      </c>
      <c r="Z24" s="13">
        <f>'[22]INPUT_Energy demand'!AV8</f>
        <v>1.0000000000000007</v>
      </c>
      <c r="AA24" s="13">
        <f>'[22]INPUT_Energy demand'!AW8</f>
        <v>0.22799999999999657</v>
      </c>
      <c r="AB24" s="13">
        <f>'[22]INPUT_Energy demand'!AX8</f>
        <v>22578.490825056771</v>
      </c>
      <c r="AC24" s="13">
        <f>'[22]INPUT_Energy demand'!AY8</f>
        <v>8.3336552963080166</v>
      </c>
      <c r="AD24" s="13">
        <f>'[22]INPUT_Energy demand'!AZ8</f>
        <v>11.66442930661259</v>
      </c>
      <c r="AE24" s="104">
        <f>'[22]INPUT_Energy demand'!BA8</f>
        <v>37.070160330448644</v>
      </c>
    </row>
    <row r="25" spans="1:31">
      <c r="A25" s="41" t="s">
        <v>7</v>
      </c>
      <c r="B25" s="17" t="s">
        <v>10</v>
      </c>
      <c r="C25" s="17" t="s">
        <v>32</v>
      </c>
      <c r="D25" s="17" t="s">
        <v>39</v>
      </c>
      <c r="E25" s="17" t="s">
        <v>17</v>
      </c>
      <c r="F25" s="17" t="s">
        <v>21</v>
      </c>
      <c r="G25" s="25" t="str">
        <f t="shared" si="0"/>
        <v>TEK17 Direct PV panels ST Normal EV charging</v>
      </c>
      <c r="H25" s="13">
        <f>'[23]INPUT_Energy demand'!AD8</f>
        <v>7055.8278483326258</v>
      </c>
      <c r="I25" s="13">
        <f>'[23]INPUT_Energy demand'!AE8</f>
        <v>7627.1812178945229</v>
      </c>
      <c r="J25" s="13">
        <f>'[23]INPUT_Energy demand'!AF8</f>
        <v>7844.8460913864783</v>
      </c>
      <c r="K25" s="13">
        <f>'[23]INPUT_Energy demand'!AG8</f>
        <v>7517.6451901694791</v>
      </c>
      <c r="L25" s="13">
        <f>'[23]INPUT_Energy demand'!AH8</f>
        <v>7055.8278483326258</v>
      </c>
      <c r="M25" s="13">
        <f>'[23]INPUT_Energy demand'!AI8</f>
        <v>6965.5487272052951</v>
      </c>
      <c r="N25" s="13">
        <f>'[23]INPUT_Energy demand'!AJ8</f>
        <v>7265.2290821652259</v>
      </c>
      <c r="O25" s="13">
        <f>'[23]INPUT_Energy demand'!AK8</f>
        <v>6448.3798102288511</v>
      </c>
      <c r="P25" s="13">
        <f>'[23]INPUT_Energy demand'!AL8</f>
        <v>0</v>
      </c>
      <c r="Q25" s="13">
        <f>'[23]INPUT_Energy demand'!AM8</f>
        <v>661.63249068922778</v>
      </c>
      <c r="R25" s="13">
        <f>'[23]INPUT_Energy demand'!AN8</f>
        <v>579.61700922125237</v>
      </c>
      <c r="S25" s="13">
        <f>'[23]INPUT_Energy demand'!AO8</f>
        <v>1069.265379940628</v>
      </c>
      <c r="T25" s="13">
        <f>'[23]INPUT_Energy demand'!AP8</f>
        <v>0</v>
      </c>
      <c r="U25" s="13">
        <f>'[23]INPUT_Energy demand'!AQ8</f>
        <v>1162.997462868384</v>
      </c>
      <c r="V25" s="13">
        <f>'[23]INPUT_Energy demand'!AR8</f>
        <v>579.6170092212526</v>
      </c>
      <c r="W25" s="13">
        <f>'[23]INPUT_Energy demand'!AS8</f>
        <v>5319.8200899999974</v>
      </c>
      <c r="X25" s="13">
        <f>'[23]INPUT_Energy demand'!AT8</f>
        <v>0</v>
      </c>
      <c r="Y25" s="13">
        <f>'[23]INPUT_Energy demand'!AU8</f>
        <v>0.56890278080005108</v>
      </c>
      <c r="Z25" s="13">
        <f>'[23]INPUT_Energy demand'!AV8</f>
        <v>0.99999999999999956</v>
      </c>
      <c r="AA25" s="13">
        <f>'[23]INPUT_Energy demand'!AW8</f>
        <v>0.20099653030571349</v>
      </c>
      <c r="AB25" s="13">
        <f>'[23]INPUT_Energy demand'!AX8</f>
        <v>25016.581643304573</v>
      </c>
      <c r="AC25" s="13">
        <f>'[23]INPUT_Energy demand'!AY8</f>
        <v>27.731513759432993</v>
      </c>
      <c r="AD25" s="13">
        <f>'[23]INPUT_Energy demand'!AZ8</f>
        <v>21.189361655982005</v>
      </c>
      <c r="AE25" s="104">
        <f>'[23]INPUT_Energy demand'!BA8</f>
        <v>64.147599999999997</v>
      </c>
    </row>
    <row r="26" spans="1:31">
      <c r="A26" s="41" t="s">
        <v>7</v>
      </c>
      <c r="B26" s="17" t="s">
        <v>11</v>
      </c>
      <c r="C26" s="17" t="s">
        <v>32</v>
      </c>
      <c r="D26" s="17" t="s">
        <v>39</v>
      </c>
      <c r="E26" s="17" t="s">
        <v>17</v>
      </c>
      <c r="F26" s="17" t="s">
        <v>21</v>
      </c>
      <c r="G26" s="25" t="str">
        <f t="shared" si="0"/>
        <v>TEK17 ASHP PV panels ST Normal EV charging</v>
      </c>
      <c r="H26" s="13">
        <f>'[24]INPUT_Energy demand'!AD8</f>
        <v>6091.1784839680213</v>
      </c>
      <c r="I26" s="13">
        <f>'[24]INPUT_Energy demand'!AE8</f>
        <v>6977.376514514046</v>
      </c>
      <c r="J26" s="13">
        <f>'[24]INPUT_Energy demand'!AF8</f>
        <v>6699.4187322892631</v>
      </c>
      <c r="K26" s="13">
        <f>'[24]INPUT_Energy demand'!AG8</f>
        <v>6131.0957892067636</v>
      </c>
      <c r="L26" s="13">
        <f>'[24]INPUT_Energy demand'!AH8</f>
        <v>6091.1784839680213</v>
      </c>
      <c r="M26" s="13">
        <f>'[24]INPUT_Energy demand'!AI8</f>
        <v>6714.316382402003</v>
      </c>
      <c r="N26" s="13">
        <f>'[24]INPUT_Energy demand'!AJ8</f>
        <v>6324.9967373619447</v>
      </c>
      <c r="O26" s="13">
        <f>'[24]INPUT_Energy demand'!AK8</f>
        <v>5715.1792118736039</v>
      </c>
      <c r="P26" s="13">
        <f>'[24]INPUT_Energy demand'!AL8</f>
        <v>0</v>
      </c>
      <c r="Q26" s="13">
        <f>'[24]INPUT_Energy demand'!AM8</f>
        <v>263.06013211204299</v>
      </c>
      <c r="R26" s="13">
        <f>'[24]INPUT_Energy demand'!AN8</f>
        <v>374.42199492731834</v>
      </c>
      <c r="S26" s="13">
        <f>'[24]INPUT_Energy demand'!AO8</f>
        <v>415.91657733315969</v>
      </c>
      <c r="T26" s="13">
        <f>'[24]INPUT_Energy demand'!AP8</f>
        <v>0</v>
      </c>
      <c r="U26" s="13">
        <f>'[24]INPUT_Energy demand'!AQ8</f>
        <v>271.38001785666626</v>
      </c>
      <c r="V26" s="13">
        <f>'[24]INPUT_Energy demand'!AR8</f>
        <v>374.42199492731822</v>
      </c>
      <c r="W26" s="13">
        <f>'[24]INPUT_Energy demand'!AS8</f>
        <v>2204.720846083093</v>
      </c>
      <c r="X26" s="13">
        <f>'[24]INPUT_Energy demand'!AT8</f>
        <v>0</v>
      </c>
      <c r="Y26" s="13">
        <f>'[24]INPUT_Energy demand'!AU8</f>
        <v>0.96934230526501941</v>
      </c>
      <c r="Z26" s="13">
        <f>'[24]INPUT_Energy demand'!AV8</f>
        <v>1.0000000000000002</v>
      </c>
      <c r="AA26" s="13">
        <f>'[24]INPUT_Energy demand'!AW8</f>
        <v>0.18864818104844297</v>
      </c>
      <c r="AB26" s="13">
        <f>'[24]INPUT_Energy demand'!AX8</f>
        <v>19991.934747238891</v>
      </c>
      <c r="AC26" s="13">
        <f>'[24]INPUT_Energy demand'!AY8</f>
        <v>8.120123237642586</v>
      </c>
      <c r="AD26" s="13">
        <f>'[24]INPUT_Energy demand'!AZ8</f>
        <v>11.390950306612588</v>
      </c>
      <c r="AE26" s="104">
        <f>'[24]INPUT_Energy demand'!BA8</f>
        <v>37.070160330448644</v>
      </c>
    </row>
    <row r="27" spans="1:31">
      <c r="A27" s="41" t="s">
        <v>7</v>
      </c>
      <c r="B27" s="17" t="s">
        <v>10</v>
      </c>
      <c r="C27" s="17" t="s">
        <v>37</v>
      </c>
      <c r="D27" s="17" t="s">
        <v>38</v>
      </c>
      <c r="E27" s="17" t="s">
        <v>40</v>
      </c>
      <c r="F27" s="17" t="s">
        <v>21</v>
      </c>
      <c r="G27" s="25" t="str">
        <f t="shared" si="0"/>
        <v>TEK17 Direct NoPV NoST Occupant open EV charging</v>
      </c>
      <c r="H27" s="13">
        <f>'[25]INPUT_Energy demand'!AD8</f>
        <v>15137.739950399859</v>
      </c>
      <c r="I27" s="13">
        <f>'[25]INPUT_Energy demand'!AE8</f>
        <v>16386.850941638957</v>
      </c>
      <c r="J27" s="13">
        <f>'[25]INPUT_Energy demand'!AF8</f>
        <v>24482.679153910532</v>
      </c>
      <c r="K27" s="13">
        <f>'[25]INPUT_Energy demand'!AG8</f>
        <v>15608.747172795067</v>
      </c>
      <c r="L27" s="13">
        <f>'[25]INPUT_Energy demand'!AH8</f>
        <v>15137.739950399859</v>
      </c>
      <c r="M27" s="13">
        <f>'[25]INPUT_Energy demand'!AI8</f>
        <v>11010.235472717006</v>
      </c>
      <c r="N27" s="13">
        <f>'[25]INPUT_Energy demand'!AJ8</f>
        <v>11437.212479924976</v>
      </c>
      <c r="O27" s="13">
        <f>'[25]INPUT_Energy demand'!AK8</f>
        <v>12374.400445515093</v>
      </c>
      <c r="P27" s="13">
        <f>'[25]INPUT_Energy demand'!AL8</f>
        <v>0</v>
      </c>
      <c r="Q27" s="13">
        <f>'[25]INPUT_Energy demand'!AM8</f>
        <v>5376.6154689219511</v>
      </c>
      <c r="R27" s="13">
        <f>'[25]INPUT_Energy demand'!AN8</f>
        <v>13045.466673985557</v>
      </c>
      <c r="S27" s="13">
        <f>'[25]INPUT_Energy demand'!AO8</f>
        <v>3234.3467272799735</v>
      </c>
      <c r="T27" s="13">
        <f>'[25]INPUT_Energy demand'!AP8</f>
        <v>0</v>
      </c>
      <c r="U27" s="13">
        <f>'[25]INPUT_Energy demand'!AQ8</f>
        <v>16072.983047585263</v>
      </c>
      <c r="V27" s="13">
        <f>'[25]INPUT_Energy demand'!AR8</f>
        <v>13045.466673985557</v>
      </c>
      <c r="W27" s="13">
        <f>'[25]INPUT_Energy demand'!AS8</f>
        <v>14185.731260000019</v>
      </c>
      <c r="X27" s="13">
        <f>'[25]INPUT_Energy demand'!AT8</f>
        <v>0</v>
      </c>
      <c r="Y27" s="13">
        <f>'[25]INPUT_Energy demand'!AU8</f>
        <v>0.33451260746086031</v>
      </c>
      <c r="Z27" s="13">
        <f>'[25]INPUT_Energy demand'!AV8</f>
        <v>1</v>
      </c>
      <c r="AA27" s="13">
        <f>'[25]INPUT_Energy demand'!AW8</f>
        <v>0.22799999999999784</v>
      </c>
      <c r="AB27" s="13">
        <f>'[25]INPUT_Energy demand'!AX8</f>
        <v>67116.249598499417</v>
      </c>
      <c r="AC27" s="13">
        <f>'[25]INPUT_Energy demand'!AY8</f>
        <v>68.707006162500008</v>
      </c>
      <c r="AD27" s="13">
        <f>'[25]INPUT_Energy demand'!AZ8</f>
        <v>87.478668399999989</v>
      </c>
      <c r="AE27" s="104">
        <f>'[25]INPUT_Energy demand'!BA8</f>
        <v>164.13319999999999</v>
      </c>
    </row>
    <row r="28" spans="1:31">
      <c r="A28" s="41" t="s">
        <v>7</v>
      </c>
      <c r="B28" s="17" t="s">
        <v>11</v>
      </c>
      <c r="C28" s="17" t="s">
        <v>37</v>
      </c>
      <c r="D28" s="17" t="s">
        <v>38</v>
      </c>
      <c r="E28" s="17" t="s">
        <v>40</v>
      </c>
      <c r="F28" s="17" t="s">
        <v>21</v>
      </c>
      <c r="G28" s="25" t="str">
        <f t="shared" si="0"/>
        <v>TEK17 ASHP NoPV NoST Occupant open EV charging</v>
      </c>
      <c r="H28" s="13">
        <f>'[26]INPUT_Energy demand'!AD8</f>
        <v>10910.353086315123</v>
      </c>
      <c r="I28" s="13">
        <f>'[26]INPUT_Energy demand'!AE8</f>
        <v>12527.316518798223</v>
      </c>
      <c r="J28" s="13">
        <f>'[26]INPUT_Energy demand'!AF8</f>
        <v>14271.9554540018</v>
      </c>
      <c r="K28" s="13">
        <f>'[26]INPUT_Energy demand'!AG8</f>
        <v>11352.234262718142</v>
      </c>
      <c r="L28" s="13">
        <f>'[26]INPUT_Energy demand'!AH8</f>
        <v>10910.353086315123</v>
      </c>
      <c r="M28" s="13">
        <f>'[26]INPUT_Energy demand'!AI8</f>
        <v>8980.3128493031854</v>
      </c>
      <c r="N28" s="13">
        <f>'[26]INPUT_Energy demand'!AJ8</f>
        <v>10336.171525736221</v>
      </c>
      <c r="O28" s="13">
        <f>'[26]INPUT_Energy demand'!AK8</f>
        <v>9375.6977267948187</v>
      </c>
      <c r="P28" s="13">
        <f>'[26]INPUT_Energy demand'!AL8</f>
        <v>0</v>
      </c>
      <c r="Q28" s="13">
        <f>'[26]INPUT_Energy demand'!AM8</f>
        <v>3547.0036694950377</v>
      </c>
      <c r="R28" s="13">
        <f>'[26]INPUT_Energy demand'!AN8</f>
        <v>3935.7839282655787</v>
      </c>
      <c r="S28" s="13">
        <f>'[26]INPUT_Energy demand'!AO8</f>
        <v>1976.5365359233238</v>
      </c>
      <c r="T28" s="13">
        <f>'[26]INPUT_Energy demand'!AP8</f>
        <v>0</v>
      </c>
      <c r="U28" s="13">
        <f>'[26]INPUT_Energy demand'!AQ8</f>
        <v>9095.4212351321712</v>
      </c>
      <c r="V28" s="13">
        <f>'[26]INPUT_Energy demand'!AR8</f>
        <v>3935.7839282655782</v>
      </c>
      <c r="W28" s="13">
        <f>'[26]INPUT_Energy demand'!AS8</f>
        <v>8669.0198944005188</v>
      </c>
      <c r="X28" s="13">
        <f>'[26]INPUT_Energy demand'!AT8</f>
        <v>0</v>
      </c>
      <c r="Y28" s="13">
        <f>'[26]INPUT_Energy demand'!AU8</f>
        <v>0.38997684415036266</v>
      </c>
      <c r="Z28" s="13">
        <f>'[26]INPUT_Energy demand'!AV8</f>
        <v>1.0000000000000002</v>
      </c>
      <c r="AA28" s="13">
        <f>'[26]INPUT_Energy demand'!AW8</f>
        <v>0.22800000000000062</v>
      </c>
      <c r="AB28" s="13">
        <f>'[26]INPUT_Energy demand'!AX8</f>
        <v>45095.430514724227</v>
      </c>
      <c r="AC28" s="13">
        <f>'[26]INPUT_Energy demand'!AY8</f>
        <v>67.874173993377894</v>
      </c>
      <c r="AD28" s="13">
        <f>'[26]INPUT_Energy demand'!AZ8</f>
        <v>55.445266270538383</v>
      </c>
      <c r="AE28" s="104">
        <f>'[26]INPUT_Energy demand'!BA8</f>
        <v>132.75632843201686</v>
      </c>
    </row>
    <row r="29" spans="1:31">
      <c r="A29" s="41" t="s">
        <v>7</v>
      </c>
      <c r="B29" s="17" t="s">
        <v>10</v>
      </c>
      <c r="C29" s="17" t="s">
        <v>32</v>
      </c>
      <c r="D29" s="17" t="s">
        <v>38</v>
      </c>
      <c r="E29" s="17" t="s">
        <v>40</v>
      </c>
      <c r="F29" s="17" t="s">
        <v>21</v>
      </c>
      <c r="G29" s="25" t="str">
        <f t="shared" si="0"/>
        <v>TEK17 Direct PV panels NoST Occupant open EV charging</v>
      </c>
      <c r="H29" s="13">
        <f>'[27]INPUT_Energy demand'!AD8</f>
        <v>14394.923932333169</v>
      </c>
      <c r="I29" s="13">
        <f>'[27]INPUT_Energy demand'!AE8</f>
        <v>16117.114501472843</v>
      </c>
      <c r="J29" s="13">
        <f>'[27]INPUT_Energy demand'!AF8</f>
        <v>23395.164067483405</v>
      </c>
      <c r="K29" s="13">
        <f>'[27]INPUT_Energy demand'!AG8</f>
        <v>14826.013761428039</v>
      </c>
      <c r="L29" s="13">
        <f>'[27]INPUT_Energy demand'!AH8</f>
        <v>14394.923932333169</v>
      </c>
      <c r="M29" s="13">
        <f>'[27]INPUT_Energy demand'!AI8</f>
        <v>10553.536211464121</v>
      </c>
      <c r="N29" s="13">
        <f>'[27]INPUT_Energy demand'!AJ8</f>
        <v>11243.770808553425</v>
      </c>
      <c r="O29" s="13">
        <f>'[27]INPUT_Energy demand'!AK8</f>
        <v>11739.874537151018</v>
      </c>
      <c r="P29" s="13">
        <f>'[27]INPUT_Energy demand'!AL8</f>
        <v>0</v>
      </c>
      <c r="Q29" s="13">
        <f>'[27]INPUT_Energy demand'!AM8</f>
        <v>5563.5782900087215</v>
      </c>
      <c r="R29" s="13">
        <f>'[27]INPUT_Energy demand'!AN8</f>
        <v>12151.39325892998</v>
      </c>
      <c r="S29" s="13">
        <f>'[27]INPUT_Energy demand'!AO8</f>
        <v>3086.1392242770216</v>
      </c>
      <c r="T29" s="13">
        <f>'[27]INPUT_Energy demand'!AP8</f>
        <v>0</v>
      </c>
      <c r="U29" s="13">
        <f>'[27]INPUT_Energy demand'!AQ8</f>
        <v>16452.218024313373</v>
      </c>
      <c r="V29" s="13">
        <f>'[27]INPUT_Energy demand'!AR8</f>
        <v>12151.39325892998</v>
      </c>
      <c r="W29" s="13">
        <f>'[27]INPUT_Energy demand'!AS8</f>
        <v>14185.731260000019</v>
      </c>
      <c r="X29" s="13">
        <f>'[27]INPUT_Energy demand'!AT8</f>
        <v>0</v>
      </c>
      <c r="Y29" s="13">
        <f>'[27]INPUT_Energy demand'!AU8</f>
        <v>0.33816584984387932</v>
      </c>
      <c r="Z29" s="13">
        <f>'[27]INPUT_Energy demand'!AV8</f>
        <v>1</v>
      </c>
      <c r="AA29" s="13">
        <f>'[27]INPUT_Energy demand'!AW8</f>
        <v>0.21755235367944067</v>
      </c>
      <c r="AB29" s="13">
        <f>'[27]INPUT_Energy demand'!AX8</f>
        <v>63247.416171068158</v>
      </c>
      <c r="AC29" s="13">
        <f>'[27]INPUT_Energy demand'!AY8</f>
        <v>72.940166562499982</v>
      </c>
      <c r="AD29" s="13">
        <f>'[27]INPUT_Energy demand'!AZ8</f>
        <v>80.694947400000004</v>
      </c>
      <c r="AE29" s="104">
        <f>'[27]INPUT_Energy demand'!BA8</f>
        <v>164.13319999999999</v>
      </c>
    </row>
    <row r="30" spans="1:31">
      <c r="A30" s="41" t="s">
        <v>7</v>
      </c>
      <c r="B30" s="17" t="s">
        <v>11</v>
      </c>
      <c r="C30" s="17" t="s">
        <v>32</v>
      </c>
      <c r="D30" s="17" t="s">
        <v>38</v>
      </c>
      <c r="E30" s="17" t="s">
        <v>40</v>
      </c>
      <c r="F30" s="17" t="s">
        <v>21</v>
      </c>
      <c r="G30" s="25" t="str">
        <f t="shared" si="0"/>
        <v>TEK17 ASHP PV panels NoST Occupant open EV charging</v>
      </c>
      <c r="H30" s="13">
        <f>'[28]INPUT_Energy demand'!AD8</f>
        <v>10250.64678155346</v>
      </c>
      <c r="I30" s="13">
        <f>'[28]INPUT_Energy demand'!AE8</f>
        <v>12269.184363267897</v>
      </c>
      <c r="J30" s="13">
        <f>'[28]INPUT_Energy demand'!AF8</f>
        <v>13942.15915531499</v>
      </c>
      <c r="K30" s="13">
        <f>'[28]INPUT_Energy demand'!AG8</f>
        <v>10665.922382246326</v>
      </c>
      <c r="L30" s="13">
        <f>'[28]INPUT_Energy demand'!AH8</f>
        <v>10250.64678155346</v>
      </c>
      <c r="M30" s="13">
        <f>'[28]INPUT_Energy demand'!AI8</f>
        <v>8653.1997912362331</v>
      </c>
      <c r="N30" s="13">
        <f>'[28]INPUT_Energy demand'!AJ8</f>
        <v>10164.373008871215</v>
      </c>
      <c r="O30" s="13">
        <f>'[28]INPUT_Energy demand'!AK8</f>
        <v>8799.0523054149762</v>
      </c>
      <c r="P30" s="13">
        <f>'[28]INPUT_Energy demand'!AL8</f>
        <v>0</v>
      </c>
      <c r="Q30" s="13">
        <f>'[28]INPUT_Energy demand'!AM8</f>
        <v>3615.9845720316644</v>
      </c>
      <c r="R30" s="13">
        <f>'[28]INPUT_Energy demand'!AN8</f>
        <v>3777.7861464437756</v>
      </c>
      <c r="S30" s="13">
        <f>'[28]INPUT_Energy demand'!AO8</f>
        <v>1866.8700768313502</v>
      </c>
      <c r="T30" s="13">
        <f>'[28]INPUT_Energy demand'!AP8</f>
        <v>0</v>
      </c>
      <c r="U30" s="13">
        <f>'[28]INPUT_Energy demand'!AQ8</f>
        <v>9046.2524306403848</v>
      </c>
      <c r="V30" s="13">
        <f>'[28]INPUT_Energy demand'!AR8</f>
        <v>3777.7861464437751</v>
      </c>
      <c r="W30" s="13">
        <f>'[28]INPUT_Energy demand'!AS8</f>
        <v>8669.0198944005188</v>
      </c>
      <c r="X30" s="13">
        <f>'[28]INPUT_Energy demand'!AT8</f>
        <v>0</v>
      </c>
      <c r="Y30" s="13">
        <f>'[28]INPUT_Energy demand'!AU8</f>
        <v>0.39972182953728264</v>
      </c>
      <c r="Z30" s="13">
        <f>'[28]INPUT_Energy demand'!AV8</f>
        <v>1.0000000000000002</v>
      </c>
      <c r="AA30" s="13">
        <f>'[28]INPUT_Energy demand'!AW8</f>
        <v>0.21534961270964395</v>
      </c>
      <c r="AB30" s="13">
        <f>'[28]INPUT_Energy demand'!AX8</f>
        <v>41659.460177424175</v>
      </c>
      <c r="AC30" s="13">
        <f>'[28]INPUT_Energy demand'!AY8</f>
        <v>70.37892003522029</v>
      </c>
      <c r="AD30" s="13">
        <f>'[28]INPUT_Energy demand'!AZ8</f>
        <v>55.286056270538381</v>
      </c>
      <c r="AE30" s="104">
        <f>'[28]INPUT_Energy demand'!BA8</f>
        <v>132.75632843201686</v>
      </c>
    </row>
    <row r="31" spans="1:31">
      <c r="A31" s="41" t="s">
        <v>7</v>
      </c>
      <c r="B31" s="17" t="s">
        <v>10</v>
      </c>
      <c r="C31" s="17" t="s">
        <v>37</v>
      </c>
      <c r="D31" s="17" t="s">
        <v>39</v>
      </c>
      <c r="E31" s="17" t="s">
        <v>40</v>
      </c>
      <c r="F31" s="17" t="s">
        <v>21</v>
      </c>
      <c r="G31" s="25" t="str">
        <f t="shared" si="0"/>
        <v>TEK17 Direct NoPV ST Occupant open EV charging</v>
      </c>
      <c r="H31" s="13">
        <f>'[29]INPUT_Energy demand'!AD8</f>
        <v>14808.015351899234</v>
      </c>
      <c r="I31" s="13">
        <f>'[29]INPUT_Energy demand'!AE8</f>
        <v>15796.918469489807</v>
      </c>
      <c r="J31" s="13">
        <f>'[29]INPUT_Energy demand'!AF8</f>
        <v>23426.321324981684</v>
      </c>
      <c r="K31" s="13">
        <f>'[29]INPUT_Energy demand'!AG8</f>
        <v>15323.055759666942</v>
      </c>
      <c r="L31" s="13">
        <f>'[29]INPUT_Energy demand'!AH8</f>
        <v>14808.015351899234</v>
      </c>
      <c r="M31" s="13">
        <f>'[29]INPUT_Energy demand'!AI8</f>
        <v>10558.295916898716</v>
      </c>
      <c r="N31" s="13">
        <f>'[29]INPUT_Energy demand'!AJ8</f>
        <v>11351.344243569014</v>
      </c>
      <c r="O31" s="13">
        <f>'[29]INPUT_Energy demand'!AK8</f>
        <v>12088.709032386927</v>
      </c>
      <c r="P31" s="13">
        <f>'[29]INPUT_Energy demand'!AL8</f>
        <v>0</v>
      </c>
      <c r="Q31" s="13">
        <f>'[29]INPUT_Energy demand'!AM8</f>
        <v>5238.6225525910904</v>
      </c>
      <c r="R31" s="13">
        <f>'[29]INPUT_Energy demand'!AN8</f>
        <v>12074.97708141267</v>
      </c>
      <c r="S31" s="13">
        <f>'[29]INPUT_Energy demand'!AO8</f>
        <v>3234.3467272800153</v>
      </c>
      <c r="T31" s="13">
        <f>'[29]INPUT_Energy demand'!AP8</f>
        <v>0</v>
      </c>
      <c r="U31" s="13">
        <f>'[29]INPUT_Energy demand'!AQ8</f>
        <v>16348.443284519441</v>
      </c>
      <c r="V31" s="13">
        <f>'[29]INPUT_Energy demand'!AR8</f>
        <v>12074.97708141267</v>
      </c>
      <c r="W31" s="13">
        <f>'[29]INPUT_Energy demand'!AS8</f>
        <v>14185.731260000019</v>
      </c>
      <c r="X31" s="13">
        <f>'[29]INPUT_Energy demand'!AT8</f>
        <v>0</v>
      </c>
      <c r="Y31" s="13">
        <f>'[29]INPUT_Energy demand'!AU8</f>
        <v>0.320435558384425</v>
      </c>
      <c r="Z31" s="13">
        <f>'[29]INPUT_Energy demand'!AV8</f>
        <v>1</v>
      </c>
      <c r="AA31" s="13">
        <f>'[29]INPUT_Energy demand'!AW8</f>
        <v>0.22800000000000079</v>
      </c>
      <c r="AB31" s="13">
        <f>'[29]INPUT_Energy demand'!AX8</f>
        <v>65398.884871380265</v>
      </c>
      <c r="AC31" s="13">
        <f>'[29]INPUT_Energy demand'!AY8</f>
        <v>67.505046832150214</v>
      </c>
      <c r="AD31" s="13">
        <f>'[29]INPUT_Energy demand'!AZ8</f>
        <v>86.064527685111983</v>
      </c>
      <c r="AE31" s="104">
        <f>'[29]INPUT_Energy demand'!BA8</f>
        <v>164.13319999999999</v>
      </c>
    </row>
    <row r="32" spans="1:31">
      <c r="A32" s="41" t="s">
        <v>7</v>
      </c>
      <c r="B32" s="17" t="s">
        <v>11</v>
      </c>
      <c r="C32" s="17" t="s">
        <v>37</v>
      </c>
      <c r="D32" s="17" t="s">
        <v>39</v>
      </c>
      <c r="E32" s="17" t="s">
        <v>40</v>
      </c>
      <c r="F32" s="17" t="s">
        <v>21</v>
      </c>
      <c r="G32" s="25" t="str">
        <f t="shared" si="0"/>
        <v>TEK17 ASHP NoPV ST Occupant open EV charging</v>
      </c>
      <c r="H32" s="13">
        <f>'[30]INPUT_Energy demand'!AD8</f>
        <v>10580.628487814354</v>
      </c>
      <c r="I32" s="13">
        <f>'[30]INPUT_Energy demand'!AE8</f>
        <v>11881.942015938466</v>
      </c>
      <c r="J32" s="13">
        <f>'[30]INPUT_Energy demand'!AF8</f>
        <v>13692.958832545513</v>
      </c>
      <c r="K32" s="13">
        <f>'[30]INPUT_Energy demand'!AG8</f>
        <v>11066.542849590018</v>
      </c>
      <c r="L32" s="13">
        <f>'[30]INPUT_Energy demand'!AH8</f>
        <v>10580.628487814354</v>
      </c>
      <c r="M32" s="13">
        <f>'[30]INPUT_Energy demand'!AI8</f>
        <v>8230.1887872352636</v>
      </c>
      <c r="N32" s="13">
        <f>'[30]INPUT_Energy demand'!AJ8</f>
        <v>10250.303289380267</v>
      </c>
      <c r="O32" s="13">
        <f>'[30]INPUT_Energy demand'!AK8</f>
        <v>9090.0063136666504</v>
      </c>
      <c r="P32" s="13">
        <f>'[30]INPUT_Energy demand'!AL8</f>
        <v>0</v>
      </c>
      <c r="Q32" s="13">
        <f>'[30]INPUT_Energy demand'!AM8</f>
        <v>3651.7532287032027</v>
      </c>
      <c r="R32" s="13">
        <f>'[30]INPUT_Energy demand'!AN8</f>
        <v>3442.6555431652469</v>
      </c>
      <c r="S32" s="13">
        <f>'[30]INPUT_Energy demand'!AO8</f>
        <v>1976.5365359233674</v>
      </c>
      <c r="T32" s="13">
        <f>'[30]INPUT_Energy demand'!AP8</f>
        <v>0</v>
      </c>
      <c r="U32" s="13">
        <f>'[30]INPUT_Energy demand'!AQ8</f>
        <v>10326.506607315161</v>
      </c>
      <c r="V32" s="13">
        <f>'[30]INPUT_Energy demand'!AR8</f>
        <v>3442.6555431652469</v>
      </c>
      <c r="W32" s="13">
        <f>'[30]INPUT_Energy demand'!AS8</f>
        <v>8669.0198944005188</v>
      </c>
      <c r="X32" s="13">
        <f>'[30]INPUT_Energy demand'!AT8</f>
        <v>0</v>
      </c>
      <c r="Y32" s="13">
        <f>'[30]INPUT_Energy demand'!AU8</f>
        <v>0.3536290991298402</v>
      </c>
      <c r="Z32" s="13">
        <f>'[30]INPUT_Energy demand'!AV8</f>
        <v>1</v>
      </c>
      <c r="AA32" s="13">
        <f>'[30]INPUT_Energy demand'!AW8</f>
        <v>0.22800000000000567</v>
      </c>
      <c r="AB32" s="13">
        <f>'[30]INPUT_Energy demand'!AX8</f>
        <v>43378.065787605396</v>
      </c>
      <c r="AC32" s="13">
        <f>'[30]INPUT_Energy demand'!AY8</f>
        <v>66.6722146630281</v>
      </c>
      <c r="AD32" s="13">
        <f>'[30]INPUT_Energy demand'!AZ8</f>
        <v>53.73787311390037</v>
      </c>
      <c r="AE32" s="104">
        <f>'[30]INPUT_Energy demand'!BA8</f>
        <v>132.75632843201686</v>
      </c>
    </row>
    <row r="33" spans="1:31">
      <c r="A33" s="41" t="s">
        <v>7</v>
      </c>
      <c r="B33" s="17" t="s">
        <v>10</v>
      </c>
      <c r="C33" s="17" t="s">
        <v>32</v>
      </c>
      <c r="D33" s="17" t="s">
        <v>39</v>
      </c>
      <c r="E33" s="17" t="s">
        <v>40</v>
      </c>
      <c r="F33" s="17" t="s">
        <v>21</v>
      </c>
      <c r="G33" s="25" t="str">
        <f t="shared" si="0"/>
        <v>TEK17 Direct PV panels ST Occupant open EV charging</v>
      </c>
      <c r="H33" s="13">
        <f>'[31]INPUT_Energy demand'!AD8</f>
        <v>14086.849959715131</v>
      </c>
      <c r="I33" s="13">
        <f>'[31]INPUT_Energy demand'!AE8</f>
        <v>15541.472078080908</v>
      </c>
      <c r="J33" s="13">
        <f>'[31]INPUT_Energy demand'!AF8</f>
        <v>22379.565734516251</v>
      </c>
      <c r="K33" s="13">
        <f>'[31]INPUT_Energy demand'!AG8</f>
        <v>14558.097934720616</v>
      </c>
      <c r="L33" s="13">
        <f>'[31]INPUT_Energy demand'!AH8</f>
        <v>14086.849959715131</v>
      </c>
      <c r="M33" s="13">
        <f>'[31]INPUT_Energy demand'!AI8</f>
        <v>10107.093066818095</v>
      </c>
      <c r="N33" s="13">
        <f>'[31]INPUT_Energy demand'!AJ8</f>
        <v>11163.540756021088</v>
      </c>
      <c r="O33" s="13">
        <f>'[31]INPUT_Energy demand'!AK8</f>
        <v>11477.248584392721</v>
      </c>
      <c r="P33" s="13">
        <f>'[31]INPUT_Energy demand'!AL8</f>
        <v>0</v>
      </c>
      <c r="Q33" s="13">
        <f>'[31]INPUT_Energy demand'!AM8</f>
        <v>5434.3790112628121</v>
      </c>
      <c r="R33" s="13">
        <f>'[31]INPUT_Energy demand'!AN8</f>
        <v>11216.024978495163</v>
      </c>
      <c r="S33" s="13">
        <f>'[31]INPUT_Energy demand'!AO8</f>
        <v>3080.8493503278951</v>
      </c>
      <c r="T33" s="13">
        <f>'[31]INPUT_Energy demand'!AP8</f>
        <v>0</v>
      </c>
      <c r="U33" s="13">
        <f>'[31]INPUT_Energy demand'!AQ8</f>
        <v>16807.827890206987</v>
      </c>
      <c r="V33" s="13">
        <f>'[31]INPUT_Energy demand'!AR8</f>
        <v>11216.024978495163</v>
      </c>
      <c r="W33" s="13">
        <f>'[31]INPUT_Energy demand'!AS8</f>
        <v>14185.731260000019</v>
      </c>
      <c r="X33" s="13">
        <f>'[31]INPUT_Energy demand'!AT8</f>
        <v>0</v>
      </c>
      <c r="Y33" s="13">
        <f>'[31]INPUT_Energy demand'!AU8</f>
        <v>0.32332428953708714</v>
      </c>
      <c r="Z33" s="13">
        <f>'[31]INPUT_Energy demand'!AV8</f>
        <v>1</v>
      </c>
      <c r="AA33" s="13">
        <f>'[31]INPUT_Energy demand'!AW8</f>
        <v>0.21717945263879834</v>
      </c>
      <c r="AB33" s="13">
        <f>'[31]INPUT_Energy demand'!AX8</f>
        <v>61642.815120421714</v>
      </c>
      <c r="AC33" s="13">
        <f>'[31]INPUT_Energy demand'!AY8</f>
        <v>71.457216350745142</v>
      </c>
      <c r="AD33" s="13">
        <f>'[31]INPUT_Energy demand'!AZ8</f>
        <v>79.350607559121983</v>
      </c>
      <c r="AE33" s="104">
        <f>'[31]INPUT_Energy demand'!BA8</f>
        <v>164.13319999999999</v>
      </c>
    </row>
    <row r="34" spans="1:31">
      <c r="A34" s="36" t="s">
        <v>7</v>
      </c>
      <c r="B34" s="17" t="s">
        <v>11</v>
      </c>
      <c r="C34" s="17" t="s">
        <v>32</v>
      </c>
      <c r="D34" s="17" t="s">
        <v>39</v>
      </c>
      <c r="E34" s="17" t="s">
        <v>40</v>
      </c>
      <c r="F34" s="17" t="s">
        <v>21</v>
      </c>
      <c r="G34" s="25" t="str">
        <f>CONCATENATE(A34," ",B34," ",C34," ",D34," ",E34," ",F34)</f>
        <v>TEK17 ASHP PV panels ST Occupant open EV charging</v>
      </c>
      <c r="H34" s="13">
        <f>'[32]INPUT_Energy demand'!AD8</f>
        <v>9947.771038459292</v>
      </c>
      <c r="I34" s="13">
        <f>'[32]INPUT_Energy demand'!AE8</f>
        <v>11658.191100813667</v>
      </c>
      <c r="J34" s="13">
        <f>'[32]INPUT_Energy demand'!AF8</f>
        <v>13393.568175384189</v>
      </c>
      <c r="K34" s="13">
        <f>'[32]INPUT_Energy demand'!AG8</f>
        <v>10403.06168721794</v>
      </c>
      <c r="L34" s="13">
        <f>'[32]INPUT_Energy demand'!AH8</f>
        <v>9947.771038459292</v>
      </c>
      <c r="M34" s="13">
        <f>'[32]INPUT_Energy demand'!AI8</f>
        <v>7923.7451543435636</v>
      </c>
      <c r="N34" s="13">
        <f>'[32]INPUT_Energy demand'!AJ8</f>
        <v>10085.496661944057</v>
      </c>
      <c r="O34" s="13">
        <f>'[32]INPUT_Energy demand'!AK8</f>
        <v>8539.9331257289341</v>
      </c>
      <c r="P34" s="13">
        <f>'[32]INPUT_Energy demand'!AL8</f>
        <v>0</v>
      </c>
      <c r="Q34" s="13">
        <f>'[32]INPUT_Energy demand'!AM8</f>
        <v>3734.4459464701031</v>
      </c>
      <c r="R34" s="13">
        <f>'[32]INPUT_Energy demand'!AN8</f>
        <v>3308.0715134401325</v>
      </c>
      <c r="S34" s="13">
        <f>'[32]INPUT_Energy demand'!AO8</f>
        <v>1863.1285614890057</v>
      </c>
      <c r="T34" s="13">
        <f>'[32]INPUT_Energy demand'!AP8</f>
        <v>0</v>
      </c>
      <c r="U34" s="13">
        <f>'[32]INPUT_Energy demand'!AQ8</f>
        <v>10266.124694078348</v>
      </c>
      <c r="V34" s="13">
        <f>'[32]INPUT_Energy demand'!AR8</f>
        <v>3308.0715134401325</v>
      </c>
      <c r="W34" s="13">
        <f>'[32]INPUT_Energy demand'!AS8</f>
        <v>8669.0198944005188</v>
      </c>
      <c r="X34" s="13">
        <f>'[32]INPUT_Energy demand'!AT8</f>
        <v>0</v>
      </c>
      <c r="Y34" s="13">
        <f>'[32]INPUT_Energy demand'!AU8</f>
        <v>0.3637639379759518</v>
      </c>
      <c r="Z34" s="13">
        <f>'[32]INPUT_Energy demand'!AV8</f>
        <v>1</v>
      </c>
      <c r="AA34" s="13">
        <f>'[32]INPUT_Energy demand'!AW8</f>
        <v>0.21491801659059925</v>
      </c>
      <c r="AB34" s="13">
        <f>'[32]INPUT_Energy demand'!AX8</f>
        <v>40081.933238881058</v>
      </c>
      <c r="AC34" s="13">
        <f>'[32]INPUT_Energy demand'!AY8</f>
        <v>69.109838124070492</v>
      </c>
      <c r="AD34" s="13">
        <f>'[32]INPUT_Energy demand'!AZ8</f>
        <v>53.578663113900369</v>
      </c>
      <c r="AE34" s="104">
        <f>'[32]INPUT_Energy demand'!BA8</f>
        <v>132.75632843201686</v>
      </c>
    </row>
    <row r="35" spans="1:31">
      <c r="A35" s="41" t="s">
        <v>7</v>
      </c>
      <c r="B35" s="17" t="s">
        <v>10</v>
      </c>
      <c r="C35" s="17" t="s">
        <v>37</v>
      </c>
      <c r="D35" s="17" t="s">
        <v>38</v>
      </c>
      <c r="E35" s="17" t="s">
        <v>17</v>
      </c>
      <c r="F35" s="17" t="s">
        <v>41</v>
      </c>
      <c r="G35" s="25" t="str">
        <f t="shared" si="0"/>
        <v>TEK17 Direct NoPV NoST Normal EV charging delay</v>
      </c>
      <c r="H35" s="13">
        <f>'[33]INPUT_Energy demand'!AD8</f>
        <v>7474.3697381930861</v>
      </c>
      <c r="I35" s="13">
        <f>'[33]INPUT_Energy demand'!AE8</f>
        <v>7318.9104913014417</v>
      </c>
      <c r="J35" s="13">
        <f>'[33]INPUT_Energy demand'!AF8</f>
        <v>7162.9254454794482</v>
      </c>
      <c r="K35" s="13">
        <f>'[33]INPUT_Energy demand'!AG8</f>
        <v>7626.9631651698264</v>
      </c>
      <c r="L35" s="13">
        <f>'[33]INPUT_Energy demand'!AH8</f>
        <v>7474.3697381930861</v>
      </c>
      <c r="M35" s="13">
        <f>'[33]INPUT_Energy demand'!AI8</f>
        <v>6675.0710849510961</v>
      </c>
      <c r="N35" s="13">
        <f>'[33]INPUT_Energy demand'!AJ8</f>
        <v>6685.2268214794485</v>
      </c>
      <c r="O35" s="13">
        <f>'[33]INPUT_Energy demand'!AK8</f>
        <v>6414.0441846498361</v>
      </c>
      <c r="P35" s="13">
        <f>'[33]INPUT_Energy demand'!AL8</f>
        <v>0</v>
      </c>
      <c r="Q35" s="13">
        <f>'[33]INPUT_Energy demand'!AM8</f>
        <v>643.8394063503456</v>
      </c>
      <c r="R35" s="13">
        <f>'[33]INPUT_Energy demand'!AN8</f>
        <v>477.69862399999965</v>
      </c>
      <c r="S35" s="13">
        <f>'[33]INPUT_Energy demand'!AO8</f>
        <v>1212.9189805199903</v>
      </c>
      <c r="T35" s="13">
        <f>'[33]INPUT_Energy demand'!AP8</f>
        <v>0</v>
      </c>
      <c r="U35" s="13">
        <f>'[33]INPUT_Energy demand'!AQ8</f>
        <v>1164.5024110664967</v>
      </c>
      <c r="V35" s="13">
        <f>'[33]INPUT_Energy demand'!AR8</f>
        <v>477.69862399999971</v>
      </c>
      <c r="W35" s="13">
        <f>'[33]INPUT_Energy demand'!AS8</f>
        <v>5319.8200899999974</v>
      </c>
      <c r="X35" s="13">
        <f>'[33]INPUT_Energy demand'!AT8</f>
        <v>0</v>
      </c>
      <c r="Y35" s="13">
        <f>'[33]INPUT_Energy demand'!AU8</f>
        <v>0.55288799768193897</v>
      </c>
      <c r="Z35" s="13">
        <f>'[33]INPUT_Energy demand'!AV8</f>
        <v>0.99999999999999989</v>
      </c>
      <c r="AA35" s="13">
        <f>'[33]INPUT_Energy demand'!AW8</f>
        <v>0.22799999999999829</v>
      </c>
      <c r="AB35" s="13">
        <f>'[33]INPUT_Energy demand'!AX8</f>
        <v>29824.536429588839</v>
      </c>
      <c r="AC35" s="13">
        <f>'[33]INPUT_Energy demand'!AY8</f>
        <v>20.569969408333346</v>
      </c>
      <c r="AD35" s="13">
        <f>'[33]INPUT_Energy demand'!AZ8</f>
        <v>24.299043199999996</v>
      </c>
      <c r="AE35" s="104">
        <f>'[33]INPUT_Energy demand'!BA8</f>
        <v>64.147599999999997</v>
      </c>
    </row>
    <row r="36" spans="1:31">
      <c r="A36" s="41" t="s">
        <v>7</v>
      </c>
      <c r="B36" s="17" t="s">
        <v>11</v>
      </c>
      <c r="C36" s="17" t="s">
        <v>37</v>
      </c>
      <c r="D36" s="17" t="s">
        <v>38</v>
      </c>
      <c r="E36" s="17" t="s">
        <v>17</v>
      </c>
      <c r="F36" s="17" t="s">
        <v>41</v>
      </c>
      <c r="G36" s="25" t="str">
        <f t="shared" si="0"/>
        <v>TEK17 ASHP NoPV NoST Normal EV charging delay</v>
      </c>
      <c r="H36" s="13">
        <f>'[34]INPUT_Energy demand'!AD8</f>
        <v>6917.5218494097862</v>
      </c>
      <c r="I36" s="13">
        <f>'[34]INPUT_Energy demand'!AE8</f>
        <v>7246.4007752686193</v>
      </c>
      <c r="J36" s="13">
        <f>'[34]INPUT_Energy demand'!AF8</f>
        <v>6601.3071611298965</v>
      </c>
      <c r="K36" s="13">
        <f>'[34]INPUT_Energy demand'!AG8</f>
        <v>6715.6553638711775</v>
      </c>
      <c r="L36" s="13">
        <f>'[34]INPUT_Energy demand'!AH8</f>
        <v>6917.5218494097862</v>
      </c>
      <c r="M36" s="13">
        <f>'[34]INPUT_Energy demand'!AI8</f>
        <v>6642.0604392291889</v>
      </c>
      <c r="N36" s="13">
        <f>'[34]INPUT_Energy demand'!AJ8</f>
        <v>5851.192777608795</v>
      </c>
      <c r="O36" s="13">
        <f>'[34]INPUT_Energy demand'!AK8</f>
        <v>6212.979010964229</v>
      </c>
      <c r="P36" s="13">
        <f>'[34]INPUT_Energy demand'!AL8</f>
        <v>0</v>
      </c>
      <c r="Q36" s="13">
        <f>'[34]INPUT_Energy demand'!AM8</f>
        <v>604.34033603943044</v>
      </c>
      <c r="R36" s="13">
        <f>'[34]INPUT_Energy demand'!AN8</f>
        <v>750.11438352110144</v>
      </c>
      <c r="S36" s="13">
        <f>'[34]INPUT_Energy demand'!AO8</f>
        <v>502.67635290694852</v>
      </c>
      <c r="T36" s="13">
        <f>'[34]INPUT_Energy demand'!AP8</f>
        <v>0</v>
      </c>
      <c r="U36" s="13">
        <f>'[34]INPUT_Energy demand'!AQ8</f>
        <v>597.86595578388335</v>
      </c>
      <c r="V36" s="13">
        <f>'[34]INPUT_Energy demand'!AR8</f>
        <v>750.11438352110167</v>
      </c>
      <c r="W36" s="13">
        <f>'[34]INPUT_Energy demand'!AS8</f>
        <v>2204.720846083093</v>
      </c>
      <c r="X36" s="13">
        <f>'[34]INPUT_Energy demand'!AT8</f>
        <v>0</v>
      </c>
      <c r="Y36" s="13">
        <f>'[34]INPUT_Energy demand'!AU8</f>
        <v>1.0108291502349525</v>
      </c>
      <c r="Z36" s="13">
        <f>'[34]INPUT_Energy demand'!AV8</f>
        <v>0.99999999999999967</v>
      </c>
      <c r="AA36" s="13">
        <f>'[34]INPUT_Energy demand'!AW8</f>
        <v>0.22800000000000151</v>
      </c>
      <c r="AB36" s="13">
        <f>'[34]INPUT_Energy demand'!AX8</f>
        <v>24295.855552175875</v>
      </c>
      <c r="AC36" s="13">
        <f>'[34]INPUT_Energy demand'!AY8</f>
        <v>14.286816884748127</v>
      </c>
      <c r="AD36" s="13">
        <f>'[34]INPUT_Energy demand'!AZ8</f>
        <v>13.76428998536462</v>
      </c>
      <c r="AE36" s="104">
        <f>'[34]INPUT_Energy demand'!BA8</f>
        <v>37.070160330448644</v>
      </c>
    </row>
    <row r="37" spans="1:31">
      <c r="A37" s="41" t="s">
        <v>7</v>
      </c>
      <c r="B37" s="17" t="s">
        <v>10</v>
      </c>
      <c r="C37" s="17" t="s">
        <v>32</v>
      </c>
      <c r="D37" s="17" t="s">
        <v>38</v>
      </c>
      <c r="E37" s="17" t="s">
        <v>17</v>
      </c>
      <c r="F37" s="17" t="s">
        <v>41</v>
      </c>
      <c r="G37" s="25" t="str">
        <f t="shared" si="0"/>
        <v>TEK17 Direct PV panels NoST Normal EV charging delay</v>
      </c>
      <c r="H37" s="13">
        <f>'[35]INPUT_Energy demand'!AD8</f>
        <v>7374.7006525148827</v>
      </c>
      <c r="I37" s="13">
        <f>'[35]INPUT_Energy demand'!AE8</f>
        <v>8189.3623927512526</v>
      </c>
      <c r="J37" s="13">
        <f>'[35]INPUT_Energy demand'!AF8</f>
        <v>7803.4239848271154</v>
      </c>
      <c r="K37" s="13">
        <f>'[35]INPUT_Energy demand'!AG8</f>
        <v>7544.4903550369072</v>
      </c>
      <c r="L37" s="13">
        <f>'[35]INPUT_Energy demand'!AH8</f>
        <v>7374.7006525148827</v>
      </c>
      <c r="M37" s="13">
        <f>'[35]INPUT_Energy demand'!AI8</f>
        <v>6684.3621324533087</v>
      </c>
      <c r="N37" s="13">
        <f>'[35]INPUT_Energy demand'!AJ8</f>
        <v>6659.2713304174158</v>
      </c>
      <c r="O37" s="13">
        <f>'[35]INPUT_Energy demand'!AK8</f>
        <v>6477.0894621935577</v>
      </c>
      <c r="P37" s="13">
        <f>'[35]INPUT_Energy demand'!AL8</f>
        <v>0</v>
      </c>
      <c r="Q37" s="13">
        <f>'[35]INPUT_Energy demand'!AM8</f>
        <v>1505.0002602979439</v>
      </c>
      <c r="R37" s="13">
        <f>'[35]INPUT_Energy demand'!AN8</f>
        <v>1144.1526544096996</v>
      </c>
      <c r="S37" s="13">
        <f>'[35]INPUT_Energy demand'!AO8</f>
        <v>1067.4008928433495</v>
      </c>
      <c r="T37" s="13">
        <f>'[35]INPUT_Energy demand'!AP8</f>
        <v>0</v>
      </c>
      <c r="U37" s="13">
        <f>'[35]INPUT_Energy demand'!AQ8</f>
        <v>2054.0281612322742</v>
      </c>
      <c r="V37" s="13">
        <f>'[35]INPUT_Energy demand'!AR8</f>
        <v>1144.1526544096992</v>
      </c>
      <c r="W37" s="13">
        <f>'[35]INPUT_Energy demand'!AS8</f>
        <v>5319.8200899999974</v>
      </c>
      <c r="X37" s="13">
        <f>'[35]INPUT_Energy demand'!AT8</f>
        <v>0</v>
      </c>
      <c r="Y37" s="13">
        <f>'[35]INPUT_Energy demand'!AU8</f>
        <v>0.73270673143792164</v>
      </c>
      <c r="Z37" s="13">
        <f>'[35]INPUT_Energy demand'!AV8</f>
        <v>1.0000000000000004</v>
      </c>
      <c r="AA37" s="13">
        <f>'[35]INPUT_Energy demand'!AW8</f>
        <v>0.20064605095383028</v>
      </c>
      <c r="AB37" s="13">
        <f>'[35]INPUT_Energy demand'!AX8</f>
        <v>26677.426608348142</v>
      </c>
      <c r="AC37" s="13">
        <f>'[35]INPUT_Energy demand'!AY8</f>
        <v>24.311523099999995</v>
      </c>
      <c r="AD37" s="13">
        <f>'[35]INPUT_Energy demand'!AZ8</f>
        <v>23.601124199999997</v>
      </c>
      <c r="AE37" s="104">
        <f>'[35]INPUT_Energy demand'!BA8</f>
        <v>64.147599999999997</v>
      </c>
    </row>
    <row r="38" spans="1:31">
      <c r="A38" s="41" t="s">
        <v>7</v>
      </c>
      <c r="B38" s="17" t="s">
        <v>11</v>
      </c>
      <c r="C38" s="17" t="s">
        <v>32</v>
      </c>
      <c r="D38" s="17" t="s">
        <v>38</v>
      </c>
      <c r="E38" s="17" t="s">
        <v>17</v>
      </c>
      <c r="F38" s="17" t="s">
        <v>41</v>
      </c>
      <c r="G38" s="25" t="str">
        <f t="shared" si="0"/>
        <v>TEK17 ASHP PV panels NoST Normal EV charging delay</v>
      </c>
      <c r="H38" s="13">
        <f>'[36]INPUT_Energy demand'!AD8</f>
        <v>6410.859044130234</v>
      </c>
      <c r="I38" s="13">
        <f>'[36]INPUT_Energy demand'!AE8</f>
        <v>7004.2007536223882</v>
      </c>
      <c r="J38" s="13">
        <f>'[36]INPUT_Energy demand'!AF8</f>
        <v>6402.8068454281693</v>
      </c>
      <c r="K38" s="13">
        <f>'[36]INPUT_Energy demand'!AG8</f>
        <v>6158.9307562374825</v>
      </c>
      <c r="L38" s="13">
        <f>'[36]INPUT_Energy demand'!AH8</f>
        <v>6410.859044130234</v>
      </c>
      <c r="M38" s="13">
        <f>'[36]INPUT_Energy demand'!AI8</f>
        <v>6406.8626076347236</v>
      </c>
      <c r="N38" s="13">
        <f>'[36]INPUT_Energy demand'!AJ8</f>
        <v>5719.2493387339146</v>
      </c>
      <c r="O38" s="13">
        <f>'[36]INPUT_Energy demand'!AK8</f>
        <v>5744.4575371425726</v>
      </c>
      <c r="P38" s="13">
        <f>'[36]INPUT_Energy demand'!AL8</f>
        <v>0</v>
      </c>
      <c r="Q38" s="13">
        <f>'[36]INPUT_Energy demand'!AM8</f>
        <v>597.33814598766457</v>
      </c>
      <c r="R38" s="13">
        <f>'[36]INPUT_Energy demand'!AN8</f>
        <v>683.5575066942547</v>
      </c>
      <c r="S38" s="13">
        <f>'[36]INPUT_Energy demand'!AO8</f>
        <v>414.47321909490984</v>
      </c>
      <c r="T38" s="13">
        <f>'[36]INPUT_Energy demand'!AP8</f>
        <v>0</v>
      </c>
      <c r="U38" s="13">
        <f>'[36]INPUT_Energy demand'!AQ8</f>
        <v>605.29630509888386</v>
      </c>
      <c r="V38" s="13">
        <f>'[36]INPUT_Energy demand'!AR8</f>
        <v>683.55750669425515</v>
      </c>
      <c r="W38" s="13">
        <f>'[36]INPUT_Energy demand'!AS8</f>
        <v>2204.720846083093</v>
      </c>
      <c r="X38" s="13">
        <f>'[36]INPUT_Energy demand'!AT8</f>
        <v>0</v>
      </c>
      <c r="Y38" s="13">
        <f>'[36]INPUT_Energy demand'!AU8</f>
        <v>0.98685245714506842</v>
      </c>
      <c r="Z38" s="13">
        <f>'[36]INPUT_Energy demand'!AV8</f>
        <v>0.99999999999999933</v>
      </c>
      <c r="AA38" s="13">
        <f>'[36]INPUT_Energy demand'!AW8</f>
        <v>0.18799351393227989</v>
      </c>
      <c r="AB38" s="13">
        <f>'[36]INPUT_Energy demand'!AX8</f>
        <v>21656.986774678342</v>
      </c>
      <c r="AC38" s="13">
        <f>'[36]INPUT_Energy demand'!AY8</f>
        <v>14.1298213699698</v>
      </c>
      <c r="AD38" s="13">
        <f>'[36]INPUT_Energy demand'!AZ8</f>
        <v>13.65002098536462</v>
      </c>
      <c r="AE38" s="104">
        <f>'[36]INPUT_Energy demand'!BA8</f>
        <v>37.070160330448644</v>
      </c>
    </row>
    <row r="39" spans="1:31">
      <c r="A39" s="41" t="s">
        <v>7</v>
      </c>
      <c r="B39" s="17" t="s">
        <v>10</v>
      </c>
      <c r="C39" s="17" t="s">
        <v>37</v>
      </c>
      <c r="D39" s="17" t="s">
        <v>39</v>
      </c>
      <c r="E39" s="17" t="s">
        <v>17</v>
      </c>
      <c r="F39" s="17" t="s">
        <v>41</v>
      </c>
      <c r="G39" s="25" t="str">
        <f t="shared" si="0"/>
        <v>TEK17 Direct NoPV ST Normal EV charging delay</v>
      </c>
      <c r="H39" s="13">
        <f>'[37]INPUT_Energy demand'!AD8</f>
        <v>7649.2211396923585</v>
      </c>
      <c r="I39" s="13">
        <f>'[37]INPUT_Energy demand'!AE8</f>
        <v>8171.1947245098781</v>
      </c>
      <c r="J39" s="13">
        <f>'[37]INPUT_Energy demand'!AF8</f>
        <v>7787.1685606024676</v>
      </c>
      <c r="K39" s="13">
        <f>'[37]INPUT_Energy demand'!AG8</f>
        <v>7942.3853520416578</v>
      </c>
      <c r="L39" s="13">
        <f>'[37]INPUT_Energy demand'!AH8</f>
        <v>7649.2211396923585</v>
      </c>
      <c r="M39" s="13">
        <f>'[37]INPUT_Energy demand'!AI8</f>
        <v>6667.3853623192517</v>
      </c>
      <c r="N39" s="13">
        <f>'[37]INPUT_Energy demand'!AJ8</f>
        <v>6730.7585851234971</v>
      </c>
      <c r="O39" s="13">
        <f>'[37]INPUT_Energy demand'!AK8</f>
        <v>6729.4663715216666</v>
      </c>
      <c r="P39" s="13">
        <f>'[37]INPUT_Energy demand'!AL8</f>
        <v>0</v>
      </c>
      <c r="Q39" s="13">
        <f>'[37]INPUT_Energy demand'!AM8</f>
        <v>1503.8093621906264</v>
      </c>
      <c r="R39" s="13">
        <f>'[37]INPUT_Energy demand'!AN8</f>
        <v>1056.4099754789704</v>
      </c>
      <c r="S39" s="13">
        <f>'[37]INPUT_Energy demand'!AO8</f>
        <v>1212.9189805199912</v>
      </c>
      <c r="T39" s="13">
        <f>'[37]INPUT_Energy demand'!AP8</f>
        <v>0</v>
      </c>
      <c r="U39" s="13">
        <f>'[37]INPUT_Energy demand'!AQ8</f>
        <v>1923.7690656995642</v>
      </c>
      <c r="V39" s="13">
        <f>'[37]INPUT_Energy demand'!AR8</f>
        <v>1056.4099754789702</v>
      </c>
      <c r="W39" s="13">
        <f>'[37]INPUT_Energy demand'!AS8</f>
        <v>5319.8200899999974</v>
      </c>
      <c r="X39" s="13">
        <f>'[37]INPUT_Energy demand'!AT8</f>
        <v>0</v>
      </c>
      <c r="Y39" s="13">
        <f>'[37]INPUT_Energy demand'!AU8</f>
        <v>0.78169952360876405</v>
      </c>
      <c r="Z39" s="13">
        <f>'[37]INPUT_Energy demand'!AV8</f>
        <v>1.0000000000000002</v>
      </c>
      <c r="AA39" s="13">
        <f>'[37]INPUT_Energy demand'!AW8</f>
        <v>0.22799999999999845</v>
      </c>
      <c r="AB39" s="13">
        <f>'[37]INPUT_Energy demand'!AX8</f>
        <v>28107.171702469746</v>
      </c>
      <c r="AC39" s="13">
        <f>'[37]INPUT_Energy demand'!AY8</f>
        <v>19.642840657248996</v>
      </c>
      <c r="AD39" s="13">
        <f>'[37]INPUT_Energy demand'!AZ8</f>
        <v>22.115611394837508</v>
      </c>
      <c r="AE39" s="104">
        <f>'[37]INPUT_Energy demand'!BA8</f>
        <v>64.147599999999997</v>
      </c>
    </row>
    <row r="40" spans="1:31">
      <c r="A40" s="41" t="s">
        <v>7</v>
      </c>
      <c r="B40" s="17" t="s">
        <v>11</v>
      </c>
      <c r="C40" s="17" t="s">
        <v>37</v>
      </c>
      <c r="D40" s="17" t="s">
        <v>39</v>
      </c>
      <c r="E40" s="17" t="s">
        <v>17</v>
      </c>
      <c r="F40" s="17" t="s">
        <v>41</v>
      </c>
      <c r="G40" s="25" t="str">
        <f t="shared" si="0"/>
        <v>TEK17 ASHP NoPV ST Normal EV charging delay</v>
      </c>
      <c r="H40" s="13">
        <f>'[38]INPUT_Energy demand'!AD8</f>
        <v>6587.7972509090596</v>
      </c>
      <c r="I40" s="13">
        <f>'[38]INPUT_Energy demand'!AE8</f>
        <v>6947.2949402572303</v>
      </c>
      <c r="J40" s="13">
        <f>'[38]INPUT_Energy demand'!AF8</f>
        <v>6360.9836701792165</v>
      </c>
      <c r="K40" s="13">
        <f>'[38]INPUT_Energy demand'!AG8</f>
        <v>6429.9639507429838</v>
      </c>
      <c r="L40" s="13">
        <f>'[38]INPUT_Energy demand'!AH8</f>
        <v>6587.7972509090596</v>
      </c>
      <c r="M40" s="13">
        <f>'[38]INPUT_Energy demand'!AI8</f>
        <v>6348.7300349744237</v>
      </c>
      <c r="N40" s="13">
        <f>'[38]INPUT_Energy demand'!AJ8</f>
        <v>5765.3245412528431</v>
      </c>
      <c r="O40" s="13">
        <f>'[38]INPUT_Energy demand'!AK8</f>
        <v>5927.2875978360653</v>
      </c>
      <c r="P40" s="13">
        <f>'[38]INPUT_Energy demand'!AL8</f>
        <v>0</v>
      </c>
      <c r="Q40" s="13">
        <f>'[38]INPUT_Energy demand'!AM8</f>
        <v>598.56490528280665</v>
      </c>
      <c r="R40" s="13">
        <f>'[38]INPUT_Energy demand'!AN8</f>
        <v>595.65912892637334</v>
      </c>
      <c r="S40" s="13">
        <f>'[38]INPUT_Energy demand'!AO8</f>
        <v>502.67635290691851</v>
      </c>
      <c r="T40" s="13">
        <f>'[38]INPUT_Energy demand'!AP8</f>
        <v>0</v>
      </c>
      <c r="U40" s="13">
        <f>'[38]INPUT_Energy demand'!AQ8</f>
        <v>610.55935050067683</v>
      </c>
      <c r="V40" s="13">
        <f>'[38]INPUT_Energy demand'!AR8</f>
        <v>595.659128926373</v>
      </c>
      <c r="W40" s="13">
        <f>'[38]INPUT_Energy demand'!AS8</f>
        <v>2204.720846083093</v>
      </c>
      <c r="X40" s="13">
        <f>'[38]INPUT_Energy demand'!AT8</f>
        <v>0</v>
      </c>
      <c r="Y40" s="13">
        <f>'[38]INPUT_Energy demand'!AU8</f>
        <v>0.98035498889987616</v>
      </c>
      <c r="Z40" s="13">
        <f>'[38]INPUT_Energy demand'!AV8</f>
        <v>1.0000000000000007</v>
      </c>
      <c r="AA40" s="13">
        <f>'[38]INPUT_Energy demand'!AW8</f>
        <v>0.22799999999998791</v>
      </c>
      <c r="AB40" s="13">
        <f>'[38]INPUT_Energy demand'!AX8</f>
        <v>22578.490825056768</v>
      </c>
      <c r="AC40" s="13">
        <f>'[38]INPUT_Energy demand'!AY8</f>
        <v>10.509628391983847</v>
      </c>
      <c r="AD40" s="13">
        <f>'[38]INPUT_Energy demand'!AZ8</f>
        <v>11.952724729311459</v>
      </c>
      <c r="AE40" s="104">
        <f>'[38]INPUT_Energy demand'!BA8</f>
        <v>37.070160330448644</v>
      </c>
    </row>
    <row r="41" spans="1:31">
      <c r="A41" s="41" t="s">
        <v>7</v>
      </c>
      <c r="B41" s="17" t="s">
        <v>10</v>
      </c>
      <c r="C41" s="17" t="s">
        <v>32</v>
      </c>
      <c r="D41" s="17" t="s">
        <v>39</v>
      </c>
      <c r="E41" s="17" t="s">
        <v>17</v>
      </c>
      <c r="F41" s="17" t="s">
        <v>41</v>
      </c>
      <c r="G41" s="25" t="str">
        <f t="shared" si="0"/>
        <v>TEK17 Direct PV panels ST Normal EV charging delay</v>
      </c>
      <c r="H41" s="13">
        <f>'[39]INPUT_Energy demand'!AD8</f>
        <v>7082.8028350362611</v>
      </c>
      <c r="I41" s="13">
        <f>'[39]INPUT_Energy demand'!AE8</f>
        <v>7941.6789548981051</v>
      </c>
      <c r="J41" s="13">
        <f>'[39]INPUT_Energy demand'!AF8</f>
        <v>7610.841995319327</v>
      </c>
      <c r="K41" s="13">
        <f>'[39]INPUT_Energy demand'!AG8</f>
        <v>7289.00765519586</v>
      </c>
      <c r="L41" s="13">
        <f>'[39]INPUT_Energy demand'!AH8</f>
        <v>7082.8028350362611</v>
      </c>
      <c r="M41" s="13">
        <f>'[39]INPUT_Energy demand'!AI8</f>
        <v>6421.5694648094477</v>
      </c>
      <c r="N41" s="13">
        <f>'[39]INPUT_Energy demand'!AJ8</f>
        <v>6583.2538182859698</v>
      </c>
      <c r="O41" s="13">
        <f>'[39]INPUT_Energy demand'!AK8</f>
        <v>6226.5171833049453</v>
      </c>
      <c r="P41" s="13">
        <f>'[39]INPUT_Energy demand'!AL8</f>
        <v>0</v>
      </c>
      <c r="Q41" s="13">
        <f>'[39]INPUT_Energy demand'!AM8</f>
        <v>1520.1094900886574</v>
      </c>
      <c r="R41" s="13">
        <f>'[39]INPUT_Energy demand'!AN8</f>
        <v>1027.5881770333572</v>
      </c>
      <c r="S41" s="13">
        <f>'[39]INPUT_Energy demand'!AO8</f>
        <v>1062.4904718909147</v>
      </c>
      <c r="T41" s="13">
        <f>'[39]INPUT_Energy demand'!AP8</f>
        <v>0</v>
      </c>
      <c r="U41" s="13">
        <f>'[39]INPUT_Energy demand'!AQ8</f>
        <v>2034.4288355876783</v>
      </c>
      <c r="V41" s="13">
        <f>'[39]INPUT_Energy demand'!AR8</f>
        <v>1027.5881770333576</v>
      </c>
      <c r="W41" s="13">
        <f>'[39]INPUT_Energy demand'!AS8</f>
        <v>5319.8200899999974</v>
      </c>
      <c r="X41" s="13">
        <f>'[39]INPUT_Energy demand'!AT8</f>
        <v>0</v>
      </c>
      <c r="Y41" s="13">
        <f>'[39]INPUT_Energy demand'!AU8</f>
        <v>0.74719226521853177</v>
      </c>
      <c r="Z41" s="13">
        <f>'[39]INPUT_Energy demand'!AV8</f>
        <v>0.99999999999999956</v>
      </c>
      <c r="AA41" s="13">
        <f>'[39]INPUT_Energy demand'!AW8</f>
        <v>0.19972300828145398</v>
      </c>
      <c r="AB41" s="13">
        <f>'[39]INPUT_Energy demand'!AX8</f>
        <v>25157.076365719397</v>
      </c>
      <c r="AC41" s="13">
        <f>'[39]INPUT_Energy demand'!AY8</f>
        <v>21.760754109794991</v>
      </c>
      <c r="AD41" s="13">
        <f>'[39]INPUT_Energy demand'!AZ8</f>
        <v>21.4811358008375</v>
      </c>
      <c r="AE41" s="104">
        <f>'[39]INPUT_Energy demand'!BA8</f>
        <v>64.147599999999997</v>
      </c>
    </row>
    <row r="42" spans="1:31">
      <c r="A42" s="41" t="s">
        <v>7</v>
      </c>
      <c r="B42" s="17" t="s">
        <v>11</v>
      </c>
      <c r="C42" s="17" t="s">
        <v>32</v>
      </c>
      <c r="D42" s="17" t="s">
        <v>39</v>
      </c>
      <c r="E42" s="17" t="s">
        <v>17</v>
      </c>
      <c r="F42" s="17" t="s">
        <v>41</v>
      </c>
      <c r="G42" s="25" t="str">
        <f t="shared" si="0"/>
        <v>TEK17 ASHP PV panels ST Normal EV charging delay</v>
      </c>
      <c r="H42" s="13">
        <f>'[40]INPUT_Energy demand'!AD8</f>
        <v>6123.3459973363542</v>
      </c>
      <c r="I42" s="13">
        <f>'[40]INPUT_Energy demand'!AE8</f>
        <v>6737.6504553779851</v>
      </c>
      <c r="J42" s="13">
        <f>'[40]INPUT_Energy demand'!AF8</f>
        <v>6211.7980037242069</v>
      </c>
      <c r="K42" s="13">
        <f>'[40]INPUT_Energy demand'!AG8</f>
        <v>5908.9702313610806</v>
      </c>
      <c r="L42" s="13">
        <f>'[40]INPUT_Energy demand'!AH8</f>
        <v>6123.3459973363542</v>
      </c>
      <c r="M42" s="13">
        <f>'[40]INPUT_Energy demand'!AI8</f>
        <v>6147.1767651017672</v>
      </c>
      <c r="N42" s="13">
        <f>'[40]INPUT_Energy demand'!AJ8</f>
        <v>5644.3736939682858</v>
      </c>
      <c r="O42" s="13">
        <f>'[40]INPUT_Energy demand'!AK8</f>
        <v>5496.9895563232949</v>
      </c>
      <c r="P42" s="13">
        <f>'[40]INPUT_Energy demand'!AL8</f>
        <v>0</v>
      </c>
      <c r="Q42" s="13">
        <f>'[40]INPUT_Energy demand'!AM8</f>
        <v>590.47369027621789</v>
      </c>
      <c r="R42" s="13">
        <f>'[40]INPUT_Energy demand'!AN8</f>
        <v>567.42430975592106</v>
      </c>
      <c r="S42" s="13">
        <f>'[40]INPUT_Energy demand'!AO8</f>
        <v>411.98067503778566</v>
      </c>
      <c r="T42" s="13">
        <f>'[40]INPUT_Energy demand'!AP8</f>
        <v>0</v>
      </c>
      <c r="U42" s="13">
        <f>'[40]INPUT_Energy demand'!AQ8</f>
        <v>612.91924090950238</v>
      </c>
      <c r="V42" s="13">
        <f>'[40]INPUT_Energy demand'!AR8</f>
        <v>567.42430975592117</v>
      </c>
      <c r="W42" s="13">
        <f>'[40]INPUT_Energy demand'!AS8</f>
        <v>2204.720846083093</v>
      </c>
      <c r="X42" s="13">
        <f>'[40]INPUT_Energy demand'!AT8</f>
        <v>0</v>
      </c>
      <c r="Y42" s="13">
        <f>'[40]INPUT_Energy demand'!AU8</f>
        <v>0.96337926902086179</v>
      </c>
      <c r="Z42" s="13">
        <f>'[40]INPUT_Energy demand'!AV8</f>
        <v>0.99999999999999978</v>
      </c>
      <c r="AA42" s="13">
        <f>'[40]INPUT_Energy demand'!AW8</f>
        <v>0.186862965336274</v>
      </c>
      <c r="AB42" s="13">
        <f>'[40]INPUT_Energy demand'!AX8</f>
        <v>20159.473879365705</v>
      </c>
      <c r="AC42" s="13">
        <f>'[40]INPUT_Energy demand'!AY8</f>
        <v>10.395359391983847</v>
      </c>
      <c r="AD42" s="13">
        <f>'[40]INPUT_Energy demand'!AZ8</f>
        <v>11.838455729311459</v>
      </c>
      <c r="AE42" s="104">
        <f>'[40]INPUT_Energy demand'!BA8</f>
        <v>37.070160330448644</v>
      </c>
    </row>
    <row r="43" spans="1:31">
      <c r="A43" s="41" t="s">
        <v>7</v>
      </c>
      <c r="B43" s="17" t="s">
        <v>10</v>
      </c>
      <c r="C43" s="17" t="s">
        <v>37</v>
      </c>
      <c r="D43" s="17" t="s">
        <v>38</v>
      </c>
      <c r="E43" s="17" t="s">
        <v>40</v>
      </c>
      <c r="F43" s="17" t="s">
        <v>41</v>
      </c>
      <c r="G43" s="25" t="str">
        <f t="shared" si="0"/>
        <v>TEK17 Direct NoPV NoST Occupant open EV charging delay</v>
      </c>
      <c r="H43" s="13">
        <f>'[41]INPUT_Energy demand'!AD8</f>
        <v>15137.739950399835</v>
      </c>
      <c r="I43" s="13">
        <f>'[41]INPUT_Energy demand'!AE8</f>
        <v>15620.228405198977</v>
      </c>
      <c r="J43" s="13">
        <f>'[41]INPUT_Energy demand'!AF8</f>
        <v>19738.795474710532</v>
      </c>
      <c r="K43" s="13">
        <f>'[41]INPUT_Energy demand'!AG8</f>
        <v>15360.86557279513</v>
      </c>
      <c r="L43" s="13">
        <f>'[41]INPUT_Energy demand'!AH8</f>
        <v>15137.739950399835</v>
      </c>
      <c r="M43" s="13">
        <f>'[41]INPUT_Energy demand'!AI8</f>
        <v>10769.134307004766</v>
      </c>
      <c r="N43" s="13">
        <f>'[41]INPUT_Energy demand'!AJ8</f>
        <v>11437.212479924976</v>
      </c>
      <c r="O43" s="13">
        <f>'[41]INPUT_Energy demand'!AK8</f>
        <v>12126.518845515096</v>
      </c>
      <c r="P43" s="13">
        <f>'[41]INPUT_Energy demand'!AL8</f>
        <v>0</v>
      </c>
      <c r="Q43" s="13">
        <f>'[41]INPUT_Energy demand'!AM8</f>
        <v>4851.0940981942113</v>
      </c>
      <c r="R43" s="13">
        <f>'[41]INPUT_Energy demand'!AN8</f>
        <v>8301.5829947855564</v>
      </c>
      <c r="S43" s="13">
        <f>'[41]INPUT_Energy demand'!AO8</f>
        <v>3234.3467272800335</v>
      </c>
      <c r="T43" s="13">
        <f>'[41]INPUT_Energy demand'!AP8</f>
        <v>0</v>
      </c>
      <c r="U43" s="13">
        <f>'[41]INPUT_Energy demand'!AQ8</f>
        <v>12091.376410778235</v>
      </c>
      <c r="V43" s="13">
        <f>'[41]INPUT_Energy demand'!AR8</f>
        <v>8301.5829947855564</v>
      </c>
      <c r="W43" s="13">
        <f>'[41]INPUT_Energy demand'!AS8</f>
        <v>14185.731260000019</v>
      </c>
      <c r="X43" s="13">
        <f>'[41]INPUT_Energy demand'!AT8</f>
        <v>0</v>
      </c>
      <c r="Y43" s="13">
        <f>'[41]INPUT_Energy demand'!AU8</f>
        <v>0.40120280217808396</v>
      </c>
      <c r="Z43" s="13">
        <f>'[41]INPUT_Energy demand'!AV8</f>
        <v>1</v>
      </c>
      <c r="AA43" s="13">
        <f>'[41]INPUT_Energy demand'!AW8</f>
        <v>0.22800000000000206</v>
      </c>
      <c r="AB43" s="13">
        <f>'[41]INPUT_Energy demand'!AX8</f>
        <v>67116.249598499417</v>
      </c>
      <c r="AC43" s="13">
        <f>'[41]INPUT_Energy demand'!AY8</f>
        <v>57.824111324166665</v>
      </c>
      <c r="AD43" s="13">
        <f>'[41]INPUT_Energy demand'!AZ8</f>
        <v>78.245964600000008</v>
      </c>
      <c r="AE43" s="104">
        <f>'[41]INPUT_Energy demand'!BA8</f>
        <v>164.13319999999999</v>
      </c>
    </row>
    <row r="44" spans="1:31">
      <c r="A44" s="41" t="s">
        <v>7</v>
      </c>
      <c r="B44" s="17" t="s">
        <v>11</v>
      </c>
      <c r="C44" s="17" t="s">
        <v>37</v>
      </c>
      <c r="D44" s="17" t="s">
        <v>38</v>
      </c>
      <c r="E44" s="17" t="s">
        <v>40</v>
      </c>
      <c r="F44" s="17" t="s">
        <v>41</v>
      </c>
      <c r="G44" s="25" t="str">
        <f t="shared" si="0"/>
        <v>TEK17 ASHP NoPV NoST Occupant open EV charging delay</v>
      </c>
      <c r="H44" s="13">
        <f>'[42]INPUT_Energy demand'!AD8</f>
        <v>10910.353086315059</v>
      </c>
      <c r="I44" s="13">
        <f>'[42]INPUT_Energy demand'!AE8</f>
        <v>11821.490346194654</v>
      </c>
      <c r="J44" s="13">
        <f>'[42]INPUT_Energy demand'!AF8</f>
        <v>11974.486726072997</v>
      </c>
      <c r="K44" s="13">
        <f>'[42]INPUT_Energy demand'!AG8</f>
        <v>11104.352662718178</v>
      </c>
      <c r="L44" s="13">
        <f>'[42]INPUT_Energy demand'!AH8</f>
        <v>10910.353086315059</v>
      </c>
      <c r="M44" s="13">
        <f>'[42]INPUT_Energy demand'!AI8</f>
        <v>8282.5855342872383</v>
      </c>
      <c r="N44" s="13">
        <f>'[42]INPUT_Energy demand'!AJ8</f>
        <v>10336.171525736218</v>
      </c>
      <c r="O44" s="13">
        <f>'[42]INPUT_Energy demand'!AK8</f>
        <v>9127.8161267948199</v>
      </c>
      <c r="P44" s="13">
        <f>'[42]INPUT_Energy demand'!AL8</f>
        <v>0</v>
      </c>
      <c r="Q44" s="13">
        <f>'[42]INPUT_Energy demand'!AM8</f>
        <v>3538.9048119074159</v>
      </c>
      <c r="R44" s="13">
        <f>'[42]INPUT_Energy demand'!AN8</f>
        <v>1638.3152003367795</v>
      </c>
      <c r="S44" s="13">
        <f>'[42]INPUT_Energy demand'!AO8</f>
        <v>1976.5365359233583</v>
      </c>
      <c r="T44" s="13">
        <f>'[42]INPUT_Energy demand'!AP8</f>
        <v>0</v>
      </c>
      <c r="U44" s="13">
        <f>'[42]INPUT_Energy demand'!AQ8</f>
        <v>6955.7402455977654</v>
      </c>
      <c r="V44" s="13">
        <f>'[42]INPUT_Energy demand'!AR8</f>
        <v>1638.3152003367798</v>
      </c>
      <c r="W44" s="13">
        <f>'[42]INPUT_Energy demand'!AS8</f>
        <v>8669.0198944005188</v>
      </c>
      <c r="X44" s="13">
        <f>'[42]INPUT_Energy demand'!AT8</f>
        <v>0</v>
      </c>
      <c r="Y44" s="13">
        <f>'[42]INPUT_Energy demand'!AU8</f>
        <v>0.50877472230898235</v>
      </c>
      <c r="Z44" s="13">
        <f>'[42]INPUT_Energy demand'!AV8</f>
        <v>0.99999999999999989</v>
      </c>
      <c r="AA44" s="13">
        <f>'[42]INPUT_Energy demand'!AW8</f>
        <v>0.22800000000000462</v>
      </c>
      <c r="AB44" s="13">
        <f>'[42]INPUT_Energy demand'!AX8</f>
        <v>45095.43051472443</v>
      </c>
      <c r="AC44" s="13">
        <f>'[42]INPUT_Energy demand'!AY8</f>
        <v>53.175660121635779</v>
      </c>
      <c r="AD44" s="13">
        <f>'[42]INPUT_Energy demand'!AZ8</f>
        <v>39.605435470502314</v>
      </c>
      <c r="AE44" s="104">
        <f>'[42]INPUT_Energy demand'!BA8</f>
        <v>132.75632843201686</v>
      </c>
    </row>
    <row r="45" spans="1:31">
      <c r="A45" s="41" t="s">
        <v>7</v>
      </c>
      <c r="B45" s="17" t="s">
        <v>10</v>
      </c>
      <c r="C45" s="17" t="s">
        <v>32</v>
      </c>
      <c r="D45" s="17" t="s">
        <v>38</v>
      </c>
      <c r="E45" s="17" t="s">
        <v>40</v>
      </c>
      <c r="F45" s="17" t="s">
        <v>41</v>
      </c>
      <c r="G45" s="25" t="str">
        <f t="shared" si="0"/>
        <v>TEK17 Direct PV panels NoST Occupant open EV charging delay</v>
      </c>
      <c r="H45" s="13">
        <f>'[43]INPUT_Energy demand'!AD8</f>
        <v>14401.320009593928</v>
      </c>
      <c r="I45" s="13">
        <f>'[43]INPUT_Energy demand'!AE8</f>
        <v>15379.604550269039</v>
      </c>
      <c r="J45" s="13">
        <f>'[43]INPUT_Energy demand'!AF8</f>
        <v>18902.117527423427</v>
      </c>
      <c r="K45" s="13">
        <f>'[43]INPUT_Energy demand'!AG8</f>
        <v>14582.196335520819</v>
      </c>
      <c r="L45" s="13">
        <f>'[43]INPUT_Energy demand'!AH8</f>
        <v>14401.320009593928</v>
      </c>
      <c r="M45" s="13">
        <f>'[43]INPUT_Energy demand'!AI8</f>
        <v>10293.77118272953</v>
      </c>
      <c r="N45" s="13">
        <f>'[43]INPUT_Energy demand'!AJ8</f>
        <v>11245.436453673419</v>
      </c>
      <c r="O45" s="13">
        <f>'[43]INPUT_Energy demand'!AK8</f>
        <v>11503.14288783383</v>
      </c>
      <c r="P45" s="13">
        <f>'[43]INPUT_Energy demand'!AL8</f>
        <v>0</v>
      </c>
      <c r="Q45" s="13">
        <f>'[43]INPUT_Energy demand'!AM8</f>
        <v>5085.8333675395097</v>
      </c>
      <c r="R45" s="13">
        <f>'[43]INPUT_Energy demand'!AN8</f>
        <v>7656.6810737500073</v>
      </c>
      <c r="S45" s="13">
        <f>'[43]INPUT_Energy demand'!AO8</f>
        <v>3079.0534476869889</v>
      </c>
      <c r="T45" s="13">
        <f>'[43]INPUT_Energy demand'!AP8</f>
        <v>0</v>
      </c>
      <c r="U45" s="13">
        <f>'[43]INPUT_Energy demand'!AQ8</f>
        <v>12944.838255671897</v>
      </c>
      <c r="V45" s="13">
        <f>'[43]INPUT_Energy demand'!AR8</f>
        <v>7656.6810737500073</v>
      </c>
      <c r="W45" s="13">
        <f>'[43]INPUT_Energy demand'!AS8</f>
        <v>14185.731260000019</v>
      </c>
      <c r="X45" s="13">
        <f>'[43]INPUT_Energy demand'!AT8</f>
        <v>0</v>
      </c>
      <c r="Y45" s="13">
        <f>'[43]INPUT_Energy demand'!AU8</f>
        <v>0.39288504553628595</v>
      </c>
      <c r="Z45" s="13">
        <f>'[43]INPUT_Energy demand'!AV8</f>
        <v>1</v>
      </c>
      <c r="AA45" s="13">
        <f>'[43]INPUT_Energy demand'!AW8</f>
        <v>0.2170528534097568</v>
      </c>
      <c r="AB45" s="13">
        <f>'[43]INPUT_Energy demand'!AX8</f>
        <v>63280.729073468225</v>
      </c>
      <c r="AC45" s="13">
        <f>'[43]INPUT_Energy demand'!AY8</f>
        <v>65.418535616666645</v>
      </c>
      <c r="AD45" s="13">
        <f>'[43]INPUT_Energy demand'!AZ8</f>
        <v>71.692486700000018</v>
      </c>
      <c r="AE45" s="104">
        <f>'[43]INPUT_Energy demand'!BA8</f>
        <v>164.13319999999999</v>
      </c>
    </row>
    <row r="46" spans="1:31">
      <c r="A46" s="41" t="s">
        <v>7</v>
      </c>
      <c r="B46" s="17" t="s">
        <v>11</v>
      </c>
      <c r="C46" s="17" t="s">
        <v>32</v>
      </c>
      <c r="D46" s="17" t="s">
        <v>38</v>
      </c>
      <c r="E46" s="17" t="s">
        <v>40</v>
      </c>
      <c r="F46" s="17" t="s">
        <v>41</v>
      </c>
      <c r="G46" s="25" t="str">
        <f t="shared" si="0"/>
        <v>TEK17 ASHP PV panels NoST Occupant open EV charging delay</v>
      </c>
      <c r="H46" s="13">
        <f>'[44]INPUT_Energy demand'!AD8</f>
        <v>10258.506856004968</v>
      </c>
      <c r="I46" s="13">
        <f>'[44]INPUT_Energy demand'!AE8</f>
        <v>11608.498548383002</v>
      </c>
      <c r="J46" s="13">
        <f>'[44]INPUT_Energy demand'!AF8</f>
        <v>11781.288223838405</v>
      </c>
      <c r="K46" s="13">
        <f>'[44]INPUT_Energy demand'!AG8</f>
        <v>10423.035204554053</v>
      </c>
      <c r="L46" s="13">
        <f>'[44]INPUT_Energy demand'!AH8</f>
        <v>10258.506856004968</v>
      </c>
      <c r="M46" s="13">
        <f>'[44]INPUT_Energy demand'!AI8</f>
        <v>7912.0746633393264</v>
      </c>
      <c r="N46" s="13">
        <f>'[44]INPUT_Energy demand'!AJ8</f>
        <v>10166.419903259624</v>
      </c>
      <c r="O46" s="13">
        <f>'[44]INPUT_Energy demand'!AK8</f>
        <v>8563.250904312712</v>
      </c>
      <c r="P46" s="13">
        <f>'[44]INPUT_Energy demand'!AL8</f>
        <v>0</v>
      </c>
      <c r="Q46" s="13">
        <f>'[44]INPUT_Energy demand'!AM8</f>
        <v>3696.4238850436759</v>
      </c>
      <c r="R46" s="13">
        <f>'[44]INPUT_Energy demand'!AN8</f>
        <v>1614.8683205787802</v>
      </c>
      <c r="S46" s="13">
        <f>'[44]INPUT_Energy demand'!AO8</f>
        <v>1859.784300241341</v>
      </c>
      <c r="T46" s="13">
        <f>'[44]INPUT_Energy demand'!AP8</f>
        <v>0</v>
      </c>
      <c r="U46" s="13">
        <f>'[44]INPUT_Energy demand'!AQ8</f>
        <v>7496.7458126250549</v>
      </c>
      <c r="V46" s="13">
        <f>'[44]INPUT_Energy demand'!AR8</f>
        <v>1614.8683205787795</v>
      </c>
      <c r="W46" s="13">
        <f>'[44]INPUT_Energy demand'!AS8</f>
        <v>8669.0198944005188</v>
      </c>
      <c r="X46" s="13">
        <f>'[44]INPUT_Energy demand'!AT8</f>
        <v>0</v>
      </c>
      <c r="Y46" s="13">
        <f>'[44]INPUT_Energy demand'!AU8</f>
        <v>0.49307045716004327</v>
      </c>
      <c r="Z46" s="13">
        <f>'[44]INPUT_Energy demand'!AV8</f>
        <v>1.0000000000000004</v>
      </c>
      <c r="AA46" s="13">
        <f>'[44]INPUT_Energy demand'!AW8</f>
        <v>0.21453224503990473</v>
      </c>
      <c r="AB46" s="13">
        <f>'[44]INPUT_Energy demand'!AX8</f>
        <v>41700.398065192559</v>
      </c>
      <c r="AC46" s="13">
        <f>'[44]INPUT_Energy demand'!AY8</f>
        <v>57.136135353390642</v>
      </c>
      <c r="AD46" s="13">
        <f>'[44]INPUT_Energy demand'!AZ8</f>
        <v>39.446225470502313</v>
      </c>
      <c r="AE46" s="104">
        <f>'[44]INPUT_Energy demand'!BA8</f>
        <v>132.75632843201686</v>
      </c>
    </row>
    <row r="47" spans="1:31">
      <c r="A47" s="41" t="s">
        <v>7</v>
      </c>
      <c r="B47" s="17" t="s">
        <v>10</v>
      </c>
      <c r="C47" s="17" t="s">
        <v>37</v>
      </c>
      <c r="D47" s="17" t="s">
        <v>39</v>
      </c>
      <c r="E47" s="17" t="s">
        <v>40</v>
      </c>
      <c r="F47" s="17" t="s">
        <v>41</v>
      </c>
      <c r="G47" s="25" t="str">
        <f t="shared" si="0"/>
        <v>TEK17 Direct NoPV ST Occupant open EV charging delay</v>
      </c>
      <c r="H47" s="13">
        <f>'[45]INPUT_Energy demand'!AD8</f>
        <v>14808.015351899197</v>
      </c>
      <c r="I47" s="13">
        <f>'[45]INPUT_Energy demand'!AE8</f>
        <v>15240.072332083117</v>
      </c>
      <c r="J47" s="13">
        <f>'[45]INPUT_Energy demand'!AF8</f>
        <v>18770.452958153139</v>
      </c>
      <c r="K47" s="13">
        <f>'[45]INPUT_Energy demand'!AG8</f>
        <v>15075.174159666984</v>
      </c>
      <c r="L47" s="13">
        <f>'[45]INPUT_Energy demand'!AH8</f>
        <v>14808.015351899197</v>
      </c>
      <c r="M47" s="13">
        <f>'[45]INPUT_Energy demand'!AI8</f>
        <v>10525.291471979657</v>
      </c>
      <c r="N47" s="13">
        <f>'[45]INPUT_Energy demand'!AJ8</f>
        <v>11351.344243569027</v>
      </c>
      <c r="O47" s="13">
        <f>'[45]INPUT_Energy demand'!AK8</f>
        <v>11840.82743238693</v>
      </c>
      <c r="P47" s="13">
        <f>'[45]INPUT_Energy demand'!AL8</f>
        <v>0</v>
      </c>
      <c r="Q47" s="13">
        <f>'[45]INPUT_Energy demand'!AM8</f>
        <v>4714.7808601034594</v>
      </c>
      <c r="R47" s="13">
        <f>'[45]INPUT_Energy demand'!AN8</f>
        <v>7419.108714584112</v>
      </c>
      <c r="S47" s="13">
        <f>'[45]INPUT_Energy demand'!AO8</f>
        <v>3234.3467272800535</v>
      </c>
      <c r="T47" s="13">
        <f>'[45]INPUT_Energy demand'!AP8</f>
        <v>0</v>
      </c>
      <c r="U47" s="13">
        <f>'[45]INPUT_Energy demand'!AQ8</f>
        <v>11836.452785925976</v>
      </c>
      <c r="V47" s="13">
        <f>'[45]INPUT_Energy demand'!AR8</f>
        <v>7419.108714584112</v>
      </c>
      <c r="W47" s="13">
        <f>'[45]INPUT_Energy demand'!AS8</f>
        <v>14185.731260000019</v>
      </c>
      <c r="X47" s="13">
        <f>'[45]INPUT_Energy demand'!AT8</f>
        <v>0</v>
      </c>
      <c r="Y47" s="13">
        <f>'[45]INPUT_Energy demand'!AU8</f>
        <v>0.39832718005765422</v>
      </c>
      <c r="Z47" s="13">
        <f>'[45]INPUT_Energy demand'!AV8</f>
        <v>1</v>
      </c>
      <c r="AA47" s="13">
        <f>'[45]INPUT_Energy demand'!AW8</f>
        <v>0.22800000000000348</v>
      </c>
      <c r="AB47" s="13">
        <f>'[45]INPUT_Energy demand'!AX8</f>
        <v>65398.88487138044</v>
      </c>
      <c r="AC47" s="13">
        <f>'[45]INPUT_Energy demand'!AY8</f>
        <v>56.921399040635038</v>
      </c>
      <c r="AD47" s="13">
        <f>'[45]INPUT_Energy demand'!AZ8</f>
        <v>76.575134933696219</v>
      </c>
      <c r="AE47" s="104">
        <f>'[45]INPUT_Energy demand'!BA8</f>
        <v>164.13319999999999</v>
      </c>
    </row>
    <row r="48" spans="1:31">
      <c r="A48" s="41" t="s">
        <v>7</v>
      </c>
      <c r="B48" s="17" t="s">
        <v>11</v>
      </c>
      <c r="C48" s="17" t="s">
        <v>37</v>
      </c>
      <c r="D48" s="17" t="s">
        <v>39</v>
      </c>
      <c r="E48" s="17" t="s">
        <v>40</v>
      </c>
      <c r="F48" s="17" t="s">
        <v>41</v>
      </c>
      <c r="G48" s="25" t="str">
        <f t="shared" si="0"/>
        <v>TEK17 ASHP NoPV ST Occupant open EV charging delay</v>
      </c>
      <c r="H48" s="13">
        <f>'[46]INPUT_Energy demand'!AD8</f>
        <v>10580.628487814376</v>
      </c>
      <c r="I48" s="13">
        <f>'[46]INPUT_Energy demand'!AE8</f>
        <v>11470.543375383779</v>
      </c>
      <c r="J48" s="13">
        <f>'[46]INPUT_Energy demand'!AF8</f>
        <v>11731.089230029891</v>
      </c>
      <c r="K48" s="13">
        <f>'[46]INPUT_Energy demand'!AG8</f>
        <v>10818.661249590015</v>
      </c>
      <c r="L48" s="13">
        <f>'[46]INPUT_Energy demand'!AH8</f>
        <v>10580.628487814376</v>
      </c>
      <c r="M48" s="13">
        <f>'[46]INPUT_Energy demand'!AI8</f>
        <v>7994.6020283434991</v>
      </c>
      <c r="N48" s="13">
        <f>'[46]INPUT_Energy demand'!AJ8</f>
        <v>10250.303289380259</v>
      </c>
      <c r="O48" s="13">
        <f>'[46]INPUT_Energy demand'!AK8</f>
        <v>8842.1247136666552</v>
      </c>
      <c r="P48" s="13">
        <f>'[46]INPUT_Energy demand'!AL8</f>
        <v>0</v>
      </c>
      <c r="Q48" s="13">
        <f>'[46]INPUT_Energy demand'!AM8</f>
        <v>3475.9413470402797</v>
      </c>
      <c r="R48" s="13">
        <f>'[46]INPUT_Energy demand'!AN8</f>
        <v>1480.7859406496318</v>
      </c>
      <c r="S48" s="13">
        <f>'[46]INPUT_Energy demand'!AO8</f>
        <v>1976.5365359233601</v>
      </c>
      <c r="T48" s="13">
        <f>'[46]INPUT_Energy demand'!AP8</f>
        <v>0</v>
      </c>
      <c r="U48" s="13">
        <f>'[46]INPUT_Energy demand'!AQ8</f>
        <v>6827.715148073421</v>
      </c>
      <c r="V48" s="13">
        <f>'[46]INPUT_Energy demand'!AR8</f>
        <v>1480.7859406496314</v>
      </c>
      <c r="W48" s="13">
        <f>'[46]INPUT_Energy demand'!AS8</f>
        <v>8669.0198944005188</v>
      </c>
      <c r="X48" s="13">
        <f>'[46]INPUT_Energy demand'!AT8</f>
        <v>0</v>
      </c>
      <c r="Y48" s="13">
        <f>'[46]INPUT_Energy demand'!AU8</f>
        <v>0.50909290614168157</v>
      </c>
      <c r="Z48" s="13">
        <f>'[46]INPUT_Energy demand'!AV8</f>
        <v>1.0000000000000002</v>
      </c>
      <c r="AA48" s="13">
        <f>'[46]INPUT_Energy demand'!AW8</f>
        <v>0.22800000000000484</v>
      </c>
      <c r="AB48" s="13">
        <f>'[46]INPUT_Energy demand'!AX8</f>
        <v>43378.06578760541</v>
      </c>
      <c r="AC48" s="13">
        <f>'[46]INPUT_Energy demand'!AY8</f>
        <v>52.628282140697031</v>
      </c>
      <c r="AD48" s="13">
        <f>'[46]INPUT_Energy demand'!AZ8</f>
        <v>37.636194127790802</v>
      </c>
      <c r="AE48" s="104">
        <f>'[46]INPUT_Energy demand'!BA8</f>
        <v>132.75632843201686</v>
      </c>
    </row>
    <row r="49" spans="1:31">
      <c r="A49" s="36" t="s">
        <v>7</v>
      </c>
      <c r="B49" s="17" t="s">
        <v>10</v>
      </c>
      <c r="C49" s="17" t="s">
        <v>32</v>
      </c>
      <c r="D49" s="17" t="s">
        <v>39</v>
      </c>
      <c r="E49" s="17" t="s">
        <v>40</v>
      </c>
      <c r="F49" s="17" t="s">
        <v>41</v>
      </c>
      <c r="G49" s="25" t="str">
        <f>CONCATENATE(A49," ",B49," ",C49," ",D49," ",E49," ",F49)</f>
        <v>TEK17 Direct PV panels ST Occupant open EV charging delay</v>
      </c>
      <c r="H49" s="13">
        <f>'[47]INPUT_Energy demand'!AD8</f>
        <v>14094.228308236665</v>
      </c>
      <c r="I49" s="13">
        <f>'[47]INPUT_Energy demand'!AE8</f>
        <v>15009.955301492966</v>
      </c>
      <c r="J49" s="13">
        <f>'[47]INPUT_Energy demand'!AF8</f>
        <v>18014.27079267826</v>
      </c>
      <c r="K49" s="13">
        <f>'[47]INPUT_Energy demand'!AG8</f>
        <v>14314.904660343729</v>
      </c>
      <c r="L49" s="13">
        <f>'[47]INPUT_Energy demand'!AH8</f>
        <v>14094.228308236665</v>
      </c>
      <c r="M49" s="13">
        <f>'[47]INPUT_Energy demand'!AI8</f>
        <v>10069.85134521968</v>
      </c>
      <c r="N49" s="13">
        <f>'[47]INPUT_Energy demand'!AJ8</f>
        <v>11165.462200948588</v>
      </c>
      <c r="O49" s="13">
        <f>'[47]INPUT_Energy demand'!AK8</f>
        <v>11242.664383316289</v>
      </c>
      <c r="P49" s="13">
        <f>'[47]INPUT_Energy demand'!AL8</f>
        <v>0</v>
      </c>
      <c r="Q49" s="13">
        <f>'[47]INPUT_Energy demand'!AM8</f>
        <v>4940.1039562732858</v>
      </c>
      <c r="R49" s="13">
        <f>'[47]INPUT_Energy demand'!AN8</f>
        <v>6848.8085917296721</v>
      </c>
      <c r="S49" s="13">
        <f>'[47]INPUT_Energy demand'!AO8</f>
        <v>3072.2402770274402</v>
      </c>
      <c r="T49" s="13">
        <f>'[47]INPUT_Energy demand'!AP8</f>
        <v>0</v>
      </c>
      <c r="U49" s="13">
        <f>'[47]INPUT_Energy demand'!AQ8</f>
        <v>12668.826212915636</v>
      </c>
      <c r="V49" s="13">
        <f>'[47]INPUT_Energy demand'!AR8</f>
        <v>6848.8085917296721</v>
      </c>
      <c r="W49" s="13">
        <f>'[47]INPUT_Energy demand'!AS8</f>
        <v>14185.731260000019</v>
      </c>
      <c r="X49" s="13">
        <f>'[47]INPUT_Energy demand'!AT8</f>
        <v>0</v>
      </c>
      <c r="Y49" s="13">
        <f>'[47]INPUT_Energy demand'!AU8</f>
        <v>0.38994172571701557</v>
      </c>
      <c r="Z49" s="13">
        <f>'[47]INPUT_Energy demand'!AV8</f>
        <v>1</v>
      </c>
      <c r="AA49" s="13">
        <f>'[47]INPUT_Energy demand'!AW8</f>
        <v>0.21657257005074804</v>
      </c>
      <c r="AB49" s="13">
        <f>'[47]INPUT_Energy demand'!AX8</f>
        <v>61681.244018971498</v>
      </c>
      <c r="AC49" s="13">
        <f>'[47]INPUT_Energy demand'!AY8</f>
        <v>63.696199057373008</v>
      </c>
      <c r="AD49" s="13">
        <f>'[47]INPUT_Energy demand'!AZ8</f>
        <v>70.505006439321889</v>
      </c>
      <c r="AE49" s="104">
        <f>'[47]INPUT_Energy demand'!BA8</f>
        <v>164.13319999999999</v>
      </c>
    </row>
    <row r="50" spans="1:31" ht="16" thickBot="1">
      <c r="A50" s="38" t="s">
        <v>7</v>
      </c>
      <c r="B50" s="29" t="s">
        <v>11</v>
      </c>
      <c r="C50" s="29" t="s">
        <v>32</v>
      </c>
      <c r="D50" s="29" t="s">
        <v>39</v>
      </c>
      <c r="E50" s="29" t="s">
        <v>40</v>
      </c>
      <c r="F50" s="29" t="s">
        <v>41</v>
      </c>
      <c r="G50" s="30" t="str">
        <f>CONCATENATE(A50," ",B50," ",C50," ",D50," ",E50," ",F50)</f>
        <v>TEK17 ASHP PV panels ST Occupant open EV charging delay</v>
      </c>
      <c r="H50" s="23">
        <f>'[48]INPUT_Energy demand'!AD8</f>
        <v>9956.9408211149621</v>
      </c>
      <c r="I50" s="23">
        <f>'[48]INPUT_Energy demand'!AE8</f>
        <v>11269.952714942101</v>
      </c>
      <c r="J50" s="23">
        <f>'[48]INPUT_Energy demand'!AF8</f>
        <v>11549.074959240314</v>
      </c>
      <c r="K50" s="23">
        <f>'[48]INPUT_Energy demand'!AG8</f>
        <v>10161.006719947021</v>
      </c>
      <c r="L50" s="23">
        <f>'[48]INPUT_Energy demand'!AH8</f>
        <v>9956.9408211149621</v>
      </c>
      <c r="M50" s="23">
        <f>'[48]INPUT_Energy demand'!AI8</f>
        <v>7652.3216240556212</v>
      </c>
      <c r="N50" s="23">
        <f>'[48]INPUT_Energy demand'!AJ8</f>
        <v>10087.884626177294</v>
      </c>
      <c r="O50" s="23">
        <f>'[48]INPUT_Energy demand'!AK8</f>
        <v>8306.487231758525</v>
      </c>
      <c r="P50" s="23">
        <f>'[48]INPUT_Energy demand'!AL8</f>
        <v>0</v>
      </c>
      <c r="Q50" s="23">
        <f>'[48]INPUT_Energy demand'!AM8</f>
        <v>3617.6310908864798</v>
      </c>
      <c r="R50" s="23">
        <f>'[48]INPUT_Energy demand'!AN8</f>
        <v>1461.1903330630194</v>
      </c>
      <c r="S50" s="23">
        <f>'[48]INPUT_Energy demand'!AO8</f>
        <v>1854.5194881884963</v>
      </c>
      <c r="T50" s="23">
        <f>'[48]INPUT_Energy demand'!AP8</f>
        <v>0</v>
      </c>
      <c r="U50" s="23">
        <f>'[48]INPUT_Energy demand'!AQ8</f>
        <v>7381.3544099451583</v>
      </c>
      <c r="V50" s="23">
        <f>'[48]INPUT_Energy demand'!AR8</f>
        <v>1461.1903330630194</v>
      </c>
      <c r="W50" s="23">
        <f>'[48]INPUT_Energy demand'!AS8</f>
        <v>8669.0198944005188</v>
      </c>
      <c r="X50" s="23">
        <f>'[48]INPUT_Energy demand'!AT8</f>
        <v>0</v>
      </c>
      <c r="Y50" s="23">
        <f>'[48]INPUT_Energy demand'!AU8</f>
        <v>0.49010396872589107</v>
      </c>
      <c r="Z50" s="23">
        <f>'[48]INPUT_Energy demand'!AV8</f>
        <v>1</v>
      </c>
      <c r="AA50" s="23">
        <f>'[48]INPUT_Energy demand'!AW8</f>
        <v>0.21392493162766474</v>
      </c>
      <c r="AB50" s="23">
        <f>'[48]INPUT_Energy demand'!AX8</f>
        <v>40129.692523545964</v>
      </c>
      <c r="AC50" s="23">
        <f>'[48]INPUT_Energy demand'!AY8</f>
        <v>56.484344468985213</v>
      </c>
      <c r="AD50" s="23">
        <f>'[48]INPUT_Energy demand'!AZ8</f>
        <v>37.476984127790807</v>
      </c>
      <c r="AE50" s="105">
        <f>'[48]INPUT_Energy demand'!BA8</f>
        <v>132.75632843201686</v>
      </c>
    </row>
    <row r="51" spans="1:31">
      <c r="A51" s="41" t="s">
        <v>8</v>
      </c>
      <c r="B51" s="17" t="s">
        <v>10</v>
      </c>
      <c r="C51" s="17" t="s">
        <v>37</v>
      </c>
      <c r="D51" s="17" t="s">
        <v>38</v>
      </c>
      <c r="E51" s="17" t="s">
        <v>17</v>
      </c>
      <c r="F51" s="17" t="s">
        <v>20</v>
      </c>
      <c r="G51" s="25" t="str">
        <f t="shared" si="0"/>
        <v>60s Direct NoPV NoST Normal NoEV</v>
      </c>
      <c r="H51" s="13">
        <f>'[49]INPUT_Energy demand'!AD8</f>
        <v>8365.6248688278356</v>
      </c>
      <c r="I51" s="13">
        <f>'[49]INPUT_Energy demand'!AE8</f>
        <v>8173.8254227509133</v>
      </c>
      <c r="J51" s="13">
        <f>'[49]INPUT_Energy demand'!AF8</f>
        <v>9478.2250078818197</v>
      </c>
      <c r="K51" s="13">
        <f>'[49]INPUT_Energy demand'!AG8</f>
        <v>9782.5760895766725</v>
      </c>
      <c r="L51" s="13">
        <f>'[49]INPUT_Energy demand'!AH8</f>
        <v>8365.6248688278356</v>
      </c>
      <c r="M51" s="13">
        <f>'[49]INPUT_Energy demand'!AI8</f>
        <v>6581.7264557884209</v>
      </c>
      <c r="N51" s="13">
        <f>'[49]INPUT_Energy demand'!AJ8</f>
        <v>8295.32115654892</v>
      </c>
      <c r="O51" s="13">
        <f>'[49]INPUT_Energy demand'!AK8</f>
        <v>7172.4478671766874</v>
      </c>
      <c r="P51" s="13">
        <f>'[49]INPUT_Energy demand'!AL8</f>
        <v>0</v>
      </c>
      <c r="Q51" s="13">
        <f>'[49]INPUT_Energy demand'!AM8</f>
        <v>1592.0989669624923</v>
      </c>
      <c r="R51" s="13">
        <f>'[49]INPUT_Energy demand'!AN8</f>
        <v>1182.9038513328996</v>
      </c>
      <c r="S51" s="13">
        <f>'[49]INPUT_Energy demand'!AO8</f>
        <v>2610.1282223999851</v>
      </c>
      <c r="T51" s="13">
        <f>'[49]INPUT_Energy demand'!AP8</f>
        <v>0</v>
      </c>
      <c r="U51" s="13">
        <f>'[49]INPUT_Energy demand'!AQ8</f>
        <v>3842.2164645308267</v>
      </c>
      <c r="V51" s="13">
        <f>'[49]INPUT_Energy demand'!AR8</f>
        <v>1182.903851332899</v>
      </c>
      <c r="W51" s="13">
        <f>'[49]INPUT_Energy demand'!AS8</f>
        <v>11447.930800000009</v>
      </c>
      <c r="X51" s="13">
        <f>'[49]INPUT_Energy demand'!AT8</f>
        <v>0</v>
      </c>
      <c r="Y51" s="13">
        <f>'[49]INPUT_Energy demand'!AU8</f>
        <v>0.41436992987247107</v>
      </c>
      <c r="Z51" s="13">
        <f>'[49]INPUT_Energy demand'!AV8</f>
        <v>1.0000000000000007</v>
      </c>
      <c r="AA51" s="13">
        <f>'[49]INPUT_Energy demand'!AW8</f>
        <v>0.22799999999999851</v>
      </c>
      <c r="AB51" s="13">
        <f>'[49]INPUT_Energy demand'!AX8</f>
        <v>34466.423130978175</v>
      </c>
      <c r="AC51" s="13">
        <f>'[49]INPUT_Energy demand'!AY8</f>
        <v>24.639788150000008</v>
      </c>
      <c r="AD51" s="13">
        <f>'[49]INPUT_Energy demand'!AZ8</f>
        <v>68.744115199999996</v>
      </c>
      <c r="AE51" s="104">
        <f>'[49]INPUT_Energy demand'!BA8</f>
        <v>139.26929999999999</v>
      </c>
    </row>
    <row r="52" spans="1:31">
      <c r="A52" s="41" t="s">
        <v>8</v>
      </c>
      <c r="B52" s="17" t="s">
        <v>11</v>
      </c>
      <c r="C52" s="17" t="s">
        <v>37</v>
      </c>
      <c r="D52" s="17" t="s">
        <v>38</v>
      </c>
      <c r="E52" s="17" t="s">
        <v>17</v>
      </c>
      <c r="F52" s="17" t="s">
        <v>20</v>
      </c>
      <c r="G52" s="25" t="str">
        <f t="shared" si="0"/>
        <v>60s ASHP NoPV NoST Normal NoEV</v>
      </c>
      <c r="H52" s="13">
        <f>'[50]INPUT_Energy demand'!AD8</f>
        <v>5680.0693176724253</v>
      </c>
      <c r="I52" s="13">
        <f>'[50]INPUT_Energy demand'!AE8</f>
        <v>6052.7578094030523</v>
      </c>
      <c r="J52" s="13">
        <f>'[50]INPUT_Energy demand'!AF8</f>
        <v>6789.5553403510685</v>
      </c>
      <c r="K52" s="13">
        <f>'[50]INPUT_Energy demand'!AG8</f>
        <v>6475.9533345690388</v>
      </c>
      <c r="L52" s="13">
        <f>'[50]INPUT_Energy demand'!AH8</f>
        <v>5680.0693176724253</v>
      </c>
      <c r="M52" s="13">
        <f>'[50]INPUT_Energy demand'!AI8</f>
        <v>5182.8832096635142</v>
      </c>
      <c r="N52" s="13">
        <f>'[50]INPUT_Energy demand'!AJ8</f>
        <v>4472.1012151753857</v>
      </c>
      <c r="O52" s="13">
        <f>'[50]INPUT_Energy demand'!AK8</f>
        <v>5181.0849402911635</v>
      </c>
      <c r="P52" s="13">
        <f>'[50]INPUT_Energy demand'!AL8</f>
        <v>0</v>
      </c>
      <c r="Q52" s="13">
        <f>'[50]INPUT_Energy demand'!AM8</f>
        <v>869.8745997395381</v>
      </c>
      <c r="R52" s="13">
        <f>'[50]INPUT_Energy demand'!AN8</f>
        <v>2317.4541251756827</v>
      </c>
      <c r="S52" s="13">
        <f>'[50]INPUT_Energy demand'!AO8</f>
        <v>1294.8683942778753</v>
      </c>
      <c r="T52" s="13">
        <f>'[50]INPUT_Energy demand'!AP8</f>
        <v>0</v>
      </c>
      <c r="U52" s="13">
        <f>'[50]INPUT_Energy demand'!AQ8</f>
        <v>1868.7172555784334</v>
      </c>
      <c r="V52" s="13">
        <f>'[50]INPUT_Energy demand'!AR8</f>
        <v>2317.4541251756827</v>
      </c>
      <c r="W52" s="13">
        <f>'[50]INPUT_Energy demand'!AS8</f>
        <v>5679.247343324103</v>
      </c>
      <c r="X52" s="13">
        <f>'[50]INPUT_Energy demand'!AT8</f>
        <v>0</v>
      </c>
      <c r="Y52" s="13">
        <f>'[50]INPUT_Energy demand'!AU8</f>
        <v>0.46549289205887995</v>
      </c>
      <c r="Z52" s="13">
        <f>'[50]INPUT_Energy demand'!AV8</f>
        <v>1</v>
      </c>
      <c r="AA52" s="13">
        <f>'[50]INPUT_Energy demand'!AW8</f>
        <v>0.22799999999999643</v>
      </c>
      <c r="AB52" s="13">
        <f>'[50]INPUT_Energy demand'!AX8</f>
        <v>20476.696814131854</v>
      </c>
      <c r="AC52" s="13">
        <f>'[50]INPUT_Energy demand'!AY8</f>
        <v>26.914771155619533</v>
      </c>
      <c r="AD52" s="13">
        <f>'[50]INPUT_Energy demand'!AZ8</f>
        <v>92.685239599085961</v>
      </c>
      <c r="AE52" s="104">
        <f>'[50]INPUT_Energy demand'!BA8</f>
        <v>110.60450884389138</v>
      </c>
    </row>
    <row r="53" spans="1:31">
      <c r="A53" s="41" t="s">
        <v>8</v>
      </c>
      <c r="B53" s="17" t="s">
        <v>10</v>
      </c>
      <c r="C53" s="17" t="s">
        <v>32</v>
      </c>
      <c r="D53" s="17" t="s">
        <v>38</v>
      </c>
      <c r="E53" s="17" t="s">
        <v>17</v>
      </c>
      <c r="F53" s="17" t="s">
        <v>20</v>
      </c>
      <c r="G53" s="25" t="str">
        <f t="shared" si="0"/>
        <v>60s Direct PV panels NoST Normal NoEV</v>
      </c>
      <c r="H53" s="13">
        <f>'[51]INPUT_Energy demand'!AD8</f>
        <v>7656.8250823443914</v>
      </c>
      <c r="I53" s="13">
        <f>'[51]INPUT_Energy demand'!AE8</f>
        <v>7880.834268241656</v>
      </c>
      <c r="J53" s="13">
        <f>'[51]INPUT_Energy demand'!AF8</f>
        <v>9226.4528033608567</v>
      </c>
      <c r="K53" s="13">
        <f>'[51]INPUT_Energy demand'!AG8</f>
        <v>8989.445485126671</v>
      </c>
      <c r="L53" s="13">
        <f>'[51]INPUT_Energy demand'!AH8</f>
        <v>7656.8250823443914</v>
      </c>
      <c r="M53" s="13">
        <f>'[51]INPUT_Energy demand'!AI8</f>
        <v>6157.0487698514953</v>
      </c>
      <c r="N53" s="13">
        <f>'[51]INPUT_Energy demand'!AJ8</f>
        <v>8110.737878818858</v>
      </c>
      <c r="O53" s="13">
        <f>'[51]INPUT_Energy demand'!AK8</f>
        <v>6562.8889178441514</v>
      </c>
      <c r="P53" s="13">
        <f>'[51]INPUT_Energy demand'!AL8</f>
        <v>0</v>
      </c>
      <c r="Q53" s="13">
        <f>'[51]INPUT_Energy demand'!AM8</f>
        <v>1723.7854983901607</v>
      </c>
      <c r="R53" s="13">
        <f>'[51]INPUT_Energy demand'!AN8</f>
        <v>1115.7149245419987</v>
      </c>
      <c r="S53" s="13">
        <f>'[51]INPUT_Energy demand'!AO8</f>
        <v>2426.5565672825196</v>
      </c>
      <c r="T53" s="13">
        <f>'[51]INPUT_Energy demand'!AP8</f>
        <v>0</v>
      </c>
      <c r="U53" s="13">
        <f>'[51]INPUT_Energy demand'!AQ8</f>
        <v>4428.1396850585988</v>
      </c>
      <c r="V53" s="13">
        <f>'[51]INPUT_Energy demand'!AR8</f>
        <v>1115.7149245419987</v>
      </c>
      <c r="W53" s="13">
        <f>'[51]INPUT_Energy demand'!AS8</f>
        <v>11447.930800000009</v>
      </c>
      <c r="X53" s="13">
        <f>'[51]INPUT_Energy demand'!AT8</f>
        <v>0</v>
      </c>
      <c r="Y53" s="13">
        <f>'[51]INPUT_Energy demand'!AU8</f>
        <v>0.38927983780786024</v>
      </c>
      <c r="Z53" s="13">
        <f>'[51]INPUT_Energy demand'!AV8</f>
        <v>1</v>
      </c>
      <c r="AA53" s="13">
        <f>'[51]INPUT_Energy demand'!AW8</f>
        <v>0.21196464318971231</v>
      </c>
      <c r="AB53" s="13">
        <f>'[51]INPUT_Energy demand'!AX8</f>
        <v>30774.757576376996</v>
      </c>
      <c r="AC53" s="13">
        <f>'[51]INPUT_Energy demand'!AY8</f>
        <v>35.547124325000006</v>
      </c>
      <c r="AD53" s="13">
        <f>'[51]INPUT_Energy demand'!AZ8</f>
        <v>64.980113399999993</v>
      </c>
      <c r="AE53" s="104">
        <f>'[51]INPUT_Energy demand'!BA8</f>
        <v>139.26929999999999</v>
      </c>
    </row>
    <row r="54" spans="1:31">
      <c r="A54" s="41" t="s">
        <v>8</v>
      </c>
      <c r="B54" s="17" t="s">
        <v>11</v>
      </c>
      <c r="C54" s="17" t="s">
        <v>32</v>
      </c>
      <c r="D54" s="17" t="s">
        <v>38</v>
      </c>
      <c r="E54" s="17" t="s">
        <v>17</v>
      </c>
      <c r="F54" s="17" t="s">
        <v>20</v>
      </c>
      <c r="G54" s="25" t="str">
        <f t="shared" si="0"/>
        <v>60s ASHP PV panels NoST Normal NoEV</v>
      </c>
      <c r="H54" s="13">
        <f>'[52]INPUT_Energy demand'!AD8</f>
        <v>5091.0762594350253</v>
      </c>
      <c r="I54" s="13">
        <f>'[52]INPUT_Energy demand'!AE8</f>
        <v>5797.8401266457167</v>
      </c>
      <c r="J54" s="13">
        <f>'[52]INPUT_Energy demand'!AF8</f>
        <v>6567.4483850801989</v>
      </c>
      <c r="K54" s="13">
        <f>'[52]INPUT_Energy demand'!AG8</f>
        <v>5817.009688223412</v>
      </c>
      <c r="L54" s="13">
        <f>'[52]INPUT_Energy demand'!AH8</f>
        <v>5091.0762594350253</v>
      </c>
      <c r="M54" s="13">
        <f>'[52]INPUT_Energy demand'!AI8</f>
        <v>4888.9336439923682</v>
      </c>
      <c r="N54" s="13">
        <f>'[52]INPUT_Energy demand'!AJ8</f>
        <v>5375.4495111862034</v>
      </c>
      <c r="O54" s="13">
        <f>'[52]INPUT_Energy demand'!AK8</f>
        <v>4654.4052307898783</v>
      </c>
      <c r="P54" s="13">
        <f>'[52]INPUT_Energy demand'!AL8</f>
        <v>0</v>
      </c>
      <c r="Q54" s="13">
        <f>'[52]INPUT_Energy demand'!AM8</f>
        <v>908.90648265334858</v>
      </c>
      <c r="R54" s="13">
        <f>'[52]INPUT_Energy demand'!AN8</f>
        <v>1191.9988738939956</v>
      </c>
      <c r="S54" s="13">
        <f>'[52]INPUT_Energy demand'!AO8</f>
        <v>1162.6044574335338</v>
      </c>
      <c r="T54" s="13">
        <f>'[52]INPUT_Energy demand'!AP8</f>
        <v>0</v>
      </c>
      <c r="U54" s="13">
        <f>'[52]INPUT_Energy demand'!AQ8</f>
        <v>1939.2746480462349</v>
      </c>
      <c r="V54" s="13">
        <f>'[52]INPUT_Energy demand'!AR8</f>
        <v>1191.998873893996</v>
      </c>
      <c r="W54" s="13">
        <f>'[52]INPUT_Energy demand'!AS8</f>
        <v>5679.247343324103</v>
      </c>
      <c r="X54" s="13">
        <f>'[52]INPUT_Energy demand'!AT8</f>
        <v>0</v>
      </c>
      <c r="Y54" s="13">
        <f>'[52]INPUT_Energy demand'!AU8</f>
        <v>0.46868373366766097</v>
      </c>
      <c r="Z54" s="13">
        <f>'[52]INPUT_Energy demand'!AV8</f>
        <v>0.99999999999999967</v>
      </c>
      <c r="AA54" s="13">
        <f>'[52]INPUT_Energy demand'!AW8</f>
        <v>0.20471100960238392</v>
      </c>
      <c r="AB54" s="13">
        <f>'[52]INPUT_Energy demand'!AX8</f>
        <v>17408.990223724006</v>
      </c>
      <c r="AC54" s="13">
        <f>'[52]INPUT_Energy demand'!AY8</f>
        <v>34.472172811625263</v>
      </c>
      <c r="AD54" s="13">
        <f>'[52]INPUT_Energy demand'!AZ8</f>
        <v>86.347683801682422</v>
      </c>
      <c r="AE54" s="104">
        <f>'[52]INPUT_Energy demand'!BA8</f>
        <v>110.60450884389138</v>
      </c>
    </row>
    <row r="55" spans="1:31">
      <c r="A55" s="41" t="s">
        <v>8</v>
      </c>
      <c r="B55" s="17" t="s">
        <v>10</v>
      </c>
      <c r="C55" s="17" t="s">
        <v>37</v>
      </c>
      <c r="D55" s="17" t="s">
        <v>39</v>
      </c>
      <c r="E55" s="17" t="s">
        <v>17</v>
      </c>
      <c r="F55" s="17" t="s">
        <v>20</v>
      </c>
      <c r="G55" s="25" t="str">
        <f t="shared" si="0"/>
        <v>60s Direct NoPV ST Normal NoEV</v>
      </c>
      <c r="H55" s="13">
        <f>'[53]INPUT_Energy demand'!AD8</f>
        <v>8034.8385679270905</v>
      </c>
      <c r="I55" s="13">
        <f>'[53]INPUT_Energy demand'!AE8</f>
        <v>7881.2635655705826</v>
      </c>
      <c r="J55" s="13">
        <f>'[53]INPUT_Energy demand'!AF8</f>
        <v>9250.5509780246102</v>
      </c>
      <c r="K55" s="13">
        <f>'[53]INPUT_Energy demand'!AG8</f>
        <v>9496.0441620484635</v>
      </c>
      <c r="L55" s="13">
        <f>'[53]INPUT_Energy demand'!AH8</f>
        <v>8034.8385679270905</v>
      </c>
      <c r="M55" s="13">
        <f>'[53]INPUT_Energy demand'!AI8</f>
        <v>6053.4276460734418</v>
      </c>
      <c r="N55" s="13">
        <f>'[53]INPUT_Energy demand'!AJ8</f>
        <v>8209.1764351929614</v>
      </c>
      <c r="O55" s="13">
        <f>'[53]INPUT_Energy demand'!AK8</f>
        <v>6885.915939648502</v>
      </c>
      <c r="P55" s="13">
        <f>'[53]INPUT_Energy demand'!AL8</f>
        <v>0</v>
      </c>
      <c r="Q55" s="13">
        <f>'[53]INPUT_Energy demand'!AM8</f>
        <v>1827.8359194971408</v>
      </c>
      <c r="R55" s="13">
        <f>'[53]INPUT_Energy demand'!AN8</f>
        <v>1041.3745428316488</v>
      </c>
      <c r="S55" s="13">
        <f>'[53]INPUT_Energy demand'!AO8</f>
        <v>2610.1282223999615</v>
      </c>
      <c r="T55" s="13">
        <f>'[53]INPUT_Energy demand'!AP8</f>
        <v>0</v>
      </c>
      <c r="U55" s="13">
        <f>'[53]INPUT_Energy demand'!AQ8</f>
        <v>4057.9471969146998</v>
      </c>
      <c r="V55" s="13">
        <f>'[53]INPUT_Energy demand'!AR8</f>
        <v>1041.3745428316488</v>
      </c>
      <c r="W55" s="13">
        <f>'[53]INPUT_Energy demand'!AS8</f>
        <v>11447.930800000009</v>
      </c>
      <c r="X55" s="13">
        <f>'[53]INPUT_Energy demand'!AT8</f>
        <v>0</v>
      </c>
      <c r="Y55" s="13">
        <f>'[53]INPUT_Energy demand'!AU8</f>
        <v>0.4504336381919567</v>
      </c>
      <c r="Z55" s="13">
        <f>'[53]INPUT_Energy demand'!AV8</f>
        <v>1</v>
      </c>
      <c r="AA55" s="13">
        <f>'[53]INPUT_Energy demand'!AW8</f>
        <v>0.22799999999999646</v>
      </c>
      <c r="AB55" s="13">
        <f>'[53]INPUT_Energy demand'!AX8</f>
        <v>32749.058403859155</v>
      </c>
      <c r="AC55" s="13">
        <f>'[53]INPUT_Energy demand'!AY8</f>
        <v>23.144355783466242</v>
      </c>
      <c r="AD55" s="13">
        <f>'[53]INPUT_Energy demand'!AZ8</f>
        <v>66.385416262127492</v>
      </c>
      <c r="AE55" s="104">
        <f>'[53]INPUT_Energy demand'!BA8</f>
        <v>139.26929999999999</v>
      </c>
    </row>
    <row r="56" spans="1:31">
      <c r="A56" s="41" t="s">
        <v>8</v>
      </c>
      <c r="B56" s="17" t="s">
        <v>11</v>
      </c>
      <c r="C56" s="17" t="s">
        <v>37</v>
      </c>
      <c r="D56" s="17" t="s">
        <v>39</v>
      </c>
      <c r="E56" s="17" t="s">
        <v>17</v>
      </c>
      <c r="F56" s="17" t="s">
        <v>20</v>
      </c>
      <c r="G56" s="25" t="str">
        <f t="shared" si="0"/>
        <v>60s ASHP NoPV ST Normal NoEV</v>
      </c>
      <c r="H56" s="13">
        <f>'[54]INPUT_Energy demand'!AD8</f>
        <v>5350.351326292599</v>
      </c>
      <c r="I56" s="13">
        <f>'[54]INPUT_Energy demand'!AE8</f>
        <v>5532.1996867976177</v>
      </c>
      <c r="J56" s="13">
        <f>'[54]INPUT_Energy demand'!AF8</f>
        <v>6574.7100669572546</v>
      </c>
      <c r="K56" s="13">
        <f>'[54]INPUT_Energy demand'!AG8</f>
        <v>6190.2671520782351</v>
      </c>
      <c r="L56" s="13">
        <f>'[54]INPUT_Energy demand'!AH8</f>
        <v>5350.351326292599</v>
      </c>
      <c r="M56" s="13">
        <f>'[54]INPUT_Energy demand'!AI8</f>
        <v>4477.1095017358502</v>
      </c>
      <c r="N56" s="13">
        <f>'[54]INPUT_Energy demand'!AJ8</f>
        <v>5442.966604350635</v>
      </c>
      <c r="O56" s="13">
        <f>'[54]INPUT_Energy demand'!AK8</f>
        <v>4895.3987578003544</v>
      </c>
      <c r="P56" s="13">
        <f>'[54]INPUT_Energy demand'!AL8</f>
        <v>0</v>
      </c>
      <c r="Q56" s="13">
        <f>'[54]INPUT_Energy demand'!AM8</f>
        <v>1055.0901850617674</v>
      </c>
      <c r="R56" s="13">
        <f>'[54]INPUT_Energy demand'!AN8</f>
        <v>1131.7434626066197</v>
      </c>
      <c r="S56" s="13">
        <f>'[54]INPUT_Energy demand'!AO8</f>
        <v>1294.8683942778807</v>
      </c>
      <c r="T56" s="13">
        <f>'[54]INPUT_Energy demand'!AP8</f>
        <v>0</v>
      </c>
      <c r="U56" s="13">
        <f>'[54]INPUT_Energy demand'!AQ8</f>
        <v>2221.8212674466222</v>
      </c>
      <c r="V56" s="13">
        <f>'[54]INPUT_Energy demand'!AR8</f>
        <v>1131.7434626066197</v>
      </c>
      <c r="W56" s="13">
        <f>'[54]INPUT_Energy demand'!AS8</f>
        <v>5679.247343324103</v>
      </c>
      <c r="X56" s="13">
        <f>'[54]INPUT_Energy demand'!AT8</f>
        <v>0</v>
      </c>
      <c r="Y56" s="13">
        <f>'[54]INPUT_Energy demand'!AU8</f>
        <v>0.47487626503562369</v>
      </c>
      <c r="Z56" s="13">
        <f>'[54]INPUT_Energy demand'!AV8</f>
        <v>1</v>
      </c>
      <c r="AA56" s="13">
        <f>'[54]INPUT_Energy demand'!AW8</f>
        <v>0.2279999999999974</v>
      </c>
      <c r="AB56" s="13">
        <f>'[54]INPUT_Energy demand'!AX8</f>
        <v>18759.332087012695</v>
      </c>
      <c r="AC56" s="13">
        <f>'[54]INPUT_Energy demand'!AY8</f>
        <v>25.419338789085746</v>
      </c>
      <c r="AD56" s="13">
        <f>'[54]INPUT_Energy demand'!AZ8</f>
        <v>90.29539201271345</v>
      </c>
      <c r="AE56" s="104">
        <f>'[54]INPUT_Energy demand'!BA8</f>
        <v>110.60450884389138</v>
      </c>
    </row>
    <row r="57" spans="1:31">
      <c r="A57" s="41" t="s">
        <v>8</v>
      </c>
      <c r="B57" s="17" t="s">
        <v>10</v>
      </c>
      <c r="C57" s="17" t="s">
        <v>32</v>
      </c>
      <c r="D57" s="17" t="s">
        <v>39</v>
      </c>
      <c r="E57" s="17" t="s">
        <v>17</v>
      </c>
      <c r="F57" s="17" t="s">
        <v>20</v>
      </c>
      <c r="G57" s="25" t="str">
        <f t="shared" si="0"/>
        <v>60s Direct PV panels ST Normal NoEV</v>
      </c>
      <c r="H57" s="13">
        <f>'[55]INPUT_Energy demand'!AD8</f>
        <v>7356.0035543702506</v>
      </c>
      <c r="I57" s="13">
        <f>'[55]INPUT_Energy demand'!AE8</f>
        <v>7611.4278826137788</v>
      </c>
      <c r="J57" s="13">
        <f>'[55]INPUT_Energy demand'!AF8</f>
        <v>9012.796264978926</v>
      </c>
      <c r="K57" s="13">
        <f>'[55]INPUT_Energy demand'!AG8</f>
        <v>8724.3815776263727</v>
      </c>
      <c r="L57" s="13">
        <f>'[55]INPUT_Energy demand'!AH8</f>
        <v>7356.0035543702506</v>
      </c>
      <c r="M57" s="13">
        <f>'[55]INPUT_Energy demand'!AI8</f>
        <v>5614.4711610957775</v>
      </c>
      <c r="N57" s="13">
        <f>'[55]INPUT_Energy demand'!AJ8</f>
        <v>8032.3964837458616</v>
      </c>
      <c r="O57" s="13">
        <f>'[55]INPUT_Energy demand'!AK8</f>
        <v>6306.193863100294</v>
      </c>
      <c r="P57" s="13">
        <f>'[55]INPUT_Energy demand'!AL8</f>
        <v>0</v>
      </c>
      <c r="Q57" s="13">
        <f>'[55]INPUT_Energy demand'!AM8</f>
        <v>1996.9567215180014</v>
      </c>
      <c r="R57" s="13">
        <f>'[55]INPUT_Energy demand'!AN8</f>
        <v>980.39978123306446</v>
      </c>
      <c r="S57" s="13">
        <f>'[55]INPUT_Energy demand'!AO8</f>
        <v>2418.1877145260787</v>
      </c>
      <c r="T57" s="13">
        <f>'[55]INPUT_Energy demand'!AP8</f>
        <v>0</v>
      </c>
      <c r="U57" s="13">
        <f>'[55]INPUT_Energy demand'!AQ8</f>
        <v>4805.9458916845406</v>
      </c>
      <c r="V57" s="13">
        <f>'[55]INPUT_Energy demand'!AR8</f>
        <v>980.39978123306412</v>
      </c>
      <c r="W57" s="13">
        <f>'[55]INPUT_Energy demand'!AS8</f>
        <v>11447.930800000009</v>
      </c>
      <c r="X57" s="13">
        <f>'[55]INPUT_Energy demand'!AT8</f>
        <v>0</v>
      </c>
      <c r="Y57" s="13">
        <f>'[55]INPUT_Energy demand'!AU8</f>
        <v>0.41551793684844102</v>
      </c>
      <c r="Z57" s="13">
        <f>'[55]INPUT_Energy demand'!AV8</f>
        <v>1.0000000000000004</v>
      </c>
      <c r="AA57" s="13">
        <f>'[55]INPUT_Energy demand'!AW8</f>
        <v>0.21123360690877663</v>
      </c>
      <c r="AB57" s="13">
        <f>'[55]INPUT_Energy demand'!AX8</f>
        <v>29207.92967491721</v>
      </c>
      <c r="AC57" s="13">
        <f>'[55]INPUT_Energy demand'!AY8</f>
        <v>34.197005779555738</v>
      </c>
      <c r="AD57" s="13">
        <f>'[55]INPUT_Energy demand'!AZ8</f>
        <v>62.686694347676507</v>
      </c>
      <c r="AE57" s="104">
        <f>'[55]INPUT_Energy demand'!BA8</f>
        <v>139.26929999999999</v>
      </c>
    </row>
    <row r="58" spans="1:31">
      <c r="A58" s="41" t="s">
        <v>8</v>
      </c>
      <c r="B58" s="17" t="s">
        <v>11</v>
      </c>
      <c r="C58" s="17" t="s">
        <v>32</v>
      </c>
      <c r="D58" s="17" t="s">
        <v>39</v>
      </c>
      <c r="E58" s="17" t="s">
        <v>17</v>
      </c>
      <c r="F58" s="17" t="s">
        <v>20</v>
      </c>
      <c r="G58" s="25" t="str">
        <f t="shared" si="0"/>
        <v>60s ASHP PV panels ST Normal NoEV</v>
      </c>
      <c r="H58" s="13">
        <f>'[56]INPUT_Energy demand'!AD8</f>
        <v>4799.0140789930119</v>
      </c>
      <c r="I58" s="13">
        <f>'[56]INPUT_Energy demand'!AE8</f>
        <v>5255.9203659893083</v>
      </c>
      <c r="J58" s="13">
        <f>'[56]INPUT_Energy demand'!AF8</f>
        <v>6366.3653082172368</v>
      </c>
      <c r="K58" s="13">
        <f>'[56]INPUT_Energy demand'!AG8</f>
        <v>5561.9793327021989</v>
      </c>
      <c r="L58" s="13">
        <f>'[56]INPUT_Energy demand'!AH8</f>
        <v>4799.0140789930119</v>
      </c>
      <c r="M58" s="13">
        <f>'[56]INPUT_Energy demand'!AI8</f>
        <v>4146.9005500793901</v>
      </c>
      <c r="N58" s="13">
        <f>'[56]INPUT_Energy demand'!AJ8</f>
        <v>5299.3891961997033</v>
      </c>
      <c r="O58" s="13">
        <f>'[56]INPUT_Energy demand'!AK8</f>
        <v>4403.7955133835931</v>
      </c>
      <c r="P58" s="13">
        <f>'[56]INPUT_Energy demand'!AL8</f>
        <v>0</v>
      </c>
      <c r="Q58" s="13">
        <f>'[56]INPUT_Energy demand'!AM8</f>
        <v>1109.0198159099182</v>
      </c>
      <c r="R58" s="13">
        <f>'[56]INPUT_Energy demand'!AN8</f>
        <v>1066.9761120175335</v>
      </c>
      <c r="S58" s="13">
        <f>'[56]INPUT_Energy demand'!AO8</f>
        <v>1158.1838193186059</v>
      </c>
      <c r="T58" s="13">
        <f>'[56]INPUT_Energy demand'!AP8</f>
        <v>0</v>
      </c>
      <c r="U58" s="13">
        <f>'[56]INPUT_Energy demand'!AQ8</f>
        <v>2516.7693125459728</v>
      </c>
      <c r="V58" s="13">
        <f>'[56]INPUT_Energy demand'!AR8</f>
        <v>1066.9761120175333</v>
      </c>
      <c r="W58" s="13">
        <f>'[56]INPUT_Energy demand'!AS8</f>
        <v>5679.247343324103</v>
      </c>
      <c r="X58" s="13">
        <f>'[56]INPUT_Energy demand'!AT8</f>
        <v>0</v>
      </c>
      <c r="Y58" s="13">
        <f>'[56]INPUT_Energy demand'!AU8</f>
        <v>0.44065215289359588</v>
      </c>
      <c r="Z58" s="13">
        <f>'[56]INPUT_Energy demand'!AV8</f>
        <v>1.0000000000000002</v>
      </c>
      <c r="AA58" s="13">
        <f>'[56]INPUT_Energy demand'!AW8</f>
        <v>0.2039326251004086</v>
      </c>
      <c r="AB58" s="13">
        <f>'[56]INPUT_Energy demand'!AX8</f>
        <v>15887.783923994075</v>
      </c>
      <c r="AC58" s="13">
        <f>'[56]INPUT_Energy demand'!AY8</f>
        <v>32.72901029424056</v>
      </c>
      <c r="AD58" s="13">
        <f>'[56]INPUT_Energy demand'!AZ8</f>
        <v>83.961586163809926</v>
      </c>
      <c r="AE58" s="104">
        <f>'[56]INPUT_Energy demand'!BA8</f>
        <v>110.60450884389138</v>
      </c>
    </row>
    <row r="59" spans="1:31">
      <c r="A59" s="41" t="s">
        <v>8</v>
      </c>
      <c r="B59" s="17" t="s">
        <v>10</v>
      </c>
      <c r="C59" s="17" t="s">
        <v>37</v>
      </c>
      <c r="D59" s="17" t="s">
        <v>38</v>
      </c>
      <c r="E59" s="17" t="s">
        <v>40</v>
      </c>
      <c r="F59" s="17" t="s">
        <v>20</v>
      </c>
      <c r="G59" s="25" t="str">
        <f t="shared" si="0"/>
        <v>60s Direct NoPV NoST Occupant open NoEV</v>
      </c>
      <c r="H59" s="13">
        <f>'[57]INPUT_Energy demand'!AD8</f>
        <v>14859.606184121314</v>
      </c>
      <c r="I59" s="13">
        <f>'[57]INPUT_Energy demand'!AE8</f>
        <v>14652.989390343251</v>
      </c>
      <c r="J59" s="13">
        <f>'[57]INPUT_Energy demand'!AF8</f>
        <v>19921.627757491802</v>
      </c>
      <c r="K59" s="13">
        <f>'[57]INPUT_Energy demand'!AG8</f>
        <v>16005.283627758918</v>
      </c>
      <c r="L59" s="13">
        <f>'[57]INPUT_Energy demand'!AH8</f>
        <v>14859.606184121314</v>
      </c>
      <c r="M59" s="13">
        <f>'[57]INPUT_Energy demand'!AI8</f>
        <v>10523.411598070728</v>
      </c>
      <c r="N59" s="13">
        <f>'[57]INPUT_Energy demand'!AJ8</f>
        <v>11364.745225773237</v>
      </c>
      <c r="O59" s="13">
        <f>'[57]INPUT_Energy demand'!AK8</f>
        <v>11776.140583758899</v>
      </c>
      <c r="P59" s="13">
        <f>'[57]INPUT_Energy demand'!AL8</f>
        <v>0</v>
      </c>
      <c r="Q59" s="13">
        <f>'[57]INPUT_Energy demand'!AM8</f>
        <v>4129.5777922725229</v>
      </c>
      <c r="R59" s="13">
        <f>'[57]INPUT_Energy demand'!AN8</f>
        <v>8556.8825317185656</v>
      </c>
      <c r="S59" s="13">
        <f>'[57]INPUT_Energy demand'!AO8</f>
        <v>4229.1430440000186</v>
      </c>
      <c r="T59" s="13">
        <f>'[57]INPUT_Energy demand'!AP8</f>
        <v>0</v>
      </c>
      <c r="U59" s="13">
        <f>'[57]INPUT_Energy demand'!AQ8</f>
        <v>11284.783957369042</v>
      </c>
      <c r="V59" s="13">
        <f>'[57]INPUT_Energy demand'!AR8</f>
        <v>8556.8825317185656</v>
      </c>
      <c r="W59" s="13">
        <f>'[57]INPUT_Energy demand'!AS8</f>
        <v>18548.873</v>
      </c>
      <c r="X59" s="13">
        <f>'[57]INPUT_Energy demand'!AT8</f>
        <v>0</v>
      </c>
      <c r="Y59" s="13">
        <f>'[57]INPUT_Energy demand'!AU8</f>
        <v>0.36594212240774715</v>
      </c>
      <c r="Z59" s="13">
        <f>'[57]INPUT_Energy demand'!AV8</f>
        <v>1</v>
      </c>
      <c r="AA59" s="13">
        <f>'[57]INPUT_Energy demand'!AW8</f>
        <v>0.22800000000000101</v>
      </c>
      <c r="AB59" s="13">
        <f>'[57]INPUT_Energy demand'!AX8</f>
        <v>68294.904515464877</v>
      </c>
      <c r="AC59" s="13">
        <f>'[57]INPUT_Energy demand'!AY8</f>
        <v>44.424809308333337</v>
      </c>
      <c r="AD59" s="13">
        <f>'[57]INPUT_Energy demand'!AZ8</f>
        <v>115.69779016150001</v>
      </c>
      <c r="AE59" s="104">
        <f>'[57]INPUT_Energy demand'!BA8</f>
        <v>192.07599999999999</v>
      </c>
    </row>
    <row r="60" spans="1:31">
      <c r="A60" s="41" t="s">
        <v>8</v>
      </c>
      <c r="B60" s="17" t="s">
        <v>11</v>
      </c>
      <c r="C60" s="17" t="s">
        <v>37</v>
      </c>
      <c r="D60" s="17" t="s">
        <v>38</v>
      </c>
      <c r="E60" s="17" t="s">
        <v>40</v>
      </c>
      <c r="F60" s="17" t="s">
        <v>20</v>
      </c>
      <c r="G60" s="25" t="str">
        <f t="shared" si="0"/>
        <v>60s ASHP NoPV NoST Occupant open NoEV</v>
      </c>
      <c r="H60" s="13">
        <f>'[58]INPUT_Energy demand'!AD8</f>
        <v>9883.9445913354393</v>
      </c>
      <c r="I60" s="13">
        <f>'[58]INPUT_Energy demand'!AE8</f>
        <v>10561.021006763269</v>
      </c>
      <c r="J60" s="13">
        <f>'[58]INPUT_Energy demand'!AF8</f>
        <v>11686.895658577823</v>
      </c>
      <c r="K60" s="13">
        <f>'[58]INPUT_Energy demand'!AG8</f>
        <v>10917.025236246302</v>
      </c>
      <c r="L60" s="13">
        <f>'[58]INPUT_Energy demand'!AH8</f>
        <v>9883.9445913354393</v>
      </c>
      <c r="M60" s="13">
        <f>'[58]INPUT_Energy demand'!AI8</f>
        <v>7391.0936954894551</v>
      </c>
      <c r="N60" s="13">
        <f>'[58]INPUT_Energy demand'!AJ8</f>
        <v>10068.841060985267</v>
      </c>
      <c r="O60" s="13">
        <f>'[58]INPUT_Energy demand'!AK8</f>
        <v>8250.579727832619</v>
      </c>
      <c r="P60" s="13">
        <f>'[58]INPUT_Energy demand'!AL8</f>
        <v>0</v>
      </c>
      <c r="Q60" s="13">
        <f>'[58]INPUT_Energy demand'!AM8</f>
        <v>3169.9273112738138</v>
      </c>
      <c r="R60" s="13">
        <f>'[58]INPUT_Energy demand'!AN8</f>
        <v>1618.0545975925561</v>
      </c>
      <c r="S60" s="13">
        <f>'[58]INPUT_Energy demand'!AO8</f>
        <v>2666.4455084136825</v>
      </c>
      <c r="T60" s="13">
        <f>'[58]INPUT_Energy demand'!AP8</f>
        <v>0</v>
      </c>
      <c r="U60" s="13">
        <f>'[58]INPUT_Energy demand'!AQ8</f>
        <v>7642.2469651675083</v>
      </c>
      <c r="V60" s="13">
        <f>'[58]INPUT_Energy demand'!AR8</f>
        <v>1618.0545975925568</v>
      </c>
      <c r="W60" s="13">
        <f>'[58]INPUT_Energy demand'!AS8</f>
        <v>11694.936440410842</v>
      </c>
      <c r="X60" s="13">
        <f>'[58]INPUT_Energy demand'!AT8</f>
        <v>0</v>
      </c>
      <c r="Y60" s="13">
        <f>'[58]INPUT_Energy demand'!AU8</f>
        <v>0.41478995977517891</v>
      </c>
      <c r="Z60" s="13">
        <f>'[58]INPUT_Energy demand'!AV8</f>
        <v>0.99999999999999956</v>
      </c>
      <c r="AA60" s="13">
        <f>'[58]INPUT_Energy demand'!AW8</f>
        <v>0.2280000000000009</v>
      </c>
      <c r="AB60" s="13">
        <f>'[58]INPUT_Energy demand'!AX8</f>
        <v>42376.821219705409</v>
      </c>
      <c r="AC60" s="13">
        <f>'[58]INPUT_Energy demand'!AY8</f>
        <v>42.844552554353442</v>
      </c>
      <c r="AD60" s="13">
        <f>'[58]INPUT_Energy demand'!AZ8</f>
        <v>70.984335263548459</v>
      </c>
      <c r="AE60" s="104">
        <f>'[58]INPUT_Energy demand'!BA8</f>
        <v>160.69912843201686</v>
      </c>
    </row>
    <row r="61" spans="1:31">
      <c r="A61" s="41" t="s">
        <v>8</v>
      </c>
      <c r="B61" s="17" t="s">
        <v>10</v>
      </c>
      <c r="C61" s="17" t="s">
        <v>32</v>
      </c>
      <c r="D61" s="17" t="s">
        <v>38</v>
      </c>
      <c r="E61" s="17" t="s">
        <v>40</v>
      </c>
      <c r="F61" s="17" t="s">
        <v>20</v>
      </c>
      <c r="G61" s="25" t="str">
        <f t="shared" si="0"/>
        <v>60s Direct PV panels NoST Occupant open NoEV</v>
      </c>
      <c r="H61" s="13">
        <f>'[59]INPUT_Energy demand'!AD8</f>
        <v>14063.636308587236</v>
      </c>
      <c r="I61" s="13">
        <f>'[59]INPUT_Energy demand'!AE8</f>
        <v>14370.303420453834</v>
      </c>
      <c r="J61" s="13">
        <f>'[59]INPUT_Energy demand'!AF8</f>
        <v>18933.793334396527</v>
      </c>
      <c r="K61" s="13">
        <f>'[59]INPUT_Energy demand'!AG8</f>
        <v>15154.906709052069</v>
      </c>
      <c r="L61" s="13">
        <f>'[59]INPUT_Energy demand'!AH8</f>
        <v>14063.636308587236</v>
      </c>
      <c r="M61" s="13">
        <f>'[59]INPUT_Energy demand'!AI8</f>
        <v>9992.9755400923696</v>
      </c>
      <c r="N61" s="13">
        <f>'[59]INPUT_Energy demand'!AJ8</f>
        <v>11157.461404019585</v>
      </c>
      <c r="O61" s="13">
        <f>'[59]INPUT_Energy demand'!AK8</f>
        <v>11111.04904816459</v>
      </c>
      <c r="P61" s="13">
        <f>'[59]INPUT_Energy demand'!AL8</f>
        <v>0</v>
      </c>
      <c r="Q61" s="13">
        <f>'[59]INPUT_Energy demand'!AM8</f>
        <v>4377.3278803614648</v>
      </c>
      <c r="R61" s="13">
        <f>'[59]INPUT_Energy demand'!AN8</f>
        <v>7776.3319303769422</v>
      </c>
      <c r="S61" s="13">
        <f>'[59]INPUT_Energy demand'!AO8</f>
        <v>4043.8576608874791</v>
      </c>
      <c r="T61" s="13">
        <f>'[59]INPUT_Energy demand'!AP8</f>
        <v>0</v>
      </c>
      <c r="U61" s="13">
        <f>'[59]INPUT_Energy demand'!AQ8</f>
        <v>11874.028464961322</v>
      </c>
      <c r="V61" s="13">
        <f>'[59]INPUT_Energy demand'!AR8</f>
        <v>7776.3319303769431</v>
      </c>
      <c r="W61" s="13">
        <f>'[59]INPUT_Energy demand'!AS8</f>
        <v>18548.873</v>
      </c>
      <c r="X61" s="13">
        <f>'[59]INPUT_Energy demand'!AT8</f>
        <v>0</v>
      </c>
      <c r="Y61" s="13">
        <f>'[59]INPUT_Energy demand'!AU8</f>
        <v>0.36864724497489432</v>
      </c>
      <c r="Z61" s="13">
        <f>'[59]INPUT_Energy demand'!AV8</f>
        <v>0.99999999999999989</v>
      </c>
      <c r="AA61" s="13">
        <f>'[59]INPUT_Energy demand'!AW8</f>
        <v>0.21801096276239959</v>
      </c>
      <c r="AB61" s="13">
        <f>'[59]INPUT_Energy demand'!AX8</f>
        <v>64149.228080391782</v>
      </c>
      <c r="AC61" s="13">
        <f>'[59]INPUT_Energy demand'!AY8</f>
        <v>54.463338606666625</v>
      </c>
      <c r="AD61" s="13">
        <f>'[59]INPUT_Energy demand'!AZ8</f>
        <v>108.91406916150002</v>
      </c>
      <c r="AE61" s="104">
        <f>'[59]INPUT_Energy demand'!BA8</f>
        <v>192.07599999999999</v>
      </c>
    </row>
    <row r="62" spans="1:31">
      <c r="A62" s="41" t="s">
        <v>8</v>
      </c>
      <c r="B62" s="17" t="s">
        <v>11</v>
      </c>
      <c r="C62" s="17" t="s">
        <v>32</v>
      </c>
      <c r="D62" s="17" t="s">
        <v>38</v>
      </c>
      <c r="E62" s="17" t="s">
        <v>40</v>
      </c>
      <c r="F62" s="17" t="s">
        <v>20</v>
      </c>
      <c r="G62" s="25" t="str">
        <f t="shared" si="0"/>
        <v>60s ASHP PV panels NoST Occupant open NoEV</v>
      </c>
      <c r="H62" s="13">
        <f>'[60]INPUT_Energy demand'!AD8</f>
        <v>9178.3214094007308</v>
      </c>
      <c r="I62" s="13">
        <f>'[60]INPUT_Energy demand'!AE8</f>
        <v>10291.541062527976</v>
      </c>
      <c r="J62" s="13">
        <f>'[60]INPUT_Energy demand'!AF8</f>
        <v>11456.015226259933</v>
      </c>
      <c r="K62" s="13">
        <f>'[60]INPUT_Energy demand'!AG8</f>
        <v>10164.000771504287</v>
      </c>
      <c r="L62" s="13">
        <f>'[60]INPUT_Energy demand'!AH8</f>
        <v>9178.3214094007308</v>
      </c>
      <c r="M62" s="13">
        <f>'[60]INPUT_Energy demand'!AI8</f>
        <v>6957.6314032494111</v>
      </c>
      <c r="N62" s="13">
        <f>'[60]INPUT_Energy demand'!AJ8</f>
        <v>9885.0850240231193</v>
      </c>
      <c r="O62" s="13">
        <f>'[60]INPUT_Energy demand'!AK8</f>
        <v>7647.5407149288421</v>
      </c>
      <c r="P62" s="13">
        <f>'[60]INPUT_Energy demand'!AL8</f>
        <v>0</v>
      </c>
      <c r="Q62" s="13">
        <f>'[60]INPUT_Energy demand'!AM8</f>
        <v>3333.9096592785654</v>
      </c>
      <c r="R62" s="13">
        <f>'[60]INPUT_Energy demand'!AN8</f>
        <v>1570.9302022368138</v>
      </c>
      <c r="S62" s="13">
        <f>'[60]INPUT_Energy demand'!AO8</f>
        <v>2516.4600565754445</v>
      </c>
      <c r="T62" s="13">
        <f>'[60]INPUT_Energy demand'!AP8</f>
        <v>0</v>
      </c>
      <c r="U62" s="13">
        <f>'[60]INPUT_Energy demand'!AQ8</f>
        <v>7995.5643513168143</v>
      </c>
      <c r="V62" s="13">
        <f>'[60]INPUT_Energy demand'!AR8</f>
        <v>1570.9302022368129</v>
      </c>
      <c r="W62" s="13">
        <f>'[60]INPUT_Energy demand'!AS8</f>
        <v>11694.936440410842</v>
      </c>
      <c r="X62" s="13">
        <f>'[60]INPUT_Energy demand'!AT8</f>
        <v>0</v>
      </c>
      <c r="Y62" s="13">
        <f>'[60]INPUT_Energy demand'!AU8</f>
        <v>0.41696989890769792</v>
      </c>
      <c r="Z62" s="13">
        <f>'[60]INPUT_Energy demand'!AV8</f>
        <v>1.0000000000000007</v>
      </c>
      <c r="AA62" s="13">
        <f>'[60]INPUT_Energy demand'!AW8</f>
        <v>0.21517518024980745</v>
      </c>
      <c r="AB62" s="13">
        <f>'[60]INPUT_Energy demand'!AX8</f>
        <v>38701.700480462227</v>
      </c>
      <c r="AC62" s="13">
        <f>'[60]INPUT_Energy demand'!AY8</f>
        <v>51.75307687077764</v>
      </c>
      <c r="AD62" s="13">
        <f>'[60]INPUT_Energy demand'!AZ8</f>
        <v>69.844058728493636</v>
      </c>
      <c r="AE62" s="104">
        <f>'[60]INPUT_Energy demand'!BA8</f>
        <v>160.69912843201686</v>
      </c>
    </row>
    <row r="63" spans="1:31">
      <c r="A63" s="41" t="s">
        <v>8</v>
      </c>
      <c r="B63" s="17" t="s">
        <v>10</v>
      </c>
      <c r="C63" s="17" t="s">
        <v>37</v>
      </c>
      <c r="D63" s="17" t="s">
        <v>39</v>
      </c>
      <c r="E63" s="17" t="s">
        <v>40</v>
      </c>
      <c r="F63" s="17" t="s">
        <v>20</v>
      </c>
      <c r="G63" s="25" t="str">
        <f t="shared" si="0"/>
        <v>60s Direct NoPV ST Occupant open NoEV</v>
      </c>
      <c r="H63" s="13">
        <f>'[61]INPUT_Energy demand'!AD8</f>
        <v>14529.881585620524</v>
      </c>
      <c r="I63" s="13">
        <f>'[61]INPUT_Energy demand'!AE8</f>
        <v>14163.678447978467</v>
      </c>
      <c r="J63" s="13">
        <f>'[61]INPUT_Energy demand'!AF8</f>
        <v>18996.059862728991</v>
      </c>
      <c r="K63" s="13">
        <f>'[61]INPUT_Energy demand'!AG8</f>
        <v>15719.592214630671</v>
      </c>
      <c r="L63" s="13">
        <f>'[61]INPUT_Energy demand'!AH8</f>
        <v>14529.881585620524</v>
      </c>
      <c r="M63" s="13">
        <f>'[61]INPUT_Energy demand'!AI8</f>
        <v>10251.070160441588</v>
      </c>
      <c r="N63" s="13">
        <f>'[61]INPUT_Energy demand'!AJ8</f>
        <v>11278.876989417284</v>
      </c>
      <c r="O63" s="13">
        <f>'[61]INPUT_Energy demand'!AK8</f>
        <v>11490.449170630713</v>
      </c>
      <c r="P63" s="13">
        <f>'[61]INPUT_Energy demand'!AL8</f>
        <v>0</v>
      </c>
      <c r="Q63" s="13">
        <f>'[61]INPUT_Energy demand'!AM8</f>
        <v>3912.6082875368793</v>
      </c>
      <c r="R63" s="13">
        <f>'[61]INPUT_Energy demand'!AN8</f>
        <v>7717.1828733117072</v>
      </c>
      <c r="S63" s="13">
        <f>'[61]INPUT_Energy demand'!AO8</f>
        <v>4229.1430439999585</v>
      </c>
      <c r="T63" s="13">
        <f>'[61]INPUT_Energy demand'!AP8</f>
        <v>0</v>
      </c>
      <c r="U63" s="13">
        <f>'[61]INPUT_Energy demand'!AQ8</f>
        <v>10988.318177002571</v>
      </c>
      <c r="V63" s="13">
        <f>'[61]INPUT_Energy demand'!AR8</f>
        <v>7717.1828733117063</v>
      </c>
      <c r="W63" s="13">
        <f>'[61]INPUT_Energy demand'!AS8</f>
        <v>18548.873</v>
      </c>
      <c r="X63" s="13">
        <f>'[61]INPUT_Energy demand'!AT8</f>
        <v>0</v>
      </c>
      <c r="Y63" s="13">
        <f>'[61]INPUT_Energy demand'!AU8</f>
        <v>0.35606980290446716</v>
      </c>
      <c r="Z63" s="13">
        <f>'[61]INPUT_Energy demand'!AV8</f>
        <v>1.0000000000000002</v>
      </c>
      <c r="AA63" s="13">
        <f>'[61]INPUT_Energy demand'!AW8</f>
        <v>0.22799999999999776</v>
      </c>
      <c r="AB63" s="13">
        <f>'[61]INPUT_Energy demand'!AX8</f>
        <v>66577.539788345937</v>
      </c>
      <c r="AC63" s="13">
        <f>'[61]INPUT_Energy demand'!AY8</f>
        <v>42.976739595358239</v>
      </c>
      <c r="AD63" s="13">
        <f>'[61]INPUT_Energy demand'!AZ8</f>
        <v>114.09489637367619</v>
      </c>
      <c r="AE63" s="104">
        <f>'[61]INPUT_Energy demand'!BA8</f>
        <v>192.07599999999999</v>
      </c>
    </row>
    <row r="64" spans="1:31">
      <c r="A64" s="41" t="s">
        <v>8</v>
      </c>
      <c r="B64" s="17" t="s">
        <v>11</v>
      </c>
      <c r="C64" s="17" t="s">
        <v>37</v>
      </c>
      <c r="D64" s="17" t="s">
        <v>39</v>
      </c>
      <c r="E64" s="17" t="s">
        <v>40</v>
      </c>
      <c r="F64" s="17" t="s">
        <v>20</v>
      </c>
      <c r="G64" s="25" t="str">
        <f t="shared" si="0"/>
        <v>60s ASHP NoPV ST Occupant open NoEV</v>
      </c>
      <c r="H64" s="13">
        <f>'[62]INPUT_Energy demand'!AD8</f>
        <v>9554.2199928347181</v>
      </c>
      <c r="I64" s="13">
        <f>'[62]INPUT_Energy demand'!AE8</f>
        <v>10039.445854276051</v>
      </c>
      <c r="J64" s="13">
        <f>'[62]INPUT_Energy demand'!AF8</f>
        <v>11375.582636712923</v>
      </c>
      <c r="K64" s="13">
        <f>'[62]INPUT_Energy demand'!AG8</f>
        <v>10631.333823118099</v>
      </c>
      <c r="L64" s="13">
        <f>'[62]INPUT_Energy demand'!AH8</f>
        <v>9554.2199928347181</v>
      </c>
      <c r="M64" s="13">
        <f>'[62]INPUT_Energy demand'!AI8</f>
        <v>6969.8641402797348</v>
      </c>
      <c r="N64" s="13">
        <f>'[62]INPUT_Energy demand'!AJ8</f>
        <v>9982.9728246293198</v>
      </c>
      <c r="O64" s="13">
        <f>'[62]INPUT_Energy demand'!AK8</f>
        <v>7964.8883147044326</v>
      </c>
      <c r="P64" s="13">
        <f>'[62]INPUT_Energy demand'!AL8</f>
        <v>0</v>
      </c>
      <c r="Q64" s="13">
        <f>'[62]INPUT_Energy demand'!AM8</f>
        <v>3069.5817139963165</v>
      </c>
      <c r="R64" s="13">
        <f>'[62]INPUT_Energy demand'!AN8</f>
        <v>1392.6098120836032</v>
      </c>
      <c r="S64" s="13">
        <f>'[62]INPUT_Energy demand'!AO8</f>
        <v>2666.4455084136662</v>
      </c>
      <c r="T64" s="13">
        <f>'[62]INPUT_Energy demand'!AP8</f>
        <v>0</v>
      </c>
      <c r="U64" s="13">
        <f>'[62]INPUT_Energy demand'!AQ8</f>
        <v>7744.9523684788974</v>
      </c>
      <c r="V64" s="13">
        <f>'[62]INPUT_Energy demand'!AR8</f>
        <v>1392.6098120836032</v>
      </c>
      <c r="W64" s="13">
        <f>'[62]INPUT_Energy demand'!AS8</f>
        <v>11694.936440410842</v>
      </c>
      <c r="X64" s="13">
        <f>'[62]INPUT_Energy demand'!AT8</f>
        <v>0</v>
      </c>
      <c r="Y64" s="13">
        <f>'[62]INPUT_Energy demand'!AU8</f>
        <v>0.3963331945705923</v>
      </c>
      <c r="Z64" s="13">
        <f>'[62]INPUT_Energy demand'!AV8</f>
        <v>1</v>
      </c>
      <c r="AA64" s="13">
        <f>'[62]INPUT_Energy demand'!AW8</f>
        <v>0.22799999999999951</v>
      </c>
      <c r="AB64" s="13">
        <f>'[62]INPUT_Energy demand'!AX8</f>
        <v>40659.456492586294</v>
      </c>
      <c r="AC64" s="13">
        <f>'[62]INPUT_Energy demand'!AY8</f>
        <v>41.494362126237654</v>
      </c>
      <c r="AD64" s="13">
        <f>'[62]INPUT_Energy demand'!AZ8</f>
        <v>68.567099975497641</v>
      </c>
      <c r="AE64" s="104">
        <f>'[62]INPUT_Energy demand'!BA8</f>
        <v>160.69912843201686</v>
      </c>
    </row>
    <row r="65" spans="1:31">
      <c r="A65" s="41" t="s">
        <v>8</v>
      </c>
      <c r="B65" s="17" t="s">
        <v>10</v>
      </c>
      <c r="C65" s="17" t="s">
        <v>32</v>
      </c>
      <c r="D65" s="17" t="s">
        <v>39</v>
      </c>
      <c r="E65" s="17" t="s">
        <v>40</v>
      </c>
      <c r="F65" s="17" t="s">
        <v>20</v>
      </c>
      <c r="G65" s="25" t="str">
        <f t="shared" si="0"/>
        <v>60s Direct PV panels ST Occupant open NoEV</v>
      </c>
      <c r="H65" s="13">
        <f>'[63]INPUT_Energy demand'!AD8</f>
        <v>13751.596657656877</v>
      </c>
      <c r="I65" s="13">
        <f>'[63]INPUT_Energy demand'!AE8</f>
        <v>13862.698483640081</v>
      </c>
      <c r="J65" s="13">
        <f>'[63]INPUT_Energy demand'!AF8</f>
        <v>18091.183135727333</v>
      </c>
      <c r="K65" s="13">
        <f>'[63]INPUT_Energy demand'!AG8</f>
        <v>14881.990570536853</v>
      </c>
      <c r="L65" s="13">
        <f>'[63]INPUT_Energy demand'!AH8</f>
        <v>13751.596657656877</v>
      </c>
      <c r="M65" s="13">
        <f>'[63]INPUT_Energy demand'!AI8</f>
        <v>9732.172163843803</v>
      </c>
      <c r="N65" s="13">
        <f>'[63]INPUT_Energy demand'!AJ8</f>
        <v>11076.198622760096</v>
      </c>
      <c r="O65" s="13">
        <f>'[63]INPUT_Energy demand'!AK8</f>
        <v>10847.139243338132</v>
      </c>
      <c r="P65" s="13">
        <f>'[63]INPUT_Energy demand'!AL8</f>
        <v>0</v>
      </c>
      <c r="Q65" s="13">
        <f>'[63]INPUT_Energy demand'!AM8</f>
        <v>4130.5263197962777</v>
      </c>
      <c r="R65" s="13">
        <f>'[63]INPUT_Energy demand'!AN8</f>
        <v>7014.9845129672376</v>
      </c>
      <c r="S65" s="13">
        <f>'[63]INPUT_Energy demand'!AO8</f>
        <v>4034.8513271987213</v>
      </c>
      <c r="T65" s="13">
        <f>'[63]INPUT_Energy demand'!AP8</f>
        <v>0</v>
      </c>
      <c r="U65" s="13">
        <f>'[63]INPUT_Energy demand'!AQ8</f>
        <v>11585.846764386693</v>
      </c>
      <c r="V65" s="13">
        <f>'[63]INPUT_Energy demand'!AR8</f>
        <v>7014.9845129672376</v>
      </c>
      <c r="W65" s="13">
        <f>'[63]INPUT_Energy demand'!AS8</f>
        <v>18548.873</v>
      </c>
      <c r="X65" s="13">
        <f>'[63]INPUT_Energy demand'!AT8</f>
        <v>0</v>
      </c>
      <c r="Y65" s="13">
        <f>'[63]INPUT_Energy demand'!AU8</f>
        <v>0.35651484123654648</v>
      </c>
      <c r="Z65" s="13">
        <f>'[63]INPUT_Energy demand'!AV8</f>
        <v>1</v>
      </c>
      <c r="AA65" s="13">
        <f>'[63]INPUT_Energy demand'!AW8</f>
        <v>0.21752541662227787</v>
      </c>
      <c r="AB65" s="13">
        <f>'[63]INPUT_Energy demand'!AX8</f>
        <v>62523.972455201845</v>
      </c>
      <c r="AC65" s="13">
        <f>'[63]INPUT_Energy demand'!AY8</f>
        <v>53.419389693965556</v>
      </c>
      <c r="AD65" s="13">
        <f>'[63]INPUT_Energy demand'!AZ8</f>
        <v>107.31117537367621</v>
      </c>
      <c r="AE65" s="104">
        <f>'[63]INPUT_Energy demand'!BA8</f>
        <v>192.07599999999999</v>
      </c>
    </row>
    <row r="66" spans="1:31">
      <c r="A66" s="41" t="s">
        <v>8</v>
      </c>
      <c r="B66" s="17" t="s">
        <v>11</v>
      </c>
      <c r="C66" s="17" t="s">
        <v>32</v>
      </c>
      <c r="D66" s="17" t="s">
        <v>39</v>
      </c>
      <c r="E66" s="17" t="s">
        <v>40</v>
      </c>
      <c r="F66" s="17" t="s">
        <v>20</v>
      </c>
      <c r="G66" s="25" t="str">
        <f t="shared" si="0"/>
        <v>60s ASHP PV panels ST Occupant open NoEV</v>
      </c>
      <c r="H66" s="13">
        <f>'[64]INPUT_Energy demand'!AD8</f>
        <v>8873.7585592882533</v>
      </c>
      <c r="I66" s="13">
        <f>'[64]INPUT_Energy demand'!AE8</f>
        <v>9768.5854730528008</v>
      </c>
      <c r="J66" s="13">
        <f>'[64]INPUT_Energy demand'!AF8</f>
        <v>11157.988889302334</v>
      </c>
      <c r="K66" s="13">
        <f>'[64]INPUT_Energy demand'!AG8</f>
        <v>9898.5402316599502</v>
      </c>
      <c r="L66" s="13">
        <f>'[64]INPUT_Energy demand'!AH8</f>
        <v>8873.7585592882533</v>
      </c>
      <c r="M66" s="13">
        <f>'[64]INPUT_Energy demand'!AI8</f>
        <v>6517.5658993442021</v>
      </c>
      <c r="N66" s="13">
        <f>'[64]INPUT_Energy demand'!AJ8</f>
        <v>9805.7693263099227</v>
      </c>
      <c r="O66" s="13">
        <f>'[64]INPUT_Energy demand'!AK8</f>
        <v>7388.6962956783627</v>
      </c>
      <c r="P66" s="13">
        <f>'[64]INPUT_Energy demand'!AL8</f>
        <v>0</v>
      </c>
      <c r="Q66" s="13">
        <f>'[64]INPUT_Energy demand'!AM8</f>
        <v>3251.0195737085987</v>
      </c>
      <c r="R66" s="13">
        <f>'[64]INPUT_Energy demand'!AN8</f>
        <v>1352.2195629924117</v>
      </c>
      <c r="S66" s="13">
        <f>'[64]INPUT_Energy demand'!AO8</f>
        <v>2509.8439359815875</v>
      </c>
      <c r="T66" s="13">
        <f>'[64]INPUT_Energy demand'!AP8</f>
        <v>0</v>
      </c>
      <c r="U66" s="13">
        <f>'[64]INPUT_Energy demand'!AQ8</f>
        <v>8179.0823476325886</v>
      </c>
      <c r="V66" s="13">
        <f>'[64]INPUT_Energy demand'!AR8</f>
        <v>1352.2195629924117</v>
      </c>
      <c r="W66" s="13">
        <f>'[64]INPUT_Energy demand'!AS8</f>
        <v>11694.936440410842</v>
      </c>
      <c r="X66" s="13">
        <f>'[64]INPUT_Energy demand'!AT8</f>
        <v>0</v>
      </c>
      <c r="Y66" s="13">
        <f>'[64]INPUT_Energy demand'!AU8</f>
        <v>0.39747974595824881</v>
      </c>
      <c r="Z66" s="13">
        <f>'[64]INPUT_Energy demand'!AV8</f>
        <v>1</v>
      </c>
      <c r="AA66" s="13">
        <f>'[64]INPUT_Energy demand'!AW8</f>
        <v>0.21460945502098144</v>
      </c>
      <c r="AB66" s="13">
        <f>'[64]INPUT_Energy demand'!AX8</f>
        <v>37115.38652619825</v>
      </c>
      <c r="AC66" s="13">
        <f>'[64]INPUT_Energy demand'!AY8</f>
        <v>50.414540247275916</v>
      </c>
      <c r="AD66" s="13">
        <f>'[64]INPUT_Energy demand'!AZ8</f>
        <v>67.698689840770143</v>
      </c>
      <c r="AE66" s="104">
        <f>'[64]INPUT_Energy demand'!BA8</f>
        <v>160.69912843201686</v>
      </c>
    </row>
    <row r="67" spans="1:31">
      <c r="A67" s="41" t="s">
        <v>8</v>
      </c>
      <c r="B67" s="17" t="s">
        <v>10</v>
      </c>
      <c r="C67" s="17" t="s">
        <v>37</v>
      </c>
      <c r="D67" s="17" t="s">
        <v>38</v>
      </c>
      <c r="E67" s="17" t="s">
        <v>17</v>
      </c>
      <c r="F67" s="17" t="s">
        <v>21</v>
      </c>
      <c r="G67" s="25" t="str">
        <f t="shared" si="0"/>
        <v>60s Direct NoPV NoST Normal EV charging</v>
      </c>
      <c r="H67" s="13">
        <f>'[65]INPUT_Energy demand'!AD8</f>
        <v>11139.030254088626</v>
      </c>
      <c r="I67" s="13">
        <f>'[65]INPUT_Energy demand'!AE8</f>
        <v>10732.150006753909</v>
      </c>
      <c r="J67" s="13">
        <f>'[65]INPUT_Energy demand'!AF8</f>
        <v>11822.518472793912</v>
      </c>
      <c r="K67" s="13">
        <f>'[65]INPUT_Energy demand'!AG8</f>
        <v>12220.159086241452</v>
      </c>
      <c r="L67" s="13">
        <f>'[65]INPUT_Energy demand'!AH8</f>
        <v>11139.030254088626</v>
      </c>
      <c r="M67" s="13">
        <f>'[65]INPUT_Energy demand'!AI8</f>
        <v>9174.2285837111485</v>
      </c>
      <c r="N67" s="13">
        <f>'[65]INPUT_Energy demand'!AJ8</f>
        <v>10395.742142293911</v>
      </c>
      <c r="O67" s="13">
        <f>'[65]INPUT_Energy demand'!AK8</f>
        <v>9610.0308638414772</v>
      </c>
      <c r="P67" s="13">
        <f>'[65]INPUT_Energy demand'!AL8</f>
        <v>0</v>
      </c>
      <c r="Q67" s="13">
        <f>'[65]INPUT_Energy demand'!AM8</f>
        <v>1557.9214230427606</v>
      </c>
      <c r="R67" s="13">
        <f>'[65]INPUT_Energy demand'!AN8</f>
        <v>1426.7763305000008</v>
      </c>
      <c r="S67" s="13">
        <f>'[65]INPUT_Energy demand'!AO8</f>
        <v>2610.1282223999751</v>
      </c>
      <c r="T67" s="13">
        <f>'[65]INPUT_Energy demand'!AP8</f>
        <v>0</v>
      </c>
      <c r="U67" s="13">
        <f>'[65]INPUT_Energy demand'!AQ8</f>
        <v>4086.9763074006914</v>
      </c>
      <c r="V67" s="13">
        <f>'[65]INPUT_Energy demand'!AR8</f>
        <v>1426.7763304999999</v>
      </c>
      <c r="W67" s="13">
        <f>'[65]INPUT_Energy demand'!AS8</f>
        <v>11447.930800000009</v>
      </c>
      <c r="X67" s="13">
        <f>'[65]INPUT_Energy demand'!AT8</f>
        <v>0</v>
      </c>
      <c r="Y67" s="13">
        <f>'[65]INPUT_Energy demand'!AU8</f>
        <v>0.38119169426592431</v>
      </c>
      <c r="Z67" s="13">
        <f>'[65]INPUT_Energy demand'!AV8</f>
        <v>1.0000000000000007</v>
      </c>
      <c r="AA67" s="13">
        <f>'[65]INPUT_Energy demand'!AW8</f>
        <v>0.22799999999999765</v>
      </c>
      <c r="AB67" s="13">
        <f>'[65]INPUT_Energy demand'!AX8</f>
        <v>46292.423130978059</v>
      </c>
      <c r="AC67" s="13">
        <f>'[65]INPUT_Energy demand'!AY8</f>
        <v>38.776696299999983</v>
      </c>
      <c r="AD67" s="13">
        <f>'[65]INPUT_Energy demand'!AZ8</f>
        <v>60.147290300000016</v>
      </c>
      <c r="AE67" s="104">
        <f>'[65]INPUT_Energy demand'!BA8</f>
        <v>139.26929999999999</v>
      </c>
    </row>
    <row r="68" spans="1:31">
      <c r="A68" s="41" t="s">
        <v>8</v>
      </c>
      <c r="B68" s="17" t="s">
        <v>11</v>
      </c>
      <c r="C68" s="17" t="s">
        <v>37</v>
      </c>
      <c r="D68" s="17" t="s">
        <v>38</v>
      </c>
      <c r="E68" s="17" t="s">
        <v>17</v>
      </c>
      <c r="F68" s="17" t="s">
        <v>21</v>
      </c>
      <c r="G68" s="25" t="str">
        <f t="shared" si="0"/>
        <v>60s ASHP NoPV NoST Normal EV charging</v>
      </c>
      <c r="H68" s="13">
        <f>'[66]INPUT_Energy demand'!AD8</f>
        <v>8454.5527247933387</v>
      </c>
      <c r="I68" s="13">
        <f>'[66]INPUT_Energy demand'!AE8</f>
        <v>9010.4875125325198</v>
      </c>
      <c r="J68" s="13">
        <f>'[66]INPUT_Energy demand'!AF8</f>
        <v>9175.6458182686747</v>
      </c>
      <c r="K68" s="13">
        <f>'[66]INPUT_Energy demand'!AG8</f>
        <v>8914.3897652064479</v>
      </c>
      <c r="L68" s="13">
        <f>'[66]INPUT_Energy demand'!AH8</f>
        <v>8454.5527247933387</v>
      </c>
      <c r="M68" s="13">
        <f>'[66]INPUT_Energy demand'!AI8</f>
        <v>8220.2427928886755</v>
      </c>
      <c r="N68" s="13">
        <f>'[66]INPUT_Energy demand'!AJ8</f>
        <v>8318.5348407065903</v>
      </c>
      <c r="O68" s="13">
        <f>'[66]INPUT_Energy demand'!AK8</f>
        <v>7619.521370928529</v>
      </c>
      <c r="P68" s="13">
        <f>'[66]INPUT_Energy demand'!AL8</f>
        <v>0</v>
      </c>
      <c r="Q68" s="13">
        <f>'[66]INPUT_Energy demand'!AM8</f>
        <v>790.24471964384429</v>
      </c>
      <c r="R68" s="13">
        <f>'[66]INPUT_Energy demand'!AN8</f>
        <v>857.11097756208437</v>
      </c>
      <c r="S68" s="13">
        <f>'[66]INPUT_Energy demand'!AO8</f>
        <v>1294.8683942779189</v>
      </c>
      <c r="T68" s="13">
        <f>'[66]INPUT_Energy demand'!AP8</f>
        <v>0</v>
      </c>
      <c r="U68" s="13">
        <f>'[66]INPUT_Energy demand'!AQ8</f>
        <v>1412.029955952095</v>
      </c>
      <c r="V68" s="13">
        <f>'[66]INPUT_Energy demand'!AR8</f>
        <v>857.11097756208505</v>
      </c>
      <c r="W68" s="13">
        <f>'[66]INPUT_Energy demand'!AS8</f>
        <v>5679.247343324103</v>
      </c>
      <c r="X68" s="13">
        <f>'[66]INPUT_Energy demand'!AT8</f>
        <v>0</v>
      </c>
      <c r="Y68" s="13">
        <f>'[66]INPUT_Energy demand'!AU8</f>
        <v>0.55965152602658697</v>
      </c>
      <c r="Z68" s="13">
        <f>'[66]INPUT_Energy demand'!AV8</f>
        <v>0.99999999999999922</v>
      </c>
      <c r="AA68" s="13">
        <f>'[66]INPUT_Energy demand'!AW8</f>
        <v>0.22800000000000412</v>
      </c>
      <c r="AB68" s="13">
        <f>'[66]INPUT_Energy demand'!AX8</f>
        <v>32302.696814131847</v>
      </c>
      <c r="AC68" s="13">
        <f>'[66]INPUT_Energy demand'!AY8</f>
        <v>41.281351432757404</v>
      </c>
      <c r="AD68" s="13">
        <f>'[66]INPUT_Energy demand'!AZ8</f>
        <v>61.055304376513256</v>
      </c>
      <c r="AE68" s="104">
        <f>'[66]INPUT_Energy demand'!BA8</f>
        <v>110.60450884389138</v>
      </c>
    </row>
    <row r="69" spans="1:31">
      <c r="A69" s="41" t="s">
        <v>8</v>
      </c>
      <c r="B69" s="17" t="s">
        <v>10</v>
      </c>
      <c r="C69" s="17" t="s">
        <v>32</v>
      </c>
      <c r="D69" s="17" t="s">
        <v>38</v>
      </c>
      <c r="E69" s="17" t="s">
        <v>17</v>
      </c>
      <c r="F69" s="17" t="s">
        <v>21</v>
      </c>
      <c r="G69" s="25" t="str">
        <f t="shared" si="0"/>
        <v>60s Direct PV panels NoST Normal EV charging</v>
      </c>
      <c r="H69" s="13">
        <f>'[67]INPUT_Energy demand'!AD8</f>
        <v>10411.215593486793</v>
      </c>
      <c r="I69" s="13">
        <f>'[67]INPUT_Energy demand'!AE8</f>
        <v>10450.346793353341</v>
      </c>
      <c r="J69" s="13">
        <f>'[67]INPUT_Energy demand'!AF8</f>
        <v>11609.519672308557</v>
      </c>
      <c r="K69" s="13">
        <f>'[67]INPUT_Energy demand'!AG8</f>
        <v>11415.034423923698</v>
      </c>
      <c r="L69" s="13">
        <f>'[67]INPUT_Energy demand'!AH8</f>
        <v>10411.215593486793</v>
      </c>
      <c r="M69" s="13">
        <f>'[67]INPUT_Energy demand'!AI8</f>
        <v>8818.3948578844756</v>
      </c>
      <c r="N69" s="13">
        <f>'[67]INPUT_Energy demand'!AJ8</f>
        <v>10206.207074428858</v>
      </c>
      <c r="O69" s="13">
        <f>'[67]INPUT_Energy demand'!AK8</f>
        <v>8981.4321383515671</v>
      </c>
      <c r="P69" s="13">
        <f>'[67]INPUT_Energy demand'!AL8</f>
        <v>0</v>
      </c>
      <c r="Q69" s="13">
        <f>'[67]INPUT_Energy demand'!AM8</f>
        <v>1631.9519354688655</v>
      </c>
      <c r="R69" s="13">
        <f>'[67]INPUT_Energy demand'!AN8</f>
        <v>1403.3125978796998</v>
      </c>
      <c r="S69" s="13">
        <f>'[67]INPUT_Energy demand'!AO8</f>
        <v>2433.6022855721312</v>
      </c>
      <c r="T69" s="13">
        <f>'[67]INPUT_Energy demand'!AP8</f>
        <v>0</v>
      </c>
      <c r="U69" s="13">
        <f>'[67]INPUT_Energy demand'!AQ8</f>
        <v>4409.2719784130322</v>
      </c>
      <c r="V69" s="13">
        <f>'[67]INPUT_Energy demand'!AR8</f>
        <v>1403.3125978796993</v>
      </c>
      <c r="W69" s="13">
        <f>'[67]INPUT_Energy demand'!AS8</f>
        <v>11447.930800000009</v>
      </c>
      <c r="X69" s="13">
        <f>'[67]INPUT_Energy demand'!AT8</f>
        <v>0</v>
      </c>
      <c r="Y69" s="13">
        <f>'[67]INPUT_Energy demand'!AU8</f>
        <v>0.3701182289181969</v>
      </c>
      <c r="Z69" s="13">
        <f>'[67]INPUT_Energy demand'!AV8</f>
        <v>1.0000000000000002</v>
      </c>
      <c r="AA69" s="13">
        <f>'[67]INPUT_Energy demand'!AW8</f>
        <v>0.21258010098839253</v>
      </c>
      <c r="AB69" s="13">
        <f>'[67]INPUT_Energy demand'!AX8</f>
        <v>42496.141488577028</v>
      </c>
      <c r="AC69" s="13">
        <f>'[67]INPUT_Energy demand'!AY8</f>
        <v>44.791971549999985</v>
      </c>
      <c r="AD69" s="13">
        <f>'[67]INPUT_Energy demand'!AZ8</f>
        <v>59.290161300000015</v>
      </c>
      <c r="AE69" s="104">
        <f>'[67]INPUT_Energy demand'!BA8</f>
        <v>139.26929999999999</v>
      </c>
    </row>
    <row r="70" spans="1:31">
      <c r="A70" s="41" t="s">
        <v>8</v>
      </c>
      <c r="B70" s="17" t="s">
        <v>11</v>
      </c>
      <c r="C70" s="17" t="s">
        <v>32</v>
      </c>
      <c r="D70" s="17" t="s">
        <v>38</v>
      </c>
      <c r="E70" s="17" t="s">
        <v>17</v>
      </c>
      <c r="F70" s="17" t="s">
        <v>21</v>
      </c>
      <c r="G70" s="25" t="str">
        <f t="shared" si="0"/>
        <v>60s ASHP PV panels NoST Normal EV charging</v>
      </c>
      <c r="H70" s="13">
        <f>'[68]INPUT_Energy demand'!AD8</f>
        <v>7841.2738174206479</v>
      </c>
      <c r="I70" s="13">
        <f>'[68]INPUT_Energy demand'!AE8</f>
        <v>8754.4158835886665</v>
      </c>
      <c r="J70" s="13">
        <f>'[68]INPUT_Energy demand'!AF8</f>
        <v>9002.9690559898281</v>
      </c>
      <c r="K70" s="13">
        <f>'[68]INPUT_Energy demand'!AG8</f>
        <v>8238.0919600512643</v>
      </c>
      <c r="L70" s="13">
        <f>'[68]INPUT_Energy demand'!AH8</f>
        <v>7841.2738174206479</v>
      </c>
      <c r="M70" s="13">
        <f>'[68]INPUT_Energy demand'!AI8</f>
        <v>7940.140946422518</v>
      </c>
      <c r="N70" s="13">
        <f>'[68]INPUT_Energy demand'!AJ8</f>
        <v>8158.8267919116215</v>
      </c>
      <c r="O70" s="13">
        <f>'[68]INPUT_Energy demand'!AK8</f>
        <v>7070.069947042768</v>
      </c>
      <c r="P70" s="13">
        <f>'[68]INPUT_Energy demand'!AL8</f>
        <v>0</v>
      </c>
      <c r="Q70" s="13">
        <f>'[68]INPUT_Energy demand'!AM8</f>
        <v>814.27493716614845</v>
      </c>
      <c r="R70" s="13">
        <f>'[68]INPUT_Energy demand'!AN8</f>
        <v>844.14226407820661</v>
      </c>
      <c r="S70" s="13">
        <f>'[68]INPUT_Energy demand'!AO8</f>
        <v>1168.0220130084963</v>
      </c>
      <c r="T70" s="13">
        <f>'[68]INPUT_Energy demand'!AP8</f>
        <v>0</v>
      </c>
      <c r="U70" s="13">
        <f>'[68]INPUT_Energy demand'!AQ8</f>
        <v>1457.9623349608737</v>
      </c>
      <c r="V70" s="13">
        <f>'[68]INPUT_Energy demand'!AR8</f>
        <v>844.14226407820672</v>
      </c>
      <c r="W70" s="13">
        <f>'[68]INPUT_Energy demand'!AS8</f>
        <v>5679.247343324103</v>
      </c>
      <c r="X70" s="13">
        <f>'[68]INPUT_Energy demand'!AT8</f>
        <v>0</v>
      </c>
      <c r="Y70" s="13">
        <f>'[68]INPUT_Energy demand'!AU8</f>
        <v>0.55850203920940145</v>
      </c>
      <c r="Z70" s="13">
        <f>'[68]INPUT_Energy demand'!AV8</f>
        <v>0.99999999999999989</v>
      </c>
      <c r="AA70" s="13">
        <f>'[68]INPUT_Energy demand'!AW8</f>
        <v>0.20566493100207975</v>
      </c>
      <c r="AB70" s="13">
        <f>'[68]INPUT_Energy demand'!AX8</f>
        <v>29108.535838232408</v>
      </c>
      <c r="AC70" s="13">
        <f>'[68]INPUT_Energy demand'!AY8</f>
        <v>44.225521255391769</v>
      </c>
      <c r="AD70" s="13">
        <f>'[68]INPUT_Energy demand'!AZ8</f>
        <v>60.198175376513269</v>
      </c>
      <c r="AE70" s="104">
        <f>'[68]INPUT_Energy demand'!BA8</f>
        <v>110.60450884389138</v>
      </c>
    </row>
    <row r="71" spans="1:31">
      <c r="A71" s="41" t="s">
        <v>8</v>
      </c>
      <c r="B71" s="17" t="s">
        <v>10</v>
      </c>
      <c r="C71" s="17" t="s">
        <v>37</v>
      </c>
      <c r="D71" s="17" t="s">
        <v>39</v>
      </c>
      <c r="E71" s="17" t="s">
        <v>17</v>
      </c>
      <c r="F71" s="17" t="s">
        <v>21</v>
      </c>
      <c r="G71" s="25" t="str">
        <f t="shared" si="0"/>
        <v>60s Direct NoPV ST Normal EV charging</v>
      </c>
      <c r="H71" s="13">
        <f>'[69]INPUT_Energy demand'!AD8</f>
        <v>10809.32197504802</v>
      </c>
      <c r="I71" s="13">
        <f>'[69]INPUT_Energy demand'!AE8</f>
        <v>9965.196490520033</v>
      </c>
      <c r="J71" s="13">
        <f>'[69]INPUT_Energy demand'!AF8</f>
        <v>11488.467342525555</v>
      </c>
      <c r="K71" s="13">
        <f>'[69]INPUT_Energy demand'!AG8</f>
        <v>11934.480592685839</v>
      </c>
      <c r="L71" s="13">
        <f>'[69]INPUT_Energy demand'!AH8</f>
        <v>10809.32197504802</v>
      </c>
      <c r="M71" s="13">
        <f>'[69]INPUT_Energy demand'!AI8</f>
        <v>8459.4529528719595</v>
      </c>
      <c r="N71" s="13">
        <f>'[69]INPUT_Energy demand'!AJ8</f>
        <v>10309.878155797367</v>
      </c>
      <c r="O71" s="13">
        <f>'[69]INPUT_Energy demand'!AK8</f>
        <v>9324.3523702858911</v>
      </c>
      <c r="P71" s="13">
        <f>'[69]INPUT_Energy demand'!AL8</f>
        <v>0</v>
      </c>
      <c r="Q71" s="13">
        <f>'[69]INPUT_Energy demand'!AM8</f>
        <v>1505.7435376480735</v>
      </c>
      <c r="R71" s="13">
        <f>'[69]INPUT_Energy demand'!AN8</f>
        <v>1178.589186728188</v>
      </c>
      <c r="S71" s="13">
        <f>'[69]INPUT_Energy demand'!AO8</f>
        <v>2610.1282223999478</v>
      </c>
      <c r="T71" s="13">
        <f>'[69]INPUT_Energy demand'!AP8</f>
        <v>0</v>
      </c>
      <c r="U71" s="13">
        <f>'[69]INPUT_Energy demand'!AQ8</f>
        <v>4648.1180469376122</v>
      </c>
      <c r="V71" s="13">
        <f>'[69]INPUT_Energy demand'!AR8</f>
        <v>1178.5891867281889</v>
      </c>
      <c r="W71" s="13">
        <f>'[69]INPUT_Energy demand'!AS8</f>
        <v>11447.930800000009</v>
      </c>
      <c r="X71" s="13">
        <f>'[69]INPUT_Energy demand'!AT8</f>
        <v>0</v>
      </c>
      <c r="Y71" s="13">
        <f>'[69]INPUT_Energy demand'!AU8</f>
        <v>0.32394692269920394</v>
      </c>
      <c r="Z71" s="13">
        <f>'[69]INPUT_Energy demand'!AV8</f>
        <v>0.99999999999999922</v>
      </c>
      <c r="AA71" s="13">
        <f>'[69]INPUT_Energy demand'!AW8</f>
        <v>0.22799999999999526</v>
      </c>
      <c r="AB71" s="13">
        <f>'[69]INPUT_Energy demand'!AX8</f>
        <v>44575.058403859148</v>
      </c>
      <c r="AC71" s="13">
        <f>'[69]INPUT_Energy demand'!AY8</f>
        <v>37.352962681577367</v>
      </c>
      <c r="AD71" s="13">
        <f>'[69]INPUT_Energy demand'!AZ8</f>
        <v>57.848015660761895</v>
      </c>
      <c r="AE71" s="104">
        <f>'[69]INPUT_Energy demand'!BA8</f>
        <v>139.26929999999999</v>
      </c>
    </row>
    <row r="72" spans="1:31">
      <c r="A72" s="41" t="s">
        <v>8</v>
      </c>
      <c r="B72" s="17" t="s">
        <v>11</v>
      </c>
      <c r="C72" s="17" t="s">
        <v>37</v>
      </c>
      <c r="D72" s="17" t="s">
        <v>39</v>
      </c>
      <c r="E72" s="17" t="s">
        <v>17</v>
      </c>
      <c r="F72" s="17" t="s">
        <v>21</v>
      </c>
      <c r="G72" s="25" t="str">
        <f t="shared" si="0"/>
        <v>60s ASHP NoPV ST Normal EV charging</v>
      </c>
      <c r="H72" s="13">
        <f>'[70]INPUT_Energy demand'!AD8</f>
        <v>8124.8281262925775</v>
      </c>
      <c r="I72" s="13">
        <f>'[70]INPUT_Energy demand'!AE8</f>
        <v>8175.6837765052915</v>
      </c>
      <c r="J72" s="13">
        <f>'[70]INPUT_Energy demand'!AF8</f>
        <v>8872.5133853802945</v>
      </c>
      <c r="K72" s="13">
        <f>'[70]INPUT_Energy demand'!AG8</f>
        <v>8628.6983520782705</v>
      </c>
      <c r="L72" s="13">
        <f>'[70]INPUT_Energy demand'!AH8</f>
        <v>8124.8281262925775</v>
      </c>
      <c r="M72" s="13">
        <f>'[70]INPUT_Energy demand'!AI8</f>
        <v>7362.7054656058335</v>
      </c>
      <c r="N72" s="13">
        <f>'[70]INPUT_Energy demand'!AJ8</f>
        <v>7543.6666043506466</v>
      </c>
      <c r="O72" s="13">
        <f>'[70]INPUT_Energy demand'!AK8</f>
        <v>7333.8299578003671</v>
      </c>
      <c r="P72" s="13">
        <f>'[70]INPUT_Energy demand'!AL8</f>
        <v>0</v>
      </c>
      <c r="Q72" s="13">
        <f>'[70]INPUT_Energy demand'!AM8</f>
        <v>812.97831089945794</v>
      </c>
      <c r="R72" s="13">
        <f>'[70]INPUT_Energy demand'!AN8</f>
        <v>1328.8467810296479</v>
      </c>
      <c r="S72" s="13">
        <f>'[70]INPUT_Energy demand'!AO8</f>
        <v>1294.8683942779035</v>
      </c>
      <c r="T72" s="13">
        <f>'[70]INPUT_Energy demand'!AP8</f>
        <v>0</v>
      </c>
      <c r="U72" s="13">
        <f>'[70]INPUT_Energy demand'!AQ8</f>
        <v>1812.8547024983764</v>
      </c>
      <c r="V72" s="13">
        <f>'[70]INPUT_Energy demand'!AR8</f>
        <v>1328.8467810296477</v>
      </c>
      <c r="W72" s="13">
        <f>'[70]INPUT_Energy demand'!AS8</f>
        <v>5679.247343324103</v>
      </c>
      <c r="X72" s="13">
        <f>'[70]INPUT_Energy demand'!AT8</f>
        <v>0</v>
      </c>
      <c r="Y72" s="13">
        <f>'[70]INPUT_Energy demand'!AU8</f>
        <v>0.4484519966101288</v>
      </c>
      <c r="Z72" s="13">
        <f>'[70]INPUT_Energy demand'!AV8</f>
        <v>1.0000000000000002</v>
      </c>
      <c r="AA72" s="13">
        <f>'[70]INPUT_Energy demand'!AW8</f>
        <v>0.2280000000000014</v>
      </c>
      <c r="AB72" s="13">
        <f>'[70]INPUT_Energy demand'!AX8</f>
        <v>30585.332087012812</v>
      </c>
      <c r="AC72" s="13">
        <f>'[70]INPUT_Energy demand'!AY8</f>
        <v>39.857617814334787</v>
      </c>
      <c r="AD72" s="13">
        <f>'[70]INPUT_Energy demand'!AZ8</f>
        <v>78.263779029082428</v>
      </c>
      <c r="AE72" s="104">
        <f>'[70]INPUT_Energy demand'!BA8</f>
        <v>110.60450884389138</v>
      </c>
    </row>
    <row r="73" spans="1:31">
      <c r="A73" s="41" t="s">
        <v>8</v>
      </c>
      <c r="B73" s="17" t="s">
        <v>10</v>
      </c>
      <c r="C73" s="17" t="s">
        <v>32</v>
      </c>
      <c r="D73" s="17" t="s">
        <v>39</v>
      </c>
      <c r="E73" s="17" t="s">
        <v>17</v>
      </c>
      <c r="F73" s="17" t="s">
        <v>21</v>
      </c>
      <c r="G73" s="25" t="str">
        <f t="shared" si="0"/>
        <v>60s Direct PV panels ST Normal EV charging</v>
      </c>
      <c r="H73" s="13">
        <f>'[71]INPUT_Energy demand'!AD8</f>
        <v>10105.606315250126</v>
      </c>
      <c r="I73" s="13">
        <f>'[71]INPUT_Energy demand'!AE8</f>
        <v>9732.304884873025</v>
      </c>
      <c r="J73" s="13">
        <f>'[71]INPUT_Energy demand'!AF8</f>
        <v>11285.428954840103</v>
      </c>
      <c r="K73" s="13">
        <f>'[71]INPUT_Energy demand'!AG8</f>
        <v>11146.721695288517</v>
      </c>
      <c r="L73" s="13">
        <f>'[71]INPUT_Energy demand'!AH8</f>
        <v>10105.606315250126</v>
      </c>
      <c r="M73" s="13">
        <f>'[71]INPUT_Energy demand'!AI8</f>
        <v>8100.7182081809715</v>
      </c>
      <c r="N73" s="13">
        <f>'[71]INPUT_Energy demand'!AJ8</f>
        <v>10126.618869391656</v>
      </c>
      <c r="O73" s="13">
        <f>'[71]INPUT_Energy demand'!AK8</f>
        <v>8720.0010227111889</v>
      </c>
      <c r="P73" s="13">
        <f>'[71]INPUT_Energy demand'!AL8</f>
        <v>0</v>
      </c>
      <c r="Q73" s="13">
        <f>'[71]INPUT_Energy demand'!AM8</f>
        <v>1631.5866766920535</v>
      </c>
      <c r="R73" s="13">
        <f>'[71]INPUT_Energy demand'!AN8</f>
        <v>1158.8100854484474</v>
      </c>
      <c r="S73" s="13">
        <f>'[71]INPUT_Energy demand'!AO8</f>
        <v>2426.7206725773285</v>
      </c>
      <c r="T73" s="13">
        <f>'[71]INPUT_Energy demand'!AP8</f>
        <v>0</v>
      </c>
      <c r="U73" s="13">
        <f>'[71]INPUT_Energy demand'!AQ8</f>
        <v>5294.3200101201219</v>
      </c>
      <c r="V73" s="13">
        <f>'[71]INPUT_Energy demand'!AR8</f>
        <v>1158.8100854484478</v>
      </c>
      <c r="W73" s="13">
        <f>'[71]INPUT_Energy demand'!AS8</f>
        <v>11447.930800000009</v>
      </c>
      <c r="X73" s="13">
        <f>'[71]INPUT_Energy demand'!AT8</f>
        <v>0</v>
      </c>
      <c r="Y73" s="13">
        <f>'[71]INPUT_Energy demand'!AU8</f>
        <v>0.30817681469447761</v>
      </c>
      <c r="Z73" s="13">
        <f>'[71]INPUT_Energy demand'!AV8</f>
        <v>0.99999999999999956</v>
      </c>
      <c r="AA73" s="13">
        <f>'[71]INPUT_Energy demand'!AW8</f>
        <v>0.21197897812042388</v>
      </c>
      <c r="AB73" s="13">
        <f>'[71]INPUT_Energy demand'!AX8</f>
        <v>40909.907087833206</v>
      </c>
      <c r="AC73" s="13">
        <f>'[71]INPUT_Energy demand'!AY8</f>
        <v>43.368237931577369</v>
      </c>
      <c r="AD73" s="13">
        <f>'[71]INPUT_Energy demand'!AZ8</f>
        <v>56.990886660761895</v>
      </c>
      <c r="AE73" s="104">
        <f>'[71]INPUT_Energy demand'!BA8</f>
        <v>139.26929999999999</v>
      </c>
    </row>
    <row r="74" spans="1:31">
      <c r="A74" s="41" t="s">
        <v>8</v>
      </c>
      <c r="B74" s="17" t="s">
        <v>11</v>
      </c>
      <c r="C74" s="17" t="s">
        <v>32</v>
      </c>
      <c r="D74" s="17" t="s">
        <v>39</v>
      </c>
      <c r="E74" s="17" t="s">
        <v>17</v>
      </c>
      <c r="F74" s="17" t="s">
        <v>21</v>
      </c>
      <c r="G74" s="25" t="str">
        <f t="shared" si="0"/>
        <v>60s ASHP PV panels ST Normal EV charging</v>
      </c>
      <c r="H74" s="13">
        <f>'[72]INPUT_Energy demand'!AD8</f>
        <v>7544.1760623477203</v>
      </c>
      <c r="I74" s="13">
        <f>'[72]INPUT_Energy demand'!AE8</f>
        <v>7964.2101992895896</v>
      </c>
      <c r="J74" s="13">
        <f>'[72]INPUT_Energy demand'!AF8</f>
        <v>8696.6433546683984</v>
      </c>
      <c r="K74" s="13">
        <f>'[72]INPUT_Energy demand'!AG8</f>
        <v>7979.1387840784173</v>
      </c>
      <c r="L74" s="13">
        <f>'[72]INPUT_Energy demand'!AH8</f>
        <v>7544.1760623477203</v>
      </c>
      <c r="M74" s="13">
        <f>'[72]INPUT_Energy demand'!AI8</f>
        <v>7128.8669198371899</v>
      </c>
      <c r="N74" s="13">
        <f>'[72]INPUT_Energy demand'!AJ8</f>
        <v>7392.455129365002</v>
      </c>
      <c r="O74" s="13">
        <f>'[72]INPUT_Energy demand'!AK8</f>
        <v>6814.5882884531484</v>
      </c>
      <c r="P74" s="13">
        <f>'[72]INPUT_Energy demand'!AL8</f>
        <v>0</v>
      </c>
      <c r="Q74" s="13">
        <f>'[72]INPUT_Energy demand'!AM8</f>
        <v>835.34327945239966</v>
      </c>
      <c r="R74" s="13">
        <f>'[72]INPUT_Energy demand'!AN8</f>
        <v>1304.1882253033964</v>
      </c>
      <c r="S74" s="13">
        <f>'[72]INPUT_Energy demand'!AO8</f>
        <v>1164.5504956252689</v>
      </c>
      <c r="T74" s="13">
        <f>'[72]INPUT_Energy demand'!AP8</f>
        <v>0</v>
      </c>
      <c r="U74" s="13">
        <f>'[72]INPUT_Energy demand'!AQ8</f>
        <v>1878.080201442431</v>
      </c>
      <c r="V74" s="13">
        <f>'[72]INPUT_Energy demand'!AR8</f>
        <v>1304.1882253033968</v>
      </c>
      <c r="W74" s="13">
        <f>'[72]INPUT_Energy demand'!AS8</f>
        <v>5679.247343324103</v>
      </c>
      <c r="X74" s="13">
        <f>'[72]INPUT_Energy demand'!AT8</f>
        <v>0</v>
      </c>
      <c r="Y74" s="13">
        <f>'[72]INPUT_Energy demand'!AU8</f>
        <v>0.44478573322418657</v>
      </c>
      <c r="Z74" s="13">
        <f>'[72]INPUT_Energy demand'!AV8</f>
        <v>0.99999999999999967</v>
      </c>
      <c r="AA74" s="13">
        <f>'[72]INPUT_Energy demand'!AW8</f>
        <v>0.2050536673656565</v>
      </c>
      <c r="AB74" s="13">
        <f>'[72]INPUT_Energy demand'!AX8</f>
        <v>27563.552401207737</v>
      </c>
      <c r="AC74" s="13">
        <f>'[72]INPUT_Energy demand'!AY8</f>
        <v>45.121447525153542</v>
      </c>
      <c r="AD74" s="13">
        <f>'[72]INPUT_Energy demand'!AZ8</f>
        <v>76.67079967954848</v>
      </c>
      <c r="AE74" s="104">
        <f>'[72]INPUT_Energy demand'!BA8</f>
        <v>110.60450884389138</v>
      </c>
    </row>
    <row r="75" spans="1:31">
      <c r="A75" s="41" t="s">
        <v>8</v>
      </c>
      <c r="B75" s="17" t="s">
        <v>10</v>
      </c>
      <c r="C75" s="17" t="s">
        <v>37</v>
      </c>
      <c r="D75" s="17" t="s">
        <v>38</v>
      </c>
      <c r="E75" s="17" t="s">
        <v>40</v>
      </c>
      <c r="F75" s="17" t="s">
        <v>21</v>
      </c>
      <c r="G75" s="25" t="str">
        <f t="shared" si="0"/>
        <v>60s Direct NoPV NoST Occupant open EV charging</v>
      </c>
      <c r="H75" s="13">
        <f>'[73]INPUT_Energy demand'!AD8</f>
        <v>17634.082984121182</v>
      </c>
      <c r="I75" s="13">
        <f>'[73]INPUT_Energy demand'!AE8</f>
        <v>17745.387320973219</v>
      </c>
      <c r="J75" s="13">
        <f>'[73]INPUT_Energy demand'!AF8</f>
        <v>29826.836830062624</v>
      </c>
      <c r="K75" s="13">
        <f>'[73]INPUT_Energy demand'!AG8</f>
        <v>18443.714827758871</v>
      </c>
      <c r="L75" s="13">
        <f>'[73]INPUT_Energy demand'!AH8</f>
        <v>17634.082984121182</v>
      </c>
      <c r="M75" s="13">
        <f>'[73]INPUT_Energy demand'!AI8</f>
        <v>12570.891409567514</v>
      </c>
      <c r="N75" s="13">
        <f>'[73]INPUT_Energy demand'!AJ8</f>
        <v>12087.445225773241</v>
      </c>
      <c r="O75" s="13">
        <f>'[73]INPUT_Energy demand'!AK8</f>
        <v>14214.57178375888</v>
      </c>
      <c r="P75" s="13">
        <f>'[73]INPUT_Energy demand'!AL8</f>
        <v>0</v>
      </c>
      <c r="Q75" s="13">
        <f>'[73]INPUT_Energy demand'!AM8</f>
        <v>5174.4959114057056</v>
      </c>
      <c r="R75" s="13">
        <f>'[73]INPUT_Energy demand'!AN8</f>
        <v>17739.391604289383</v>
      </c>
      <c r="S75" s="13">
        <f>'[73]INPUT_Energy demand'!AO8</f>
        <v>4229.1430439999913</v>
      </c>
      <c r="T75" s="13">
        <f>'[73]INPUT_Energy demand'!AP8</f>
        <v>0</v>
      </c>
      <c r="U75" s="13">
        <f>'[73]INPUT_Energy demand'!AQ8</f>
        <v>14665.419513593059</v>
      </c>
      <c r="V75" s="13">
        <f>'[73]INPUT_Energy demand'!AR8</f>
        <v>17739.391604289383</v>
      </c>
      <c r="W75" s="13">
        <f>'[73]INPUT_Energy demand'!AS8</f>
        <v>18548.873</v>
      </c>
      <c r="X75" s="13">
        <f>'[73]INPUT_Energy demand'!AT8</f>
        <v>0</v>
      </c>
      <c r="Y75" s="13">
        <f>'[73]INPUT_Energy demand'!AU8</f>
        <v>0.35283654222162397</v>
      </c>
      <c r="Z75" s="13">
        <f>'[73]INPUT_Energy demand'!AV8</f>
        <v>1</v>
      </c>
      <c r="AA75" s="13">
        <f>'[73]INPUT_Energy demand'!AW8</f>
        <v>0.22799999999999954</v>
      </c>
      <c r="AB75" s="13">
        <f>'[73]INPUT_Energy demand'!AX8</f>
        <v>80120.904515464281</v>
      </c>
      <c r="AC75" s="13">
        <f>'[73]INPUT_Energy demand'!AY8</f>
        <v>63.291552508087513</v>
      </c>
      <c r="AD75" s="13">
        <f>'[73]INPUT_Energy demand'!AZ8</f>
        <v>148.0977901615</v>
      </c>
      <c r="AE75" s="104">
        <f>'[73]INPUT_Energy demand'!BA8</f>
        <v>192.07599999999999</v>
      </c>
    </row>
    <row r="76" spans="1:31">
      <c r="A76" s="41" t="s">
        <v>8</v>
      </c>
      <c r="B76" s="17" t="s">
        <v>11</v>
      </c>
      <c r="C76" s="17" t="s">
        <v>37</v>
      </c>
      <c r="D76" s="17" t="s">
        <v>38</v>
      </c>
      <c r="E76" s="17" t="s">
        <v>40</v>
      </c>
      <c r="F76" s="17" t="s">
        <v>21</v>
      </c>
      <c r="G76" s="25" t="str">
        <f t="shared" si="0"/>
        <v>60s ASHP NoPV NoST Occupant open EV charging</v>
      </c>
      <c r="H76" s="13">
        <f>'[74]INPUT_Energy demand'!AD8</f>
        <v>12658.421391335505</v>
      </c>
      <c r="I76" s="13">
        <f>'[74]INPUT_Energy demand'!AE8</f>
        <v>13671.881803488639</v>
      </c>
      <c r="J76" s="13">
        <f>'[74]INPUT_Energy demand'!AF8</f>
        <v>16780.19213065871</v>
      </c>
      <c r="K76" s="13">
        <f>'[74]INPUT_Energy demand'!AG8</f>
        <v>13355.456436246328</v>
      </c>
      <c r="L76" s="13">
        <f>'[74]INPUT_Energy demand'!AH8</f>
        <v>12658.421391335505</v>
      </c>
      <c r="M76" s="13">
        <f>'[74]INPUT_Energy demand'!AI8</f>
        <v>9873.4446221777398</v>
      </c>
      <c r="N76" s="13">
        <f>'[74]INPUT_Energy demand'!AJ8</f>
        <v>10791.541060985282</v>
      </c>
      <c r="O76" s="13">
        <f>'[74]INPUT_Energy demand'!AK8</f>
        <v>10689.010927832598</v>
      </c>
      <c r="P76" s="13">
        <f>'[74]INPUT_Energy demand'!AL8</f>
        <v>0</v>
      </c>
      <c r="Q76" s="13">
        <f>'[74]INPUT_Energy demand'!AM8</f>
        <v>3798.4371813108992</v>
      </c>
      <c r="R76" s="13">
        <f>'[74]INPUT_Energy demand'!AN8</f>
        <v>5988.6510696734276</v>
      </c>
      <c r="S76" s="13">
        <f>'[74]INPUT_Energy demand'!AO8</f>
        <v>2666.4455084137298</v>
      </c>
      <c r="T76" s="13">
        <f>'[74]INPUT_Energy demand'!AP8</f>
        <v>0</v>
      </c>
      <c r="U76" s="13">
        <f>'[74]INPUT_Energy demand'!AQ8</f>
        <v>9511.643706473551</v>
      </c>
      <c r="V76" s="13">
        <f>'[74]INPUT_Energy demand'!AR8</f>
        <v>5988.6510696734276</v>
      </c>
      <c r="W76" s="13">
        <f>'[74]INPUT_Energy demand'!AS8</f>
        <v>11694.936440410842</v>
      </c>
      <c r="X76" s="13">
        <f>'[74]INPUT_Energy demand'!AT8</f>
        <v>0</v>
      </c>
      <c r="Y76" s="13">
        <f>'[74]INPUT_Energy demand'!AU8</f>
        <v>0.39934603298120935</v>
      </c>
      <c r="Z76" s="13">
        <f>'[74]INPUT_Energy demand'!AV8</f>
        <v>1</v>
      </c>
      <c r="AA76" s="13">
        <f>'[74]INPUT_Energy demand'!AW8</f>
        <v>0.22800000000000495</v>
      </c>
      <c r="AB76" s="13">
        <f>'[74]INPUT_Energy demand'!AX8</f>
        <v>54202.821219705394</v>
      </c>
      <c r="AC76" s="13">
        <f>'[74]INPUT_Energy demand'!AY8</f>
        <v>59.732660810647985</v>
      </c>
      <c r="AD76" s="13">
        <f>'[74]INPUT_Energy demand'!AZ8</f>
        <v>103.38433526354848</v>
      </c>
      <c r="AE76" s="104">
        <f>'[74]INPUT_Energy demand'!BA8</f>
        <v>160.69912843201686</v>
      </c>
    </row>
    <row r="77" spans="1:31">
      <c r="A77" s="41" t="s">
        <v>8</v>
      </c>
      <c r="B77" s="17" t="s">
        <v>10</v>
      </c>
      <c r="C77" s="17" t="s">
        <v>32</v>
      </c>
      <c r="D77" s="17" t="s">
        <v>38</v>
      </c>
      <c r="E77" s="17" t="s">
        <v>40</v>
      </c>
      <c r="F77" s="17" t="s">
        <v>21</v>
      </c>
      <c r="G77" s="25" t="str">
        <f t="shared" si="0"/>
        <v>60s Direct PV panels NoST Occupant open EV charging</v>
      </c>
      <c r="H77" s="13">
        <f>'[75]INPUT_Energy demand'!AD8</f>
        <v>16831.881279166366</v>
      </c>
      <c r="I77" s="13">
        <f>'[75]INPUT_Energy demand'!AE8</f>
        <v>17465.735124060811</v>
      </c>
      <c r="J77" s="13">
        <f>'[75]INPUT_Energy demand'!AF8</f>
        <v>28579.034702233963</v>
      </c>
      <c r="K77" s="13">
        <f>'[75]INPUT_Energy demand'!AG8</f>
        <v>17589.378100774273</v>
      </c>
      <c r="L77" s="13">
        <f>'[75]INPUT_Energy demand'!AH8</f>
        <v>16831.881279166366</v>
      </c>
      <c r="M77" s="13">
        <f>'[75]INPUT_Energy demand'!AI8</f>
        <v>12059.555253588174</v>
      </c>
      <c r="N77" s="13">
        <f>'[75]INPUT_Energy demand'!AJ8</f>
        <v>11878.538531774568</v>
      </c>
      <c r="O77" s="13">
        <f>'[75]INPUT_Energy demand'!AK8</f>
        <v>13538.424493584787</v>
      </c>
      <c r="P77" s="13">
        <f>'[75]INPUT_Energy demand'!AL8</f>
        <v>0</v>
      </c>
      <c r="Q77" s="13">
        <f>'[75]INPUT_Energy demand'!AM8</f>
        <v>5406.179870472637</v>
      </c>
      <c r="R77" s="13">
        <f>'[75]INPUT_Energy demand'!AN8</f>
        <v>16700.496170459395</v>
      </c>
      <c r="S77" s="13">
        <f>'[75]INPUT_Energy demand'!AO8</f>
        <v>4050.9536071894854</v>
      </c>
      <c r="T77" s="13">
        <f>'[75]INPUT_Energy demand'!AP8</f>
        <v>0</v>
      </c>
      <c r="U77" s="13">
        <f>'[75]INPUT_Energy demand'!AQ8</f>
        <v>15421.379111685968</v>
      </c>
      <c r="V77" s="13">
        <f>'[75]INPUT_Energy demand'!AR8</f>
        <v>16700.496170459395</v>
      </c>
      <c r="W77" s="13">
        <f>'[75]INPUT_Energy demand'!AS8</f>
        <v>18548.873</v>
      </c>
      <c r="X77" s="13">
        <f>'[75]INPUT_Energy demand'!AT8</f>
        <v>0</v>
      </c>
      <c r="Y77" s="13">
        <f>'[75]INPUT_Energy demand'!AU8</f>
        <v>0.35056396910545812</v>
      </c>
      <c r="Z77" s="13">
        <f>'[75]INPUT_Energy demand'!AV8</f>
        <v>1</v>
      </c>
      <c r="AA77" s="13">
        <f>'[75]INPUT_Energy demand'!AW8</f>
        <v>0.21839351680231384</v>
      </c>
      <c r="AB77" s="13">
        <f>'[75]INPUT_Energy demand'!AX8</f>
        <v>75942.770635491397</v>
      </c>
      <c r="AC77" s="13">
        <f>'[75]INPUT_Energy demand'!AY8</f>
        <v>67.989410033087509</v>
      </c>
      <c r="AD77" s="13">
        <f>'[75]INPUT_Energy demand'!AZ8</f>
        <v>141.31406916150004</v>
      </c>
      <c r="AE77" s="104">
        <f>'[75]INPUT_Energy demand'!BA8</f>
        <v>192.07599999999999</v>
      </c>
    </row>
    <row r="78" spans="1:31">
      <c r="A78" s="41" t="s">
        <v>8</v>
      </c>
      <c r="B78" s="17" t="s">
        <v>11</v>
      </c>
      <c r="C78" s="17" t="s">
        <v>32</v>
      </c>
      <c r="D78" s="17" t="s">
        <v>38</v>
      </c>
      <c r="E78" s="17" t="s">
        <v>40</v>
      </c>
      <c r="F78" s="17" t="s">
        <v>21</v>
      </c>
      <c r="G78" s="25" t="str">
        <f t="shared" si="0"/>
        <v>60s ASHP PV panels NoST Occupant open EV charging</v>
      </c>
      <c r="H78" s="13">
        <f>'[76]INPUT_Energy demand'!AD8</f>
        <v>11945.093829005542</v>
      </c>
      <c r="I78" s="13">
        <f>'[76]INPUT_Energy demand'!AE8</f>
        <v>13404.890956200941</v>
      </c>
      <c r="J78" s="13">
        <f>'[76]INPUT_Energy demand'!AF8</f>
        <v>16396.37006153131</v>
      </c>
      <c r="K78" s="13">
        <f>'[76]INPUT_Energy demand'!AG8</f>
        <v>12597.536479794802</v>
      </c>
      <c r="L78" s="13">
        <f>'[76]INPUT_Energy demand'!AH8</f>
        <v>11945.093829005542</v>
      </c>
      <c r="M78" s="13">
        <f>'[76]INPUT_Energy demand'!AI8</f>
        <v>9489.5827368062073</v>
      </c>
      <c r="N78" s="13">
        <f>'[76]INPUT_Energy demand'!AJ8</f>
        <v>10605.778674961868</v>
      </c>
      <c r="O78" s="13">
        <f>'[76]INPUT_Energy demand'!AK8</f>
        <v>10073.980476917386</v>
      </c>
      <c r="P78" s="13">
        <f>'[76]INPUT_Energy demand'!AL8</f>
        <v>0</v>
      </c>
      <c r="Q78" s="13">
        <f>'[76]INPUT_Energy demand'!AM8</f>
        <v>3915.3082193947339</v>
      </c>
      <c r="R78" s="13">
        <f>'[76]INPUT_Energy demand'!AN8</f>
        <v>5790.591386569442</v>
      </c>
      <c r="S78" s="13">
        <f>'[76]INPUT_Energy demand'!AO8</f>
        <v>2523.5560028774162</v>
      </c>
      <c r="T78" s="13">
        <f>'[76]INPUT_Energy demand'!AP8</f>
        <v>0</v>
      </c>
      <c r="U78" s="13">
        <f>'[76]INPUT_Energy demand'!AQ8</f>
        <v>9794.1087593889188</v>
      </c>
      <c r="V78" s="13">
        <f>'[76]INPUT_Energy demand'!AR8</f>
        <v>5790.5913865694411</v>
      </c>
      <c r="W78" s="13">
        <f>'[76]INPUT_Energy demand'!AS8</f>
        <v>11694.936440410842</v>
      </c>
      <c r="X78" s="13">
        <f>'[76]INPUT_Energy demand'!AT8</f>
        <v>0</v>
      </c>
      <c r="Y78" s="13">
        <f>'[76]INPUT_Energy demand'!AU8</f>
        <v>0.39976156234138255</v>
      </c>
      <c r="Z78" s="13">
        <f>'[76]INPUT_Energy demand'!AV8</f>
        <v>1.0000000000000002</v>
      </c>
      <c r="AA78" s="13">
        <f>'[76]INPUT_Energy demand'!AW8</f>
        <v>0.21578193397934908</v>
      </c>
      <c r="AB78" s="13">
        <f>'[76]INPUT_Energy demand'!AX8</f>
        <v>50487.573499237296</v>
      </c>
      <c r="AC78" s="13">
        <f>'[76]INPUT_Energy demand'!AY8</f>
        <v>64.454099753294088</v>
      </c>
      <c r="AD78" s="13">
        <f>'[76]INPUT_Energy demand'!AZ8</f>
        <v>102.24405872849366</v>
      </c>
      <c r="AE78" s="104">
        <f>'[76]INPUT_Energy demand'!BA8</f>
        <v>160.69912843201686</v>
      </c>
    </row>
    <row r="79" spans="1:31">
      <c r="A79" s="41" t="s">
        <v>8</v>
      </c>
      <c r="B79" s="17" t="s">
        <v>10</v>
      </c>
      <c r="C79" s="17" t="s">
        <v>37</v>
      </c>
      <c r="D79" s="17" t="s">
        <v>39</v>
      </c>
      <c r="E79" s="17" t="s">
        <v>40</v>
      </c>
      <c r="F79" s="17" t="s">
        <v>21</v>
      </c>
      <c r="G79" s="25" t="str">
        <f t="shared" si="0"/>
        <v>60s Direct NoPV ST Occupant open EV charging</v>
      </c>
      <c r="H79" s="13">
        <f>'[77]INPUT_Energy demand'!AD8</f>
        <v>17304.358385620471</v>
      </c>
      <c r="I79" s="13">
        <f>'[77]INPUT_Energy demand'!AE8</f>
        <v>17180.393040704796</v>
      </c>
      <c r="J79" s="13">
        <f>'[77]INPUT_Energy demand'!AF8</f>
        <v>28706.921657950319</v>
      </c>
      <c r="K79" s="13">
        <f>'[77]INPUT_Energy demand'!AG8</f>
        <v>18158.023414630668</v>
      </c>
      <c r="L79" s="13">
        <f>'[77]INPUT_Energy demand'!AH8</f>
        <v>17304.358385620471</v>
      </c>
      <c r="M79" s="13">
        <f>'[77]INPUT_Energy demand'!AI8</f>
        <v>12177.324481154286</v>
      </c>
      <c r="N79" s="13">
        <f>'[77]INPUT_Energy demand'!AJ8</f>
        <v>12001.576989417284</v>
      </c>
      <c r="O79" s="13">
        <f>'[77]INPUT_Energy demand'!AK8</f>
        <v>13928.880370630701</v>
      </c>
      <c r="P79" s="13">
        <f>'[77]INPUT_Energy demand'!AL8</f>
        <v>0</v>
      </c>
      <c r="Q79" s="13">
        <f>'[77]INPUT_Energy demand'!AM8</f>
        <v>5003.0685595505092</v>
      </c>
      <c r="R79" s="13">
        <f>'[77]INPUT_Energy demand'!AN8</f>
        <v>16705.344668533035</v>
      </c>
      <c r="S79" s="13">
        <f>'[77]INPUT_Energy demand'!AO8</f>
        <v>4229.1430439999676</v>
      </c>
      <c r="T79" s="13">
        <f>'[77]INPUT_Energy demand'!AP8</f>
        <v>0</v>
      </c>
      <c r="U79" s="13">
        <f>'[77]INPUT_Energy demand'!AQ8</f>
        <v>14776.775726428812</v>
      </c>
      <c r="V79" s="13">
        <f>'[77]INPUT_Energy demand'!AR8</f>
        <v>16705.344668533035</v>
      </c>
      <c r="W79" s="13">
        <f>'[77]INPUT_Energy demand'!AS8</f>
        <v>18548.873</v>
      </c>
      <c r="X79" s="13">
        <f>'[77]INPUT_Energy demand'!AT8</f>
        <v>0</v>
      </c>
      <c r="Y79" s="13">
        <f>'[77]INPUT_Energy demand'!AU8</f>
        <v>0.33857646973705741</v>
      </c>
      <c r="Z79" s="13">
        <f>'[77]INPUT_Energy demand'!AV8</f>
        <v>1</v>
      </c>
      <c r="AA79" s="13">
        <f>'[77]INPUT_Energy demand'!AW8</f>
        <v>0.22799999999999826</v>
      </c>
      <c r="AB79" s="13">
        <f>'[77]INPUT_Energy demand'!AX8</f>
        <v>78403.539788346141</v>
      </c>
      <c r="AC79" s="13">
        <f>'[77]INPUT_Energy demand'!AY8</f>
        <v>61.876739595358238</v>
      </c>
      <c r="AD79" s="13">
        <f>'[77]INPUT_Energy demand'!AZ8</f>
        <v>146.4948963736762</v>
      </c>
      <c r="AE79" s="104">
        <f>'[77]INPUT_Energy demand'!BA8</f>
        <v>192.07599999999999</v>
      </c>
    </row>
    <row r="80" spans="1:31">
      <c r="A80" s="41" t="s">
        <v>8</v>
      </c>
      <c r="B80" s="17" t="s">
        <v>11</v>
      </c>
      <c r="C80" s="17" t="s">
        <v>37</v>
      </c>
      <c r="D80" s="17" t="s">
        <v>39</v>
      </c>
      <c r="E80" s="17" t="s">
        <v>40</v>
      </c>
      <c r="F80" s="17" t="s">
        <v>21</v>
      </c>
      <c r="G80" s="25" t="str">
        <f t="shared" si="0"/>
        <v>60s ASHP NoPV ST Occupant open EV charging</v>
      </c>
      <c r="H80" s="13">
        <f>'[78]INPUT_Energy demand'!AD8</f>
        <v>12328.696792834686</v>
      </c>
      <c r="I80" s="13">
        <f>'[78]INPUT_Energy demand'!AE8</f>
        <v>13054.816109318499</v>
      </c>
      <c r="J80" s="13">
        <f>'[78]INPUT_Energy demand'!AF8</f>
        <v>16162.474632656033</v>
      </c>
      <c r="K80" s="13">
        <f>'[78]INPUT_Energy demand'!AG8</f>
        <v>13069.765023118096</v>
      </c>
      <c r="L80" s="13">
        <f>'[78]INPUT_Energy demand'!AH8</f>
        <v>12328.696792834686</v>
      </c>
      <c r="M80" s="13">
        <f>'[78]INPUT_Energy demand'!AI8</f>
        <v>9223.6971376658657</v>
      </c>
      <c r="N80" s="13">
        <f>'[78]INPUT_Energy demand'!AJ8</f>
        <v>10705.672824629321</v>
      </c>
      <c r="O80" s="13">
        <f>'[78]INPUT_Energy demand'!AK8</f>
        <v>10403.319514704421</v>
      </c>
      <c r="P80" s="13">
        <f>'[78]INPUT_Energy demand'!AL8</f>
        <v>0</v>
      </c>
      <c r="Q80" s="13">
        <f>'[78]INPUT_Energy demand'!AM8</f>
        <v>3831.1189716526333</v>
      </c>
      <c r="R80" s="13">
        <f>'[78]INPUT_Energy demand'!AN8</f>
        <v>5456.801808026712</v>
      </c>
      <c r="S80" s="13">
        <f>'[78]INPUT_Energy demand'!AO8</f>
        <v>2666.4455084136753</v>
      </c>
      <c r="T80" s="13">
        <f>'[78]INPUT_Energy demand'!AP8</f>
        <v>0</v>
      </c>
      <c r="U80" s="13">
        <f>'[78]INPUT_Energy demand'!AQ8</f>
        <v>10444.909503753175</v>
      </c>
      <c r="V80" s="13">
        <f>'[78]INPUT_Energy demand'!AR8</f>
        <v>5456.8018080267129</v>
      </c>
      <c r="W80" s="13">
        <f>'[78]INPUT_Energy demand'!AS8</f>
        <v>11694.936440410842</v>
      </c>
      <c r="X80" s="13">
        <f>'[78]INPUT_Energy demand'!AT8</f>
        <v>0</v>
      </c>
      <c r="Y80" s="13">
        <f>'[78]INPUT_Energy demand'!AU8</f>
        <v>0.36679293107096766</v>
      </c>
      <c r="Z80" s="13">
        <f>'[78]INPUT_Energy demand'!AV8</f>
        <v>0.99999999999999978</v>
      </c>
      <c r="AA80" s="13">
        <f>'[78]INPUT_Energy demand'!AW8</f>
        <v>0.22800000000000029</v>
      </c>
      <c r="AB80" s="13">
        <f>'[78]INPUT_Energy demand'!AX8</f>
        <v>52485.456492586149</v>
      </c>
      <c r="AC80" s="13">
        <f>'[78]INPUT_Energy demand'!AY8</f>
        <v>58.984085406705354</v>
      </c>
      <c r="AD80" s="13">
        <f>'[78]INPUT_Energy demand'!AZ8</f>
        <v>100.96709997549763</v>
      </c>
      <c r="AE80" s="104">
        <f>'[78]INPUT_Energy demand'!BA8</f>
        <v>160.69912843201686</v>
      </c>
    </row>
    <row r="81" spans="1:31">
      <c r="A81" s="36" t="s">
        <v>8</v>
      </c>
      <c r="B81" s="17" t="s">
        <v>10</v>
      </c>
      <c r="C81" s="17" t="s">
        <v>32</v>
      </c>
      <c r="D81" s="17" t="s">
        <v>39</v>
      </c>
      <c r="E81" s="17" t="s">
        <v>40</v>
      </c>
      <c r="F81" s="17" t="s">
        <v>21</v>
      </c>
      <c r="G81" s="25" t="str">
        <f t="shared" si="0"/>
        <v>60s Direct PV panels ST Occupant open EV charging</v>
      </c>
      <c r="H81" s="13">
        <f>'[79]INPUT_Energy demand'!AD8</f>
        <v>16518.86589927927</v>
      </c>
      <c r="I81" s="13">
        <f>'[79]INPUT_Energy demand'!AE8</f>
        <v>16923.547209714819</v>
      </c>
      <c r="J81" s="13">
        <f>'[79]INPUT_Energy demand'!AF8</f>
        <v>27499.271389923262</v>
      </c>
      <c r="K81" s="13">
        <f>'[79]INPUT_Energy demand'!AG8</f>
        <v>17315.841967817745</v>
      </c>
      <c r="L81" s="13">
        <f>'[79]INPUT_Energy demand'!AH8</f>
        <v>16518.86589927927</v>
      </c>
      <c r="M81" s="13">
        <f>'[79]INPUT_Energy demand'!AI8</f>
        <v>11673.540490381085</v>
      </c>
      <c r="N81" s="13">
        <f>'[79]INPUT_Energy demand'!AJ8</f>
        <v>11797.02165443259</v>
      </c>
      <c r="O81" s="13">
        <f>'[79]INPUT_Energy demand'!AK8</f>
        <v>13272.369472602555</v>
      </c>
      <c r="P81" s="13">
        <f>'[79]INPUT_Energy demand'!AL8</f>
        <v>0</v>
      </c>
      <c r="Q81" s="13">
        <f>'[79]INPUT_Energy demand'!AM8</f>
        <v>5250.0067193337345</v>
      </c>
      <c r="R81" s="13">
        <f>'[79]INPUT_Energy demand'!AN8</f>
        <v>15702.249735490672</v>
      </c>
      <c r="S81" s="13">
        <f>'[79]INPUT_Energy demand'!AO8</f>
        <v>4043.4724952151901</v>
      </c>
      <c r="T81" s="13">
        <f>'[79]INPUT_Energy demand'!AP8</f>
        <v>0</v>
      </c>
      <c r="U81" s="13">
        <f>'[79]INPUT_Energy demand'!AQ8</f>
        <v>15599.26890392409</v>
      </c>
      <c r="V81" s="13">
        <f>'[79]INPUT_Energy demand'!AR8</f>
        <v>15702.249735490672</v>
      </c>
      <c r="W81" s="13">
        <f>'[79]INPUT_Energy demand'!AS8</f>
        <v>18548.873</v>
      </c>
      <c r="X81" s="13">
        <f>'[79]INPUT_Energy demand'!AT8</f>
        <v>0</v>
      </c>
      <c r="Y81" s="13">
        <f>'[79]INPUT_Energy demand'!AU8</f>
        <v>0.33655466494414132</v>
      </c>
      <c r="Z81" s="13">
        <f>'[79]INPUT_Energy demand'!AV8</f>
        <v>1</v>
      </c>
      <c r="AA81" s="13">
        <f>'[79]INPUT_Energy demand'!AW8</f>
        <v>0.21799019785273155</v>
      </c>
      <c r="AB81" s="13">
        <f>'[79]INPUT_Energy demand'!AX8</f>
        <v>74312.433088652135</v>
      </c>
      <c r="AC81" s="13">
        <f>'[79]INPUT_Energy demand'!AY8</f>
        <v>66.293778789727838</v>
      </c>
      <c r="AD81" s="13">
        <f>'[79]INPUT_Energy demand'!AZ8</f>
        <v>139.71117537367618</v>
      </c>
      <c r="AE81" s="104">
        <f>'[79]INPUT_Energy demand'!BA8</f>
        <v>192.07599999999999</v>
      </c>
    </row>
    <row r="82" spans="1:31">
      <c r="A82" s="36" t="s">
        <v>8</v>
      </c>
      <c r="B82" s="17" t="s">
        <v>11</v>
      </c>
      <c r="C82" s="17" t="s">
        <v>32</v>
      </c>
      <c r="D82" s="17" t="s">
        <v>39</v>
      </c>
      <c r="E82" s="17" t="s">
        <v>40</v>
      </c>
      <c r="F82" s="17" t="s">
        <v>21</v>
      </c>
      <c r="G82" s="25" t="str">
        <f t="shared" si="0"/>
        <v>60s ASHP PV panels ST Occupant open EV charging</v>
      </c>
      <c r="H82" s="13">
        <f>'[80]INPUT_Energy demand'!AD8</f>
        <v>11639.253543894265</v>
      </c>
      <c r="I82" s="13">
        <f>'[80]INPUT_Energy demand'!AE8</f>
        <v>12826.791232829715</v>
      </c>
      <c r="J82" s="13">
        <f>'[80]INPUT_Energy demand'!AF8</f>
        <v>15809.497740741203</v>
      </c>
      <c r="K82" s="13">
        <f>'[80]INPUT_Energy demand'!AG8</f>
        <v>12331.264236461751</v>
      </c>
      <c r="L82" s="13">
        <f>'[80]INPUT_Energy demand'!AH8</f>
        <v>11639.253543894265</v>
      </c>
      <c r="M82" s="13">
        <f>'[80]INPUT_Energy demand'!AI8</f>
        <v>8854.827571104699</v>
      </c>
      <c r="N82" s="13">
        <f>'[80]INPUT_Energy demand'!AJ8</f>
        <v>10526.130311884399</v>
      </c>
      <c r="O82" s="13">
        <f>'[80]INPUT_Energy demand'!AK8</f>
        <v>9812.7991324636314</v>
      </c>
      <c r="P82" s="13">
        <f>'[80]INPUT_Energy demand'!AL8</f>
        <v>0</v>
      </c>
      <c r="Q82" s="13">
        <f>'[80]INPUT_Energy demand'!AM8</f>
        <v>3971.9636617250162</v>
      </c>
      <c r="R82" s="13">
        <f>'[80]INPUT_Energy demand'!AN8</f>
        <v>5283.3674288568036</v>
      </c>
      <c r="S82" s="13">
        <f>'[80]INPUT_Energy demand'!AO8</f>
        <v>2518.46510399812</v>
      </c>
      <c r="T82" s="13">
        <f>'[80]INPUT_Energy demand'!AP8</f>
        <v>0</v>
      </c>
      <c r="U82" s="13">
        <f>'[80]INPUT_Energy demand'!AQ8</f>
        <v>10762.243898901757</v>
      </c>
      <c r="V82" s="13">
        <f>'[80]INPUT_Energy demand'!AR8</f>
        <v>5283.3674288568036</v>
      </c>
      <c r="W82" s="13">
        <f>'[80]INPUT_Energy demand'!AS8</f>
        <v>11694.936440410842</v>
      </c>
      <c r="X82" s="13">
        <f>'[80]INPUT_Energy demand'!AT8</f>
        <v>0</v>
      </c>
      <c r="Y82" s="13">
        <f>'[80]INPUT_Energy demand'!AU8</f>
        <v>0.36906463921806665</v>
      </c>
      <c r="Z82" s="13">
        <f>'[80]INPUT_Energy demand'!AV8</f>
        <v>1</v>
      </c>
      <c r="AA82" s="13">
        <f>'[80]INPUT_Energy demand'!AW8</f>
        <v>0.2153466260231891</v>
      </c>
      <c r="AB82" s="13">
        <f>'[80]INPUT_Energy demand'!AX8</f>
        <v>48894.606237688196</v>
      </c>
      <c r="AC82" s="13">
        <f>'[80]INPUT_Energy demand'!AY8</f>
        <v>62.791517480516724</v>
      </c>
      <c r="AD82" s="13">
        <f>'[80]INPUT_Energy demand'!AZ8</f>
        <v>100.09868984077016</v>
      </c>
      <c r="AE82" s="104">
        <f>'[80]INPUT_Energy demand'!BA8</f>
        <v>160.69912843201686</v>
      </c>
    </row>
    <row r="83" spans="1:31">
      <c r="A83" s="37" t="s">
        <v>8</v>
      </c>
      <c r="B83" s="20" t="s">
        <v>10</v>
      </c>
      <c r="C83" s="20" t="s">
        <v>37</v>
      </c>
      <c r="D83" s="20" t="s">
        <v>38</v>
      </c>
      <c r="E83" s="20" t="s">
        <v>17</v>
      </c>
      <c r="F83" s="20" t="s">
        <v>41</v>
      </c>
      <c r="G83" s="28" t="str">
        <f t="shared" si="0"/>
        <v>60s Direct NoPV NoST Normal EV charging delay</v>
      </c>
      <c r="H83" s="24">
        <f>'[81]INPUT_Energy demand'!AD8</f>
        <v>11139.410468827798</v>
      </c>
      <c r="I83" s="24">
        <f>'[81]INPUT_Energy demand'!AE8</f>
        <v>11184.686200638909</v>
      </c>
      <c r="J83" s="24">
        <f>'[81]INPUT_Energy demand'!AF8</f>
        <v>11671.364933941215</v>
      </c>
      <c r="K83" s="24">
        <f>'[81]INPUT_Energy demand'!AG8</f>
        <v>11972.578489576659</v>
      </c>
      <c r="L83" s="24">
        <f>'[81]INPUT_Energy demand'!AH8</f>
        <v>11139.410468827798</v>
      </c>
      <c r="M83" s="24">
        <f>'[81]INPUT_Energy demand'!AI8</f>
        <v>8569.8340074291445</v>
      </c>
      <c r="N83" s="24">
        <f>'[81]INPUT_Energy demand'!AJ8</f>
        <v>10395.841156548915</v>
      </c>
      <c r="O83" s="24">
        <f>'[81]INPUT_Energy demand'!AK8</f>
        <v>9362.4502671766932</v>
      </c>
      <c r="P83" s="24">
        <f>'[81]INPUT_Energy demand'!AL8</f>
        <v>0</v>
      </c>
      <c r="Q83" s="24">
        <f>'[81]INPUT_Energy demand'!AM8</f>
        <v>2614.8521932097647</v>
      </c>
      <c r="R83" s="24">
        <f>'[81]INPUT_Energy demand'!AN8</f>
        <v>1275.5237773923</v>
      </c>
      <c r="S83" s="24">
        <f>'[81]INPUT_Energy demand'!AO8</f>
        <v>2610.128222399966</v>
      </c>
      <c r="T83" s="24">
        <f>'[81]INPUT_Energy demand'!AP8</f>
        <v>0</v>
      </c>
      <c r="U83" s="24">
        <f>'[81]INPUT_Energy demand'!AQ8</f>
        <v>5291.5986492489064</v>
      </c>
      <c r="V83" s="24">
        <f>'[81]INPUT_Energy demand'!AR8</f>
        <v>1275.5237773923002</v>
      </c>
      <c r="W83" s="24">
        <f>'[81]INPUT_Energy demand'!AS8</f>
        <v>11447.930800000009</v>
      </c>
      <c r="X83" s="24">
        <f>'[81]INPUT_Energy demand'!AT8</f>
        <v>0</v>
      </c>
      <c r="Y83" s="24">
        <f>'[81]INPUT_Energy demand'!AU8</f>
        <v>0.49415164802434869</v>
      </c>
      <c r="Z83" s="24">
        <f>'[81]INPUT_Energy demand'!AV8</f>
        <v>0.99999999999999978</v>
      </c>
      <c r="AA83" s="24">
        <f>'[81]INPUT_Energy demand'!AW8</f>
        <v>0.22799999999999684</v>
      </c>
      <c r="AB83" s="24">
        <f>'[81]INPUT_Energy demand'!AX8</f>
        <v>46292.423130978146</v>
      </c>
      <c r="AC83" s="24">
        <f>'[81]INPUT_Energy demand'!AY8</f>
        <v>32.313187225000014</v>
      </c>
      <c r="AD83" s="24">
        <f>'[81]INPUT_Energy demand'!AZ8</f>
        <v>59.918425799999994</v>
      </c>
      <c r="AE83" s="106">
        <f>'[81]INPUT_Energy demand'!BA8</f>
        <v>139.26929999999999</v>
      </c>
    </row>
    <row r="84" spans="1:31">
      <c r="A84" s="37" t="s">
        <v>8</v>
      </c>
      <c r="B84" s="20" t="s">
        <v>11</v>
      </c>
      <c r="C84" s="20" t="s">
        <v>37</v>
      </c>
      <c r="D84" s="20" t="s">
        <v>38</v>
      </c>
      <c r="E84" s="20" t="s">
        <v>17</v>
      </c>
      <c r="F84" s="20" t="s">
        <v>41</v>
      </c>
      <c r="G84" s="28" t="str">
        <f t="shared" ref="G84:G98" si="1">CONCATENATE(A84," ",B84," ",C84," ",D84," ",E84," ",F84)</f>
        <v>60s ASHP NoPV NoST Normal EV charging delay</v>
      </c>
      <c r="H84" s="24">
        <f>'[82]INPUT_Energy demand'!AD8</f>
        <v>8453.8615247933449</v>
      </c>
      <c r="I84" s="24">
        <f>'[82]INPUT_Energy demand'!AE8</f>
        <v>8759.1640503970521</v>
      </c>
      <c r="J84" s="24">
        <f>'[82]INPUT_Energy demand'!AF8</f>
        <v>8935.3057069248298</v>
      </c>
      <c r="K84" s="24">
        <f>'[82]INPUT_Energy demand'!AG8</f>
        <v>8665.9609652064573</v>
      </c>
      <c r="L84" s="24">
        <f>'[82]INPUT_Energy demand'!AH8</f>
        <v>8453.8615247933449</v>
      </c>
      <c r="M84" s="24">
        <f>'[82]INPUT_Energy demand'!AI8</f>
        <v>7207.8158295253152</v>
      </c>
      <c r="N84" s="24">
        <f>'[82]INPUT_Energy demand'!AJ8</f>
        <v>7629.3548407065937</v>
      </c>
      <c r="O84" s="24">
        <f>'[82]INPUT_Energy demand'!AK8</f>
        <v>7371.0925709285466</v>
      </c>
      <c r="P84" s="24">
        <f>'[82]INPUT_Energy demand'!AL8</f>
        <v>0</v>
      </c>
      <c r="Q84" s="24">
        <f>'[82]INPUT_Energy demand'!AM8</f>
        <v>1551.3482208717369</v>
      </c>
      <c r="R84" s="24">
        <f>'[82]INPUT_Energy demand'!AN8</f>
        <v>1305.9508662182361</v>
      </c>
      <c r="S84" s="24">
        <f>'[82]INPUT_Energy demand'!AO8</f>
        <v>1294.8683942779107</v>
      </c>
      <c r="T84" s="24">
        <f>'[82]INPUT_Energy demand'!AP8</f>
        <v>0</v>
      </c>
      <c r="U84" s="24">
        <f>'[82]INPUT_Energy demand'!AQ8</f>
        <v>2740.1177340463455</v>
      </c>
      <c r="V84" s="24">
        <f>'[82]INPUT_Energy demand'!AR8</f>
        <v>1305.9508662182357</v>
      </c>
      <c r="W84" s="24">
        <f>'[82]INPUT_Energy demand'!AS8</f>
        <v>5679.247343324103</v>
      </c>
      <c r="X84" s="24">
        <f>'[82]INPUT_Energy demand'!AT8</f>
        <v>0</v>
      </c>
      <c r="Y84" s="24">
        <f>'[82]INPUT_Energy demand'!AU8</f>
        <v>0.56616115490076158</v>
      </c>
      <c r="Z84" s="24">
        <f>'[82]INPUT_Energy demand'!AV8</f>
        <v>1.0000000000000004</v>
      </c>
      <c r="AA84" s="24">
        <f>'[82]INPUT_Energy demand'!AW8</f>
        <v>0.22800000000000267</v>
      </c>
      <c r="AB84" s="24">
        <f>'[82]INPUT_Energy demand'!AX8</f>
        <v>32302.696814131908</v>
      </c>
      <c r="AC84" s="24">
        <f>'[82]INPUT_Energy demand'!AY8</f>
        <v>33.92936861923593</v>
      </c>
      <c r="AD84" s="24">
        <f>'[82]INPUT_Energy demand'!AZ8</f>
        <v>80.557198081405943</v>
      </c>
      <c r="AE84" s="106">
        <f>'[82]INPUT_Energy demand'!BA8</f>
        <v>110.60450884389138</v>
      </c>
    </row>
    <row r="85" spans="1:31">
      <c r="A85" s="37" t="s">
        <v>8</v>
      </c>
      <c r="B85" s="20" t="s">
        <v>10</v>
      </c>
      <c r="C85" s="20" t="s">
        <v>32</v>
      </c>
      <c r="D85" s="20" t="s">
        <v>38</v>
      </c>
      <c r="E85" s="20" t="s">
        <v>17</v>
      </c>
      <c r="F85" s="20" t="s">
        <v>41</v>
      </c>
      <c r="G85" s="28" t="str">
        <f t="shared" si="1"/>
        <v>60s Direct PV panels NoST Normal EV charging delay</v>
      </c>
      <c r="H85" s="24">
        <f>'[83]INPUT_Energy demand'!AD8</f>
        <v>10431.301882344374</v>
      </c>
      <c r="I85" s="24">
        <f>'[83]INPUT_Energy demand'!AE8</f>
        <v>10910.523031413482</v>
      </c>
      <c r="J85" s="24">
        <f>'[83]INPUT_Energy demand'!AF8</f>
        <v>11461.673394030866</v>
      </c>
      <c r="K85" s="24">
        <f>'[83]INPUT_Energy demand'!AG8</f>
        <v>11179.995085126693</v>
      </c>
      <c r="L85" s="24">
        <f>'[83]INPUT_Energy demand'!AH8</f>
        <v>10431.301882344374</v>
      </c>
      <c r="M85" s="24">
        <f>'[83]INPUT_Energy demand'!AI8</f>
        <v>8161.0157982569417</v>
      </c>
      <c r="N85" s="24">
        <f>'[83]INPUT_Energy demand'!AJ8</f>
        <v>10211.437878818866</v>
      </c>
      <c r="O85" s="24">
        <f>'[83]INPUT_Energy demand'!AK8</f>
        <v>8753.4385178441607</v>
      </c>
      <c r="P85" s="24">
        <f>'[83]INPUT_Energy demand'!AL8</f>
        <v>0</v>
      </c>
      <c r="Q85" s="24">
        <f>'[83]INPUT_Energy demand'!AM8</f>
        <v>2749.5072331565407</v>
      </c>
      <c r="R85" s="24">
        <f>'[83]INPUT_Energy demand'!AN8</f>
        <v>1250.2355152119999</v>
      </c>
      <c r="S85" s="24">
        <f>'[83]INPUT_Energy demand'!AO8</f>
        <v>2426.5565672825323</v>
      </c>
      <c r="T85" s="24">
        <f>'[83]INPUT_Energy demand'!AP8</f>
        <v>0</v>
      </c>
      <c r="U85" s="24">
        <f>'[83]INPUT_Energy demand'!AQ8</f>
        <v>6297.9982276196106</v>
      </c>
      <c r="V85" s="24">
        <f>'[83]INPUT_Energy demand'!AR8</f>
        <v>1250.2355152120006</v>
      </c>
      <c r="W85" s="24">
        <f>'[83]INPUT_Energy demand'!AS8</f>
        <v>11447.930800000009</v>
      </c>
      <c r="X85" s="24">
        <f>'[83]INPUT_Energy demand'!AT8</f>
        <v>0</v>
      </c>
      <c r="Y85" s="24">
        <f>'[83]INPUT_Energy demand'!AU8</f>
        <v>0.4365684355226857</v>
      </c>
      <c r="Z85" s="24">
        <f>'[83]INPUT_Energy demand'!AV8</f>
        <v>0.99999999999999944</v>
      </c>
      <c r="AA85" s="24">
        <f>'[83]INPUT_Energy demand'!AW8</f>
        <v>0.21196464318971342</v>
      </c>
      <c r="AB85" s="24">
        <f>'[83]INPUT_Energy demand'!AX8</f>
        <v>42600.757576376913</v>
      </c>
      <c r="AC85" s="24">
        <f>'[83]INPUT_Energy demand'!AY8</f>
        <v>45.653626712500014</v>
      </c>
      <c r="AD85" s="24">
        <f>'[83]INPUT_Energy demand'!AZ8</f>
        <v>59.061296799999994</v>
      </c>
      <c r="AE85" s="106">
        <f>'[83]INPUT_Energy demand'!BA8</f>
        <v>139.26929999999999</v>
      </c>
    </row>
    <row r="86" spans="1:31">
      <c r="A86" s="37" t="s">
        <v>8</v>
      </c>
      <c r="B86" s="20" t="s">
        <v>11</v>
      </c>
      <c r="C86" s="20" t="s">
        <v>32</v>
      </c>
      <c r="D86" s="20" t="s">
        <v>38</v>
      </c>
      <c r="E86" s="20" t="s">
        <v>17</v>
      </c>
      <c r="F86" s="20" t="s">
        <v>41</v>
      </c>
      <c r="G86" s="28" t="str">
        <f t="shared" si="1"/>
        <v>60s ASHP PV panels NoST Normal EV charging delay</v>
      </c>
      <c r="H86" s="24">
        <f>'[84]INPUT_Energy demand'!AD8</f>
        <v>7865.5530594350448</v>
      </c>
      <c r="I86" s="24">
        <f>'[84]INPUT_Energy demand'!AE8</f>
        <v>8489.1210322197821</v>
      </c>
      <c r="J86" s="24">
        <f>'[84]INPUT_Energy demand'!AF8</f>
        <v>8756.0316109586493</v>
      </c>
      <c r="K86" s="24">
        <f>'[84]INPUT_Energy demand'!AG8</f>
        <v>8007.5592882234232</v>
      </c>
      <c r="L86" s="24">
        <f>'[84]INPUT_Energy demand'!AH8</f>
        <v>7865.5530594350448</v>
      </c>
      <c r="M86" s="24">
        <f>'[84]INPUT_Energy demand'!AI8</f>
        <v>6920.3812586792965</v>
      </c>
      <c r="N86" s="24">
        <f>'[84]INPUT_Energy demand'!AJ8</f>
        <v>7476.1495111862032</v>
      </c>
      <c r="O86" s="24">
        <f>'[84]INPUT_Energy demand'!AK8</f>
        <v>6844.9548307898867</v>
      </c>
      <c r="P86" s="24">
        <f>'[84]INPUT_Energy demand'!AL8</f>
        <v>0</v>
      </c>
      <c r="Q86" s="24">
        <f>'[84]INPUT_Energy demand'!AM8</f>
        <v>1568.7397735404857</v>
      </c>
      <c r="R86" s="24">
        <f>'[84]INPUT_Energy demand'!AN8</f>
        <v>1279.8820997724461</v>
      </c>
      <c r="S86" s="24">
        <f>'[84]INPUT_Energy demand'!AO8</f>
        <v>1162.6044574335365</v>
      </c>
      <c r="T86" s="24">
        <f>'[84]INPUT_Energy demand'!AP8</f>
        <v>0</v>
      </c>
      <c r="U86" s="24">
        <f>'[84]INPUT_Energy demand'!AQ8</f>
        <v>3011.6938273532223</v>
      </c>
      <c r="V86" s="24">
        <f>'[84]INPUT_Energy demand'!AR8</f>
        <v>1279.8820997724458</v>
      </c>
      <c r="W86" s="24">
        <f>'[84]INPUT_Energy demand'!AS8</f>
        <v>5679.247343324103</v>
      </c>
      <c r="X86" s="24">
        <f>'[84]INPUT_Energy demand'!AT8</f>
        <v>0</v>
      </c>
      <c r="Y86" s="24">
        <f>'[84]INPUT_Energy demand'!AU8</f>
        <v>0.5208828863321564</v>
      </c>
      <c r="Z86" s="24">
        <f>'[84]INPUT_Energy demand'!AV8</f>
        <v>1.0000000000000002</v>
      </c>
      <c r="AA86" s="24">
        <f>'[84]INPUT_Energy demand'!AW8</f>
        <v>0.20471100960238439</v>
      </c>
      <c r="AB86" s="24">
        <f>'[84]INPUT_Energy demand'!AX8</f>
        <v>29234.990223724079</v>
      </c>
      <c r="AC86" s="24">
        <f>'[84]INPUT_Energy demand'!AY8</f>
        <v>44.431471969071282</v>
      </c>
      <c r="AD86" s="24">
        <f>'[84]INPUT_Energy demand'!AZ8</f>
        <v>79.075923773271981</v>
      </c>
      <c r="AE86" s="106">
        <f>'[84]INPUT_Energy demand'!BA8</f>
        <v>110.60450884389138</v>
      </c>
    </row>
    <row r="87" spans="1:31">
      <c r="A87" s="42" t="s">
        <v>8</v>
      </c>
      <c r="B87" s="20" t="s">
        <v>10</v>
      </c>
      <c r="C87" s="20" t="s">
        <v>37</v>
      </c>
      <c r="D87" s="20" t="s">
        <v>39</v>
      </c>
      <c r="E87" s="20" t="s">
        <v>17</v>
      </c>
      <c r="F87" s="20" t="s">
        <v>41</v>
      </c>
      <c r="G87" s="28" t="str">
        <f t="shared" si="1"/>
        <v>60s Direct NoPV ST Normal EV charging delay</v>
      </c>
      <c r="H87" s="24">
        <f>'[85]INPUT_Energy demand'!AD8</f>
        <v>10810.377070327102</v>
      </c>
      <c r="I87" s="24">
        <f>'[85]INPUT_Energy demand'!AE8</f>
        <v>10969.569659812949</v>
      </c>
      <c r="J87" s="24">
        <f>'[85]INPUT_Energy demand'!AF8</f>
        <v>11485.190518581639</v>
      </c>
      <c r="K87" s="24">
        <f>'[85]INPUT_Energy demand'!AG8</f>
        <v>11687.434276448485</v>
      </c>
      <c r="L87" s="24">
        <f>'[85]INPUT_Energy demand'!AH8</f>
        <v>10810.377070327102</v>
      </c>
      <c r="M87" s="24">
        <f>'[85]INPUT_Energy demand'!AI8</f>
        <v>8282.7812589488585</v>
      </c>
      <c r="N87" s="24">
        <f>'[85]INPUT_Energy demand'!AJ8</f>
        <v>10310.152920192957</v>
      </c>
      <c r="O87" s="24">
        <f>'[85]INPUT_Energy demand'!AK8</f>
        <v>9077.3060540485076</v>
      </c>
      <c r="P87" s="24">
        <f>'[85]INPUT_Energy demand'!AL8</f>
        <v>0</v>
      </c>
      <c r="Q87" s="24">
        <f>'[85]INPUT_Energy demand'!AM8</f>
        <v>2686.7884008640904</v>
      </c>
      <c r="R87" s="24">
        <f>'[85]INPUT_Energy demand'!AN8</f>
        <v>1175.0375983886825</v>
      </c>
      <c r="S87" s="24">
        <f>'[85]INPUT_Energy demand'!AO8</f>
        <v>2610.1282223999769</v>
      </c>
      <c r="T87" s="24">
        <f>'[85]INPUT_Energy demand'!AP8</f>
        <v>0</v>
      </c>
      <c r="U87" s="24">
        <f>'[85]INPUT_Energy demand'!AQ8</f>
        <v>5433.0056008538204</v>
      </c>
      <c r="V87" s="24">
        <f>'[85]INPUT_Energy demand'!AR8</f>
        <v>1175.0375983886829</v>
      </c>
      <c r="W87" s="24">
        <f>'[85]INPUT_Energy demand'!AS8</f>
        <v>11447.930800000009</v>
      </c>
      <c r="X87" s="24">
        <f>'[85]INPUT_Energy demand'!AT8</f>
        <v>0</v>
      </c>
      <c r="Y87" s="24">
        <f>'[85]INPUT_Energy demand'!AU8</f>
        <v>0.49453076220680686</v>
      </c>
      <c r="Z87" s="24">
        <f>'[85]INPUT_Energy demand'!AV8</f>
        <v>0.99999999999999967</v>
      </c>
      <c r="AA87" s="24">
        <f>'[85]INPUT_Energy demand'!AW8</f>
        <v>0.22799999999999782</v>
      </c>
      <c r="AB87" s="24">
        <f>'[85]INPUT_Energy demand'!AX8</f>
        <v>44575.058403859104</v>
      </c>
      <c r="AC87" s="24">
        <f>'[85]INPUT_Energy demand'!AY8</f>
        <v>31.429093528298576</v>
      </c>
      <c r="AD87" s="24">
        <f>'[85]INPUT_Energy demand'!AZ8</f>
        <v>57.513301706276494</v>
      </c>
      <c r="AE87" s="106">
        <f>'[85]INPUT_Energy demand'!BA8</f>
        <v>139.26929999999999</v>
      </c>
    </row>
    <row r="88" spans="1:31">
      <c r="A88" s="42" t="s">
        <v>8</v>
      </c>
      <c r="B88" s="20" t="s">
        <v>11</v>
      </c>
      <c r="C88" s="20" t="s">
        <v>37</v>
      </c>
      <c r="D88" s="20" t="s">
        <v>39</v>
      </c>
      <c r="E88" s="20" t="s">
        <v>17</v>
      </c>
      <c r="F88" s="20" t="s">
        <v>41</v>
      </c>
      <c r="G88" s="28" t="str">
        <f t="shared" si="1"/>
        <v>60s ASHP NoPV ST Normal EV charging delay</v>
      </c>
      <c r="H88" s="24">
        <f>'[86]INPUT_Energy demand'!AD8</f>
        <v>8124.8281262925793</v>
      </c>
      <c r="I88" s="24">
        <f>'[86]INPUT_Energy demand'!AE8</f>
        <v>8477.09662568967</v>
      </c>
      <c r="J88" s="24">
        <f>'[86]INPUT_Energy demand'!AF8</f>
        <v>8755.0280306569293</v>
      </c>
      <c r="K88" s="24">
        <f>'[86]INPUT_Energy demand'!AG8</f>
        <v>8380.8167520782554</v>
      </c>
      <c r="L88" s="24">
        <f>'[86]INPUT_Energy demand'!AH8</f>
        <v>8124.8281262925793</v>
      </c>
      <c r="M88" s="24">
        <f>'[86]INPUT_Energy demand'!AI8</f>
        <v>6909.8674404197664</v>
      </c>
      <c r="N88" s="24">
        <f>'[86]INPUT_Energy demand'!AJ8</f>
        <v>7543.666604350643</v>
      </c>
      <c r="O88" s="24">
        <f>'[86]INPUT_Energy demand'!AK8</f>
        <v>7085.9483578003619</v>
      </c>
      <c r="P88" s="24">
        <f>'[86]INPUT_Energy demand'!AL8</f>
        <v>0</v>
      </c>
      <c r="Q88" s="24">
        <f>'[86]INPUT_Energy demand'!AM8</f>
        <v>1567.2291852699036</v>
      </c>
      <c r="R88" s="24">
        <f>'[86]INPUT_Energy demand'!AN8</f>
        <v>1211.3614263062864</v>
      </c>
      <c r="S88" s="24">
        <f>'[86]INPUT_Energy demand'!AO8</f>
        <v>1294.8683942778935</v>
      </c>
      <c r="T88" s="24">
        <f>'[86]INPUT_Energy demand'!AP8</f>
        <v>0</v>
      </c>
      <c r="U88" s="24">
        <f>'[86]INPUT_Energy demand'!AQ8</f>
        <v>2878.0346806171688</v>
      </c>
      <c r="V88" s="24">
        <f>'[86]INPUT_Energy demand'!AR8</f>
        <v>1211.3614263062864</v>
      </c>
      <c r="W88" s="24">
        <f>'[86]INPUT_Energy demand'!AS8</f>
        <v>5679.247343324103</v>
      </c>
      <c r="X88" s="24">
        <f>'[86]INPUT_Energy demand'!AT8</f>
        <v>0</v>
      </c>
      <c r="Y88" s="24">
        <f>'[86]INPUT_Energy demand'!AU8</f>
        <v>0.54454840166617635</v>
      </c>
      <c r="Z88" s="24">
        <f>'[86]INPUT_Energy demand'!AV8</f>
        <v>1</v>
      </c>
      <c r="AA88" s="24">
        <f>'[86]INPUT_Energy demand'!AW8</f>
        <v>0.22799999999999965</v>
      </c>
      <c r="AB88" s="24">
        <f>'[86]INPUT_Energy demand'!AX8</f>
        <v>30585.332087012786</v>
      </c>
      <c r="AC88" s="24">
        <f>'[86]INPUT_Energy demand'!AY8</f>
        <v>32.887235279987387</v>
      </c>
      <c r="AD88" s="24">
        <f>'[86]INPUT_Energy demand'!AZ8</f>
        <v>78.263779029082457</v>
      </c>
      <c r="AE88" s="106">
        <f>'[86]INPUT_Energy demand'!BA8</f>
        <v>110.60450884389138</v>
      </c>
    </row>
    <row r="89" spans="1:31">
      <c r="A89" s="42" t="s">
        <v>8</v>
      </c>
      <c r="B89" s="20" t="s">
        <v>10</v>
      </c>
      <c r="C89" s="20" t="s">
        <v>32</v>
      </c>
      <c r="D89" s="20" t="s">
        <v>39</v>
      </c>
      <c r="E89" s="20" t="s">
        <v>17</v>
      </c>
      <c r="F89" s="20" t="s">
        <v>41</v>
      </c>
      <c r="G89" s="28" t="str">
        <f t="shared" si="1"/>
        <v>60s Direct PV panels ST Normal EV charging delay</v>
      </c>
      <c r="H89" s="24">
        <f>'[87]INPUT_Energy demand'!AD8</f>
        <v>10130.480354370235</v>
      </c>
      <c r="I89" s="24">
        <f>'[87]INPUT_Energy demand'!AE8</f>
        <v>10719.569075223437</v>
      </c>
      <c r="J89" s="24">
        <f>'[87]INPUT_Energy demand'!AF8</f>
        <v>11286.376461075741</v>
      </c>
      <c r="K89" s="24">
        <f>'[87]INPUT_Energy demand'!AG8</f>
        <v>10914.931177626386</v>
      </c>
      <c r="L89" s="24">
        <f>'[87]INPUT_Energy demand'!AH8</f>
        <v>10130.480354370235</v>
      </c>
      <c r="M89" s="24">
        <f>'[87]INPUT_Energy demand'!AI8</f>
        <v>7901.8468690527734</v>
      </c>
      <c r="N89" s="24">
        <f>'[87]INPUT_Energy demand'!AJ8</f>
        <v>10133.096483745858</v>
      </c>
      <c r="O89" s="24">
        <f>'[87]INPUT_Energy demand'!AK8</f>
        <v>8496.7434631002907</v>
      </c>
      <c r="P89" s="24">
        <f>'[87]INPUT_Energy demand'!AL8</f>
        <v>0</v>
      </c>
      <c r="Q89" s="24">
        <f>'[87]INPUT_Energy demand'!AM8</f>
        <v>2817.7222061706634</v>
      </c>
      <c r="R89" s="24">
        <f>'[87]INPUT_Energy demand'!AN8</f>
        <v>1153.279977329883</v>
      </c>
      <c r="S89" s="24">
        <f>'[87]INPUT_Energy demand'!AO8</f>
        <v>2418.1877145260951</v>
      </c>
      <c r="T89" s="24">
        <f>'[87]INPUT_Energy demand'!AP8</f>
        <v>0</v>
      </c>
      <c r="U89" s="24">
        <f>'[87]INPUT_Energy demand'!AQ8</f>
        <v>6388.5302965361943</v>
      </c>
      <c r="V89" s="24">
        <f>'[87]INPUT_Energy demand'!AR8</f>
        <v>1153.2799773298834</v>
      </c>
      <c r="W89" s="24">
        <f>'[87]INPUT_Energy demand'!AS8</f>
        <v>11447.930800000009</v>
      </c>
      <c r="X89" s="24">
        <f>'[87]INPUT_Energy demand'!AT8</f>
        <v>0</v>
      </c>
      <c r="Y89" s="24">
        <f>'[87]INPUT_Energy demand'!AU8</f>
        <v>0.44105953566478473</v>
      </c>
      <c r="Z89" s="24">
        <f>'[87]INPUT_Energy demand'!AV8</f>
        <v>0.99999999999999956</v>
      </c>
      <c r="AA89" s="24">
        <f>'[87]INPUT_Energy demand'!AW8</f>
        <v>0.21123360690877807</v>
      </c>
      <c r="AB89" s="24">
        <f>'[87]INPUT_Energy demand'!AX8</f>
        <v>41033.929674917184</v>
      </c>
      <c r="AC89" s="24">
        <f>'[87]INPUT_Energy demand'!AY8</f>
        <v>44.39253863690243</v>
      </c>
      <c r="AD89" s="24">
        <f>'[87]INPUT_Energy demand'!AZ8</f>
        <v>56.656172706276493</v>
      </c>
      <c r="AE89" s="106">
        <f>'[87]INPUT_Energy demand'!BA8</f>
        <v>139.26929999999999</v>
      </c>
    </row>
    <row r="90" spans="1:31">
      <c r="A90" s="42" t="s">
        <v>8</v>
      </c>
      <c r="B90" s="20" t="s">
        <v>11</v>
      </c>
      <c r="C90" s="20" t="s">
        <v>32</v>
      </c>
      <c r="D90" s="20" t="s">
        <v>39</v>
      </c>
      <c r="E90" s="20" t="s">
        <v>17</v>
      </c>
      <c r="F90" s="20" t="s">
        <v>41</v>
      </c>
      <c r="G90" s="28" t="str">
        <f t="shared" si="1"/>
        <v>60s ASHP PV panels ST Normal EV charging delay</v>
      </c>
      <c r="H90" s="24">
        <f>'[88]INPUT_Energy demand'!AD8</f>
        <v>7573.4908789930187</v>
      </c>
      <c r="I90" s="24">
        <f>'[88]INPUT_Energy demand'!AE8</f>
        <v>8237.3282932564198</v>
      </c>
      <c r="J90" s="24">
        <f>'[88]INPUT_Energy demand'!AF8</f>
        <v>8588.9489340991622</v>
      </c>
      <c r="K90" s="24">
        <f>'[88]INPUT_Energy demand'!AG8</f>
        <v>7752.5289327022138</v>
      </c>
      <c r="L90" s="24">
        <f>'[88]INPUT_Energy demand'!AH8</f>
        <v>7573.4908789930187</v>
      </c>
      <c r="M90" s="24">
        <f>'[88]INPUT_Energy demand'!AI8</f>
        <v>6656.6431141392968</v>
      </c>
      <c r="N90" s="24">
        <f>'[88]INPUT_Energy demand'!AJ8</f>
        <v>7400.0891961997058</v>
      </c>
      <c r="O90" s="24">
        <f>'[88]INPUT_Energy demand'!AK8</f>
        <v>6594.3451133835888</v>
      </c>
      <c r="P90" s="24">
        <f>'[88]INPUT_Energy demand'!AL8</f>
        <v>0</v>
      </c>
      <c r="Q90" s="24">
        <f>'[88]INPUT_Energy demand'!AM8</f>
        <v>1580.685179117123</v>
      </c>
      <c r="R90" s="24">
        <f>'[88]INPUT_Energy demand'!AN8</f>
        <v>1188.8597378994564</v>
      </c>
      <c r="S90" s="24">
        <f>'[88]INPUT_Energy demand'!AO8</f>
        <v>1158.183819318625</v>
      </c>
      <c r="T90" s="24">
        <f>'[88]INPUT_Energy demand'!AP8</f>
        <v>0</v>
      </c>
      <c r="U90" s="24">
        <f>'[88]INPUT_Energy demand'!AQ8</f>
        <v>3127.5691423736407</v>
      </c>
      <c r="V90" s="24">
        <f>'[88]INPUT_Energy demand'!AR8</f>
        <v>1188.8597378994559</v>
      </c>
      <c r="W90" s="24">
        <f>'[88]INPUT_Energy demand'!AS8</f>
        <v>5679.247343324103</v>
      </c>
      <c r="X90" s="24">
        <f>'[88]INPUT_Energy demand'!AT8</f>
        <v>0</v>
      </c>
      <c r="Y90" s="24">
        <f>'[88]INPUT_Energy demand'!AU8</f>
        <v>0.50540375197508058</v>
      </c>
      <c r="Z90" s="24">
        <f>'[88]INPUT_Energy demand'!AV8</f>
        <v>1.0000000000000004</v>
      </c>
      <c r="AA90" s="24">
        <f>'[88]INPUT_Energy demand'!AW8</f>
        <v>0.20393262510041196</v>
      </c>
      <c r="AB90" s="24">
        <f>'[88]INPUT_Energy demand'!AX8</f>
        <v>27713.783923993989</v>
      </c>
      <c r="AC90" s="24">
        <f>'[88]INPUT_Energy demand'!AY8</f>
        <v>42.808447618581909</v>
      </c>
      <c r="AD90" s="24">
        <f>'[88]INPUT_Energy demand'!AZ8</f>
        <v>76.670799679548495</v>
      </c>
      <c r="AE90" s="106">
        <f>'[88]INPUT_Energy demand'!BA8</f>
        <v>110.60450884389138</v>
      </c>
    </row>
    <row r="91" spans="1:31">
      <c r="A91" s="41" t="s">
        <v>8</v>
      </c>
      <c r="B91" s="17" t="s">
        <v>10</v>
      </c>
      <c r="C91" s="17" t="s">
        <v>37</v>
      </c>
      <c r="D91" s="17" t="s">
        <v>38</v>
      </c>
      <c r="E91" s="17" t="s">
        <v>40</v>
      </c>
      <c r="F91" s="17" t="s">
        <v>41</v>
      </c>
      <c r="G91" s="25" t="str">
        <f t="shared" si="1"/>
        <v>60s Direct NoPV NoST Occupant open EV charging delay</v>
      </c>
      <c r="H91" s="13">
        <f>'[89]INPUT_Energy demand'!AD8</f>
        <v>17634.08298412116</v>
      </c>
      <c r="I91" s="13">
        <f>'[89]INPUT_Energy demand'!AE8</f>
        <v>17096.14590056724</v>
      </c>
      <c r="J91" s="13">
        <f>'[89]INPUT_Energy demand'!AF8</f>
        <v>26919.369608382276</v>
      </c>
      <c r="K91" s="13">
        <f>'[89]INPUT_Energy demand'!AG8</f>
        <v>18195.833227758896</v>
      </c>
      <c r="L91" s="13">
        <f>'[89]INPUT_Energy demand'!AH8</f>
        <v>17634.08298412116</v>
      </c>
      <c r="M91" s="13">
        <f>'[89]INPUT_Energy demand'!AI8</f>
        <v>12396.58623515129</v>
      </c>
      <c r="N91" s="13">
        <f>'[89]INPUT_Energy demand'!AJ8</f>
        <v>12087.445225773241</v>
      </c>
      <c r="O91" s="13">
        <f>'[89]INPUT_Energy demand'!AK8</f>
        <v>13966.690183758888</v>
      </c>
      <c r="P91" s="13">
        <f>'[89]INPUT_Energy demand'!AL8</f>
        <v>0</v>
      </c>
      <c r="Q91" s="13">
        <f>'[89]INPUT_Energy demand'!AM8</f>
        <v>4699.5596654159508</v>
      </c>
      <c r="R91" s="13">
        <f>'[89]INPUT_Energy demand'!AN8</f>
        <v>14831.924382609035</v>
      </c>
      <c r="S91" s="13">
        <f>'[89]INPUT_Energy demand'!AO8</f>
        <v>4229.1430440000076</v>
      </c>
      <c r="T91" s="13">
        <f>'[89]INPUT_Energy demand'!AP8</f>
        <v>0</v>
      </c>
      <c r="U91" s="13">
        <f>'[89]INPUT_Energy demand'!AQ8</f>
        <v>11852.266105662537</v>
      </c>
      <c r="V91" s="13">
        <f>'[89]INPUT_Energy demand'!AR8</f>
        <v>14831.924382609035</v>
      </c>
      <c r="W91" s="13">
        <f>'[89]INPUT_Energy demand'!AS8</f>
        <v>18548.873</v>
      </c>
      <c r="X91" s="13">
        <f>'[89]INPUT_Energy demand'!AT8</f>
        <v>0</v>
      </c>
      <c r="Y91" s="13">
        <f>'[89]INPUT_Energy demand'!AU8</f>
        <v>0.39651148763616523</v>
      </c>
      <c r="Z91" s="13">
        <f>'[89]INPUT_Energy demand'!AV8</f>
        <v>1</v>
      </c>
      <c r="AA91" s="13">
        <f>'[89]INPUT_Energy demand'!AW8</f>
        <v>0.22800000000000042</v>
      </c>
      <c r="AB91" s="13">
        <f>'[89]INPUT_Energy demand'!AX8</f>
        <v>80120.90451546463</v>
      </c>
      <c r="AC91" s="13">
        <f>'[89]INPUT_Energy demand'!AY8</f>
        <v>56.031627241666698</v>
      </c>
      <c r="AD91" s="13">
        <f>'[89]INPUT_Energy demand'!AZ8</f>
        <v>148.09779016150003</v>
      </c>
      <c r="AE91" s="104">
        <f>'[89]INPUT_Energy demand'!BA8</f>
        <v>192.07599999999999</v>
      </c>
    </row>
    <row r="92" spans="1:31">
      <c r="A92" s="41" t="s">
        <v>8</v>
      </c>
      <c r="B92" s="17" t="s">
        <v>11</v>
      </c>
      <c r="C92" s="17" t="s">
        <v>37</v>
      </c>
      <c r="D92" s="17" t="s">
        <v>38</v>
      </c>
      <c r="E92" s="17" t="s">
        <v>40</v>
      </c>
      <c r="F92" s="17" t="s">
        <v>41</v>
      </c>
      <c r="G92" s="25" t="str">
        <f t="shared" si="1"/>
        <v>60s ASHP NoPV NoST Occupant open EV charging delay</v>
      </c>
      <c r="H92" s="13">
        <f>'[90]INPUT_Energy demand'!AD8</f>
        <v>12658.421391335431</v>
      </c>
      <c r="I92" s="13">
        <f>'[90]INPUT_Energy demand'!AE8</f>
        <v>13082.026580318572</v>
      </c>
      <c r="J92" s="13">
        <f>'[90]INPUT_Energy demand'!AF8</f>
        <v>14915.900172989157</v>
      </c>
      <c r="K92" s="13">
        <f>'[90]INPUT_Energy demand'!AG8</f>
        <v>13107.574836246247</v>
      </c>
      <c r="L92" s="13">
        <f>'[90]INPUT_Energy demand'!AH8</f>
        <v>12658.421391335431</v>
      </c>
      <c r="M92" s="13">
        <f>'[90]INPUT_Energy demand'!AI8</f>
        <v>9353.9882610132045</v>
      </c>
      <c r="N92" s="13">
        <f>'[90]INPUT_Energy demand'!AJ8</f>
        <v>10791.541060985284</v>
      </c>
      <c r="O92" s="13">
        <f>'[90]INPUT_Energy demand'!AK8</f>
        <v>10441.129327832608</v>
      </c>
      <c r="P92" s="13">
        <f>'[90]INPUT_Energy demand'!AL8</f>
        <v>0</v>
      </c>
      <c r="Q92" s="13">
        <f>'[90]INPUT_Energy demand'!AM8</f>
        <v>3728.0383193053676</v>
      </c>
      <c r="R92" s="13">
        <f>'[90]INPUT_Energy demand'!AN8</f>
        <v>4124.3591120038727</v>
      </c>
      <c r="S92" s="13">
        <f>'[90]INPUT_Energy demand'!AO8</f>
        <v>2666.4455084136389</v>
      </c>
      <c r="T92" s="13">
        <f>'[90]INPUT_Energy demand'!AP8</f>
        <v>0</v>
      </c>
      <c r="U92" s="13">
        <f>'[90]INPUT_Energy demand'!AQ8</f>
        <v>7893.4591018124429</v>
      </c>
      <c r="V92" s="13">
        <f>'[90]INPUT_Energy demand'!AR8</f>
        <v>4124.3591120038718</v>
      </c>
      <c r="W92" s="13">
        <f>'[90]INPUT_Energy demand'!AS8</f>
        <v>11694.936440410842</v>
      </c>
      <c r="X92" s="13">
        <f>'[90]INPUT_Energy demand'!AT8</f>
        <v>0</v>
      </c>
      <c r="Y92" s="13">
        <f>'[90]INPUT_Energy demand'!AU8</f>
        <v>0.47229462662945332</v>
      </c>
      <c r="Z92" s="13">
        <f>'[90]INPUT_Energy demand'!AV8</f>
        <v>1.0000000000000002</v>
      </c>
      <c r="AA92" s="13">
        <f>'[90]INPUT_Energy demand'!AW8</f>
        <v>0.22799999999999718</v>
      </c>
      <c r="AB92" s="13">
        <f>'[90]INPUT_Energy demand'!AX8</f>
        <v>54202.821219705329</v>
      </c>
      <c r="AC92" s="13">
        <f>'[90]INPUT_Energy demand'!AY8</f>
        <v>54.285678974680877</v>
      </c>
      <c r="AD92" s="13">
        <f>'[90]INPUT_Energy demand'!AZ8</f>
        <v>103.38433526354848</v>
      </c>
      <c r="AE92" s="104">
        <f>'[90]INPUT_Energy demand'!BA8</f>
        <v>160.69912843201686</v>
      </c>
    </row>
    <row r="93" spans="1:31">
      <c r="A93" s="41" t="s">
        <v>8</v>
      </c>
      <c r="B93" s="17" t="s">
        <v>10</v>
      </c>
      <c r="C93" s="17" t="s">
        <v>32</v>
      </c>
      <c r="D93" s="17" t="s">
        <v>38</v>
      </c>
      <c r="E93" s="17" t="s">
        <v>40</v>
      </c>
      <c r="F93" s="17" t="s">
        <v>41</v>
      </c>
      <c r="G93" s="25" t="str">
        <f t="shared" si="1"/>
        <v>60s Direct PV panels NoST Occupant open EV charging delay</v>
      </c>
      <c r="H93" s="13">
        <f>'[91]INPUT_Energy demand'!AD8</f>
        <v>16838.113108587171</v>
      </c>
      <c r="I93" s="13">
        <f>'[91]INPUT_Energy demand'!AE8</f>
        <v>16847.170320325349</v>
      </c>
      <c r="J93" s="13">
        <f>'[91]INPUT_Energy demand'!AF8</f>
        <v>25912.140819288317</v>
      </c>
      <c r="K93" s="13">
        <f>'[91]INPUT_Energy demand'!AG8</f>
        <v>17345.456309052046</v>
      </c>
      <c r="L93" s="13">
        <f>'[91]INPUT_Energy demand'!AH8</f>
        <v>16838.113108587171</v>
      </c>
      <c r="M93" s="13">
        <f>'[91]INPUT_Energy demand'!AI8</f>
        <v>11878.865168403525</v>
      </c>
      <c r="N93" s="13">
        <f>'[91]INPUT_Energy demand'!AJ8</f>
        <v>11880.161404019587</v>
      </c>
      <c r="O93" s="13">
        <f>'[91]INPUT_Energy demand'!AK8</f>
        <v>13301.598648164596</v>
      </c>
      <c r="P93" s="13">
        <f>'[91]INPUT_Energy demand'!AL8</f>
        <v>0</v>
      </c>
      <c r="Q93" s="13">
        <f>'[91]INPUT_Energy demand'!AM8</f>
        <v>4968.3051519218243</v>
      </c>
      <c r="R93" s="13">
        <f>'[91]INPUT_Energy demand'!AN8</f>
        <v>14031.97941526873</v>
      </c>
      <c r="S93" s="13">
        <f>'[91]INPUT_Energy demand'!AO8</f>
        <v>4043.85766088745</v>
      </c>
      <c r="T93" s="13">
        <f>'[91]INPUT_Energy demand'!AP8</f>
        <v>0</v>
      </c>
      <c r="U93" s="13">
        <f>'[91]INPUT_Energy demand'!AQ8</f>
        <v>13184.870068201843</v>
      </c>
      <c r="V93" s="13">
        <f>'[91]INPUT_Energy demand'!AR8</f>
        <v>14031.97941526873</v>
      </c>
      <c r="W93" s="13">
        <f>'[91]INPUT_Energy demand'!AS8</f>
        <v>18548.873</v>
      </c>
      <c r="X93" s="13">
        <f>'[91]INPUT_Energy demand'!AT8</f>
        <v>0</v>
      </c>
      <c r="Y93" s="13">
        <f>'[91]INPUT_Energy demand'!AU8</f>
        <v>0.37681866610911574</v>
      </c>
      <c r="Z93" s="13">
        <f>'[91]INPUT_Energy demand'!AV8</f>
        <v>1</v>
      </c>
      <c r="AA93" s="13">
        <f>'[91]INPUT_Energy demand'!AW8</f>
        <v>0.21801096276239804</v>
      </c>
      <c r="AB93" s="13">
        <f>'[91]INPUT_Energy demand'!AX8</f>
        <v>75975.228080391622</v>
      </c>
      <c r="AC93" s="13">
        <f>'[91]INPUT_Energy demand'!AY8</f>
        <v>65.929262320000007</v>
      </c>
      <c r="AD93" s="13">
        <f>'[91]INPUT_Energy demand'!AZ8</f>
        <v>141.31406916150004</v>
      </c>
      <c r="AE93" s="104">
        <f>'[91]INPUT_Energy demand'!BA8</f>
        <v>192.07599999999999</v>
      </c>
    </row>
    <row r="94" spans="1:31">
      <c r="A94" s="41" t="s">
        <v>8</v>
      </c>
      <c r="B94" s="17" t="s">
        <v>11</v>
      </c>
      <c r="C94" s="17" t="s">
        <v>32</v>
      </c>
      <c r="D94" s="17" t="s">
        <v>38</v>
      </c>
      <c r="E94" s="17" t="s">
        <v>40</v>
      </c>
      <c r="F94" s="17" t="s">
        <v>41</v>
      </c>
      <c r="G94" s="25" t="str">
        <f t="shared" si="1"/>
        <v>60s ASHP PV panels NoST Occupant open EV charging delay</v>
      </c>
      <c r="H94" s="13">
        <f>'[92]INPUT_Energy demand'!AD8</f>
        <v>11952.798209400742</v>
      </c>
      <c r="I94" s="13">
        <f>'[92]INPUT_Energy demand'!AE8</f>
        <v>12859.192890420771</v>
      </c>
      <c r="J94" s="13">
        <f>'[92]INPUT_Energy demand'!AF8</f>
        <v>14675.180624478537</v>
      </c>
      <c r="K94" s="13">
        <f>'[92]INPUT_Energy demand'!AG8</f>
        <v>12354.550371504298</v>
      </c>
      <c r="L94" s="13">
        <f>'[92]INPUT_Energy demand'!AH8</f>
        <v>11952.798209400742</v>
      </c>
      <c r="M94" s="13">
        <f>'[92]INPUT_Energy demand'!AI8</f>
        <v>8940.9755276979668</v>
      </c>
      <c r="N94" s="13">
        <f>'[92]INPUT_Energy demand'!AJ8</f>
        <v>10607.785024023126</v>
      </c>
      <c r="O94" s="13">
        <f>'[92]INPUT_Energy demand'!AK8</f>
        <v>9838.0903149288479</v>
      </c>
      <c r="P94" s="13">
        <f>'[92]INPUT_Energy demand'!AL8</f>
        <v>0</v>
      </c>
      <c r="Q94" s="13">
        <f>'[92]INPUT_Energy demand'!AM8</f>
        <v>3918.217362722804</v>
      </c>
      <c r="R94" s="13">
        <f>'[92]INPUT_Energy demand'!AN8</f>
        <v>4067.3956004554111</v>
      </c>
      <c r="S94" s="13">
        <f>'[92]INPUT_Energy demand'!AO8</f>
        <v>2516.4600565754499</v>
      </c>
      <c r="T94" s="13">
        <f>'[92]INPUT_Energy demand'!AP8</f>
        <v>0</v>
      </c>
      <c r="U94" s="13">
        <f>'[92]INPUT_Energy demand'!AQ8</f>
        <v>8846.3105536497842</v>
      </c>
      <c r="V94" s="13">
        <f>'[92]INPUT_Energy demand'!AR8</f>
        <v>4067.3956004554111</v>
      </c>
      <c r="W94" s="13">
        <f>'[92]INPUT_Energy demand'!AS8</f>
        <v>11694.936440410842</v>
      </c>
      <c r="X94" s="13">
        <f>'[92]INPUT_Energy demand'!AT8</f>
        <v>0</v>
      </c>
      <c r="Y94" s="13">
        <f>'[92]INPUT_Energy demand'!AU8</f>
        <v>0.44292107302362765</v>
      </c>
      <c r="Z94" s="13">
        <f>'[92]INPUT_Energy demand'!AV8</f>
        <v>1</v>
      </c>
      <c r="AA94" s="13">
        <f>'[92]INPUT_Energy demand'!AW8</f>
        <v>0.21517518024980792</v>
      </c>
      <c r="AB94" s="13">
        <f>'[92]INPUT_Energy demand'!AX8</f>
        <v>50527.70048046227</v>
      </c>
      <c r="AC94" s="13">
        <f>'[92]INPUT_Energy demand'!AY8</f>
        <v>63.595042149675166</v>
      </c>
      <c r="AD94" s="13">
        <f>'[92]INPUT_Energy demand'!AZ8</f>
        <v>102.24405872849366</v>
      </c>
      <c r="AE94" s="104">
        <f>'[92]INPUT_Energy demand'!BA8</f>
        <v>160.69912843201686</v>
      </c>
    </row>
    <row r="95" spans="1:31">
      <c r="A95" s="41" t="s">
        <v>8</v>
      </c>
      <c r="B95" s="17" t="s">
        <v>10</v>
      </c>
      <c r="C95" s="17" t="s">
        <v>37</v>
      </c>
      <c r="D95" s="17" t="s">
        <v>39</v>
      </c>
      <c r="E95" s="17" t="s">
        <v>40</v>
      </c>
      <c r="F95" s="17" t="s">
        <v>41</v>
      </c>
      <c r="G95" s="25" t="str">
        <f t="shared" si="1"/>
        <v>60s Direct NoPV ST Occupant open EV charging delay</v>
      </c>
      <c r="H95" s="13">
        <f>'[93]INPUT_Energy demand'!AD8</f>
        <v>17304.358385620493</v>
      </c>
      <c r="I95" s="13">
        <f>'[93]INPUT_Energy demand'!AE8</f>
        <v>16743.53088055602</v>
      </c>
      <c r="J95" s="13">
        <f>'[93]INPUT_Energy demand'!AF8</f>
        <v>25868.859216409855</v>
      </c>
      <c r="K95" s="13">
        <f>'[93]INPUT_Energy demand'!AG8</f>
        <v>17910.141814630624</v>
      </c>
      <c r="L95" s="13">
        <f>'[93]INPUT_Energy demand'!AH8</f>
        <v>17304.358385620493</v>
      </c>
      <c r="M95" s="13">
        <f>'[93]INPUT_Energy demand'!AI8</f>
        <v>12158.762449498332</v>
      </c>
      <c r="N95" s="13">
        <f>'[93]INPUT_Energy demand'!AJ8</f>
        <v>12001.576989417292</v>
      </c>
      <c r="O95" s="13">
        <f>'[93]INPUT_Energy demand'!AK8</f>
        <v>13680.998770630689</v>
      </c>
      <c r="P95" s="13">
        <f>'[93]INPUT_Energy demand'!AL8</f>
        <v>0</v>
      </c>
      <c r="Q95" s="13">
        <f>'[93]INPUT_Energy demand'!AM8</f>
        <v>4584.7684310576878</v>
      </c>
      <c r="R95" s="13">
        <f>'[93]INPUT_Energy demand'!AN8</f>
        <v>13867.282226992564</v>
      </c>
      <c r="S95" s="13">
        <f>'[93]INPUT_Energy demand'!AO8</f>
        <v>4229.1430439999349</v>
      </c>
      <c r="T95" s="13">
        <f>'[93]INPUT_Energy demand'!AP8</f>
        <v>0</v>
      </c>
      <c r="U95" s="13">
        <f>'[93]INPUT_Energy demand'!AQ8</f>
        <v>11651.289887953671</v>
      </c>
      <c r="V95" s="13">
        <f>'[93]INPUT_Energy demand'!AR8</f>
        <v>13867.282226992564</v>
      </c>
      <c r="W95" s="13">
        <f>'[93]INPUT_Energy demand'!AS8</f>
        <v>18548.873</v>
      </c>
      <c r="X95" s="13">
        <f>'[93]INPUT_Energy demand'!AT8</f>
        <v>0</v>
      </c>
      <c r="Y95" s="13">
        <f>'[93]INPUT_Energy demand'!AU8</f>
        <v>0.39349878641315961</v>
      </c>
      <c r="Z95" s="13">
        <f>'[93]INPUT_Energy demand'!AV8</f>
        <v>1</v>
      </c>
      <c r="AA95" s="13">
        <f>'[93]INPUT_Energy demand'!AW8</f>
        <v>0.22799999999999648</v>
      </c>
      <c r="AB95" s="13">
        <f>'[93]INPUT_Energy demand'!AX8</f>
        <v>78403.539788345865</v>
      </c>
      <c r="AC95" s="13">
        <f>'[93]INPUT_Energy demand'!AY8</f>
        <v>55.374841263358164</v>
      </c>
      <c r="AD95" s="13">
        <f>'[93]INPUT_Energy demand'!AZ8</f>
        <v>146.4948963736762</v>
      </c>
      <c r="AE95" s="104">
        <f>'[93]INPUT_Energy demand'!BA8</f>
        <v>192.07599999999999</v>
      </c>
    </row>
    <row r="96" spans="1:31">
      <c r="A96" s="41" t="s">
        <v>8</v>
      </c>
      <c r="B96" s="17" t="s">
        <v>11</v>
      </c>
      <c r="C96" s="17" t="s">
        <v>37</v>
      </c>
      <c r="D96" s="17" t="s">
        <v>39</v>
      </c>
      <c r="E96" s="17" t="s">
        <v>40</v>
      </c>
      <c r="F96" s="17" t="s">
        <v>41</v>
      </c>
      <c r="G96" s="25" t="str">
        <f t="shared" si="1"/>
        <v>60s ASHP NoPV ST Occupant open EV charging delay</v>
      </c>
      <c r="H96" s="13">
        <f>'[94]INPUT_Energy demand'!AD8</f>
        <v>12328.696792834719</v>
      </c>
      <c r="I96" s="13">
        <f>'[94]INPUT_Energy demand'!AE8</f>
        <v>12742.844439679284</v>
      </c>
      <c r="J96" s="13">
        <f>'[94]INPUT_Energy demand'!AF8</f>
        <v>14554.359137435407</v>
      </c>
      <c r="K96" s="13">
        <f>'[94]INPUT_Energy demand'!AG8</f>
        <v>12821.883423118097</v>
      </c>
      <c r="L96" s="13">
        <f>'[94]INPUT_Energy demand'!AH8</f>
        <v>12328.696792834719</v>
      </c>
      <c r="M96" s="13">
        <f>'[94]INPUT_Energy demand'!AI8</f>
        <v>9074.150406674471</v>
      </c>
      <c r="N96" s="13">
        <f>'[94]INPUT_Energy demand'!AJ8</f>
        <v>10705.672824629317</v>
      </c>
      <c r="O96" s="13">
        <f>'[94]INPUT_Energy demand'!AK8</f>
        <v>10155.437914704409</v>
      </c>
      <c r="P96" s="13">
        <f>'[94]INPUT_Energy demand'!AL8</f>
        <v>0</v>
      </c>
      <c r="Q96" s="13">
        <f>'[94]INPUT_Energy demand'!AM8</f>
        <v>3668.6940330048128</v>
      </c>
      <c r="R96" s="13">
        <f>'[94]INPUT_Energy demand'!AN8</f>
        <v>3848.6863128060904</v>
      </c>
      <c r="S96" s="13">
        <f>'[94]INPUT_Energy demand'!AO8</f>
        <v>2666.445508413688</v>
      </c>
      <c r="T96" s="13">
        <f>'[94]INPUT_Energy demand'!AP8</f>
        <v>0</v>
      </c>
      <c r="U96" s="13">
        <f>'[94]INPUT_Energy demand'!AQ8</f>
        <v>7888.0761911726395</v>
      </c>
      <c r="V96" s="13">
        <f>'[94]INPUT_Energy demand'!AR8</f>
        <v>3848.68631280609</v>
      </c>
      <c r="W96" s="13">
        <f>'[94]INPUT_Energy demand'!AS8</f>
        <v>11694.936440410842</v>
      </c>
      <c r="X96" s="13">
        <f>'[94]INPUT_Energy demand'!AT8</f>
        <v>0</v>
      </c>
      <c r="Y96" s="13">
        <f>'[94]INPUT_Energy demand'!AU8</f>
        <v>0.46509363551918553</v>
      </c>
      <c r="Z96" s="13">
        <f>'[94]INPUT_Energy demand'!AV8</f>
        <v>1.0000000000000002</v>
      </c>
      <c r="AA96" s="13">
        <f>'[94]INPUT_Energy demand'!AW8</f>
        <v>0.22800000000000137</v>
      </c>
      <c r="AB96" s="13">
        <f>'[94]INPUT_Energy demand'!AX8</f>
        <v>52485.45649258636</v>
      </c>
      <c r="AC96" s="13">
        <f>'[94]INPUT_Energy demand'!AY8</f>
        <v>53.106622761576332</v>
      </c>
      <c r="AD96" s="13">
        <f>'[94]INPUT_Energy demand'!AZ8</f>
        <v>100.96709997549763</v>
      </c>
      <c r="AE96" s="104">
        <f>'[94]INPUT_Energy demand'!BA8</f>
        <v>160.69912843201686</v>
      </c>
    </row>
    <row r="97" spans="1:31">
      <c r="A97" s="41" t="s">
        <v>8</v>
      </c>
      <c r="B97" s="17" t="s">
        <v>10</v>
      </c>
      <c r="C97" s="17" t="s">
        <v>32</v>
      </c>
      <c r="D97" s="17" t="s">
        <v>39</v>
      </c>
      <c r="E97" s="17" t="s">
        <v>40</v>
      </c>
      <c r="F97" s="17" t="s">
        <v>41</v>
      </c>
      <c r="G97" s="25" t="str">
        <f t="shared" si="1"/>
        <v>60s Direct PV panels ST Occupant open EV charging delay</v>
      </c>
      <c r="H97" s="13">
        <f>'[95]INPUT_Energy demand'!AD8</f>
        <v>16526.073457656865</v>
      </c>
      <c r="I97" s="13">
        <f>'[95]INPUT_Energy demand'!AE8</f>
        <v>16503.182729030599</v>
      </c>
      <c r="J97" s="13">
        <f>'[95]INPUT_Energy demand'!AF8</f>
        <v>24943.381111966559</v>
      </c>
      <c r="K97" s="13">
        <f>'[95]INPUT_Energy demand'!AG8</f>
        <v>17072.540170536842</v>
      </c>
      <c r="L97" s="13">
        <f>'[95]INPUT_Energy demand'!AH8</f>
        <v>16526.073457656865</v>
      </c>
      <c r="M97" s="13">
        <f>'[95]INPUT_Energy demand'!AI8</f>
        <v>11655.820780922433</v>
      </c>
      <c r="N97" s="13">
        <f>'[95]INPUT_Energy demand'!AJ8</f>
        <v>11798.898622760084</v>
      </c>
      <c r="O97" s="13">
        <f>'[95]INPUT_Energy demand'!AK8</f>
        <v>13037.688843338121</v>
      </c>
      <c r="P97" s="13">
        <f>'[95]INPUT_Energy demand'!AL8</f>
        <v>0</v>
      </c>
      <c r="Q97" s="13">
        <f>'[95]INPUT_Energy demand'!AM8</f>
        <v>4847.361948108166</v>
      </c>
      <c r="R97" s="13">
        <f>'[95]INPUT_Energy demand'!AN8</f>
        <v>13144.482489206475</v>
      </c>
      <c r="S97" s="13">
        <f>'[95]INPUT_Energy demand'!AO8</f>
        <v>4034.8513271987213</v>
      </c>
      <c r="T97" s="13">
        <f>'[95]INPUT_Energy demand'!AP8</f>
        <v>0</v>
      </c>
      <c r="U97" s="13">
        <f>'[95]INPUT_Energy demand'!AQ8</f>
        <v>12949.082128844879</v>
      </c>
      <c r="V97" s="13">
        <f>'[95]INPUT_Energy demand'!AR8</f>
        <v>13144.482489206475</v>
      </c>
      <c r="W97" s="13">
        <f>'[95]INPUT_Energy demand'!AS8</f>
        <v>18548.873</v>
      </c>
      <c r="X97" s="13">
        <f>'[95]INPUT_Energy demand'!AT8</f>
        <v>0</v>
      </c>
      <c r="Y97" s="13">
        <f>'[95]INPUT_Energy demand'!AU8</f>
        <v>0.37434019646152128</v>
      </c>
      <c r="Z97" s="13">
        <f>'[95]INPUT_Energy demand'!AV8</f>
        <v>1</v>
      </c>
      <c r="AA97" s="13">
        <f>'[95]INPUT_Energy demand'!AW8</f>
        <v>0.21752541662227787</v>
      </c>
      <c r="AB97" s="13">
        <f>'[95]INPUT_Energy demand'!AX8</f>
        <v>74349.972455201845</v>
      </c>
      <c r="AC97" s="13">
        <f>'[95]INPUT_Energy demand'!AY8</f>
        <v>64.750206106895419</v>
      </c>
      <c r="AD97" s="13">
        <f>'[95]INPUT_Energy demand'!AZ8</f>
        <v>139.71117537367621</v>
      </c>
      <c r="AE97" s="104">
        <f>'[95]INPUT_Energy demand'!BA8</f>
        <v>192.07599999999999</v>
      </c>
    </row>
    <row r="98" spans="1:31">
      <c r="A98" s="43" t="s">
        <v>8</v>
      </c>
      <c r="B98" s="33" t="s">
        <v>11</v>
      </c>
      <c r="C98" s="33" t="s">
        <v>32</v>
      </c>
      <c r="D98" s="33" t="s">
        <v>39</v>
      </c>
      <c r="E98" s="33" t="s">
        <v>40</v>
      </c>
      <c r="F98" s="33" t="s">
        <v>41</v>
      </c>
      <c r="G98" s="34" t="str">
        <f t="shared" si="1"/>
        <v>60s ASHP PV panels ST Occupant open EV charging delay</v>
      </c>
      <c r="H98" s="31">
        <f>'[96]INPUT_Energy demand'!AD8</f>
        <v>11648.235359288243</v>
      </c>
      <c r="I98" s="31">
        <f>'[96]INPUT_Energy demand'!AE8</f>
        <v>12530.978927931319</v>
      </c>
      <c r="J98" s="31">
        <f>'[96]INPUT_Energy demand'!AF8</f>
        <v>14328.416457415478</v>
      </c>
      <c r="K98" s="31">
        <f>'[96]INPUT_Energy demand'!AG8</f>
        <v>12089.08983166002</v>
      </c>
      <c r="L98" s="31">
        <f>'[96]INPUT_Energy demand'!AH8</f>
        <v>11648.235359288243</v>
      </c>
      <c r="M98" s="31">
        <f>'[96]INPUT_Energy demand'!AI8</f>
        <v>8684.3622182208965</v>
      </c>
      <c r="N98" s="31">
        <f>'[96]INPUT_Energy demand'!AJ8</f>
        <v>10528.469326309918</v>
      </c>
      <c r="O98" s="31">
        <f>'[96]INPUT_Energy demand'!AK8</f>
        <v>9579.2458956783521</v>
      </c>
      <c r="P98" s="31">
        <f>'[96]INPUT_Energy demand'!AL8</f>
        <v>0</v>
      </c>
      <c r="Q98" s="31">
        <f>'[96]INPUT_Energy demand'!AM8</f>
        <v>3846.6167097104226</v>
      </c>
      <c r="R98" s="31">
        <f>'[96]INPUT_Energy demand'!AN8</f>
        <v>3799.9471311055604</v>
      </c>
      <c r="S98" s="31">
        <f>'[96]INPUT_Energy demand'!AO8</f>
        <v>2509.8439359816675</v>
      </c>
      <c r="T98" s="31">
        <f>'[96]INPUT_Energy demand'!AP8</f>
        <v>0</v>
      </c>
      <c r="U98" s="31">
        <f>'[96]INPUT_Energy demand'!AQ8</f>
        <v>8836.5921290065289</v>
      </c>
      <c r="V98" s="31">
        <f>'[96]INPUT_Energy demand'!AR8</f>
        <v>3799.9471311055599</v>
      </c>
      <c r="W98" s="31">
        <f>'[96]INPUT_Energy demand'!AS8</f>
        <v>11694.936440410842</v>
      </c>
      <c r="X98" s="31">
        <f>'[96]INPUT_Energy demand'!AT8</f>
        <v>0</v>
      </c>
      <c r="Y98" s="31">
        <f>'[96]INPUT_Energy demand'!AU8</f>
        <v>0.43530544960695</v>
      </c>
      <c r="Z98" s="31">
        <f>'[96]INPUT_Energy demand'!AV8</f>
        <v>1.0000000000000002</v>
      </c>
      <c r="AA98" s="31">
        <f>'[96]INPUT_Energy demand'!AW8</f>
        <v>0.2146094550209883</v>
      </c>
      <c r="AB98" s="31">
        <f>'[96]INPUT_Energy demand'!AX8</f>
        <v>48941.386526198461</v>
      </c>
      <c r="AC98" s="31">
        <f>'[96]INPUT_Energy demand'!AY8</f>
        <v>62.06574664024653</v>
      </c>
      <c r="AD98" s="31">
        <f>'[96]INPUT_Energy demand'!AZ8</f>
        <v>100.09868984077013</v>
      </c>
      <c r="AE98" s="107">
        <f>'[96]INPUT_Energy demand'!BA8</f>
        <v>160.69912843201686</v>
      </c>
    </row>
    <row r="101" spans="1:31" s="57" customFormat="1"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10"/>
      <c r="Y101" s="10"/>
      <c r="Z101" s="10"/>
      <c r="AA101" s="10"/>
    </row>
    <row r="102" spans="1:31" s="57" customFormat="1"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10"/>
      <c r="Y102" s="10"/>
      <c r="Z102" s="10"/>
      <c r="AA102" s="10"/>
    </row>
    <row r="103" spans="1:31" s="57" customFormat="1"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10"/>
      <c r="Y103" s="10"/>
      <c r="Z103" s="10"/>
      <c r="AA103" s="10"/>
    </row>
    <row r="104" spans="1:31" s="57" customFormat="1"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10"/>
      <c r="Y104" s="10"/>
      <c r="Z104" s="10"/>
      <c r="AA104" s="10"/>
    </row>
    <row r="105" spans="1:31" s="57" customFormat="1"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10"/>
      <c r="Y105" s="10"/>
      <c r="Z105" s="10"/>
      <c r="AA105" s="10"/>
    </row>
    <row r="106" spans="1:31" s="57" customFormat="1">
      <c r="X106" s="10"/>
      <c r="Y106" s="10"/>
      <c r="Z106" s="10"/>
      <c r="AA106" s="10"/>
    </row>
    <row r="107" spans="1:31" s="57" customFormat="1"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10"/>
      <c r="Y107" s="10"/>
      <c r="Z107" s="10"/>
      <c r="AA107" s="10"/>
    </row>
    <row r="108" spans="1:31" s="57" customFormat="1"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10"/>
      <c r="Y108" s="10"/>
      <c r="Z108" s="10"/>
      <c r="AA108" s="10"/>
    </row>
    <row r="109" spans="1:31" s="57" customFormat="1">
      <c r="X109" s="10"/>
      <c r="Y109" s="10"/>
      <c r="Z109" s="10"/>
      <c r="AA109" s="10"/>
    </row>
    <row r="110" spans="1:31" s="57" customFormat="1">
      <c r="X110" s="10"/>
      <c r="Y110" s="10"/>
      <c r="Z110" s="10"/>
      <c r="AA110" s="10"/>
    </row>
    <row r="111" spans="1:31" s="57" customFormat="1"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10"/>
      <c r="Y111" s="10"/>
      <c r="Z111" s="10"/>
      <c r="AA111" s="10"/>
    </row>
    <row r="112" spans="1:31" s="57" customFormat="1"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10"/>
      <c r="Y112" s="10"/>
      <c r="Z112" s="10"/>
      <c r="AA112" s="10"/>
    </row>
    <row r="113" spans="8:27" s="57" customFormat="1"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10"/>
      <c r="Y113" s="10"/>
      <c r="Z113" s="10"/>
      <c r="AA113" s="10"/>
    </row>
    <row r="114" spans="8:27" s="57" customFormat="1"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10"/>
      <c r="Y114" s="10"/>
      <c r="Z114" s="10"/>
      <c r="AA114" s="10"/>
    </row>
    <row r="115" spans="8:27" s="57" customFormat="1"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10"/>
      <c r="Y115" s="10"/>
      <c r="Z115" s="10"/>
      <c r="AA115" s="10"/>
    </row>
    <row r="116" spans="8:27" s="57" customFormat="1">
      <c r="X116" s="10"/>
      <c r="Y116" s="10"/>
      <c r="Z116" s="10"/>
      <c r="AA116" s="10"/>
    </row>
    <row r="117" spans="8:27" s="57" customFormat="1"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10"/>
      <c r="Y117" s="10"/>
      <c r="Z117" s="10"/>
      <c r="AA117" s="10"/>
    </row>
    <row r="118" spans="8:27" s="57" customFormat="1"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10"/>
      <c r="Y118" s="10"/>
      <c r="Z118" s="10"/>
      <c r="AA118" s="10"/>
    </row>
  </sheetData>
  <mergeCells count="6">
    <mergeCell ref="AC1:AE1"/>
    <mergeCell ref="H1:K1"/>
    <mergeCell ref="L1:O1"/>
    <mergeCell ref="P1:S1"/>
    <mergeCell ref="T1:W1"/>
    <mergeCell ref="X1:AA1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0.39997558519241921"/>
  </sheetPr>
  <dimension ref="A2:O54"/>
  <sheetViews>
    <sheetView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3" max="13" width="14.33203125" bestFit="1" customWidth="1"/>
    <col min="15" max="15" width="14.33203125" bestFit="1" customWidth="1"/>
    <col min="17" max="17" width="14.33203125" bestFit="1" customWidth="1"/>
  </cols>
  <sheetData>
    <row r="2" spans="1:15" ht="45" customHeight="1">
      <c r="B2" s="303" t="s">
        <v>77</v>
      </c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</row>
    <row r="3" spans="1:15" ht="15.5" customHeight="1">
      <c r="B3" s="138"/>
      <c r="C3" s="300" t="s">
        <v>72</v>
      </c>
      <c r="D3" s="302"/>
      <c r="E3" s="304" t="s">
        <v>9</v>
      </c>
      <c r="F3" s="305"/>
      <c r="G3" s="304" t="s">
        <v>49</v>
      </c>
      <c r="H3" s="305"/>
      <c r="I3" s="304" t="s">
        <v>50</v>
      </c>
      <c r="J3" s="305"/>
      <c r="K3" s="304" t="s">
        <v>16</v>
      </c>
      <c r="L3" s="305"/>
      <c r="M3" s="300" t="s">
        <v>19</v>
      </c>
      <c r="N3" s="301"/>
      <c r="O3" s="302"/>
    </row>
    <row r="4" spans="1:15">
      <c r="B4" s="139"/>
      <c r="C4" s="140" t="s">
        <v>7</v>
      </c>
      <c r="D4" s="148" t="s">
        <v>8</v>
      </c>
      <c r="E4" s="140" t="s">
        <v>10</v>
      </c>
      <c r="F4" s="140" t="s">
        <v>11</v>
      </c>
      <c r="G4" s="141" t="s">
        <v>37</v>
      </c>
      <c r="H4" s="141" t="s">
        <v>49</v>
      </c>
      <c r="I4" s="141" t="s">
        <v>70</v>
      </c>
      <c r="J4" s="141" t="s">
        <v>50</v>
      </c>
      <c r="K4" s="141" t="s">
        <v>71</v>
      </c>
      <c r="L4" s="141" t="s">
        <v>51</v>
      </c>
      <c r="M4" s="141" t="s">
        <v>20</v>
      </c>
      <c r="N4" s="141" t="s">
        <v>73</v>
      </c>
      <c r="O4" s="140" t="s">
        <v>23</v>
      </c>
    </row>
    <row r="5" spans="1:15">
      <c r="A5" s="155" t="s">
        <v>75</v>
      </c>
      <c r="B5" s="162" t="s">
        <v>69</v>
      </c>
      <c r="C5" s="144">
        <f>STDEVA('Building type'!H3:H50)</f>
        <v>3466.7501434898249</v>
      </c>
      <c r="D5" s="144">
        <f>STDEVA('Building type'!H51:H98)</f>
        <v>3610.8088157376824</v>
      </c>
      <c r="E5" s="147">
        <f>STDEVA('Heating system'!H3:H50)</f>
        <v>3971.4724658119494</v>
      </c>
      <c r="F5" s="144">
        <f>STDEVA('Heating system'!H51:H98)</f>
        <v>2583.8825601104099</v>
      </c>
      <c r="G5" s="147">
        <f>STDEVA(PV!H3:H50)</f>
        <v>3746.2005088211713</v>
      </c>
      <c r="H5" s="144">
        <f>STDEVA(PV!H51:H98)</f>
        <v>3651.0870752473811</v>
      </c>
      <c r="I5" s="147">
        <f>STDEVA(STC!H3:H50)</f>
        <v>3718.9165732888514</v>
      </c>
      <c r="J5" s="147">
        <f>STDEVA(STC!H51:H98)</f>
        <v>3700.5063466781885</v>
      </c>
      <c r="K5" s="147">
        <f>STDEVA('Window openings'!H3:H50)</f>
        <v>2048.1194915702786</v>
      </c>
      <c r="L5" s="147">
        <f>STDEVA('Window openings'!H51:H98)</f>
        <v>2890.6129921372503</v>
      </c>
      <c r="M5" s="147">
        <f>STDEVA(EV!H3:H34)</f>
        <v>3480.3378543767999</v>
      </c>
      <c r="N5" s="144">
        <f>STDEVA(EV!H35:H66)</f>
        <v>3499.7475509998903</v>
      </c>
      <c r="O5" s="147">
        <f>STDEVA(EV!H67:H98)</f>
        <v>3494.9519869178248</v>
      </c>
    </row>
    <row r="6" spans="1:15" ht="15.5" customHeight="1">
      <c r="A6" s="155"/>
      <c r="B6" s="146" t="s">
        <v>66</v>
      </c>
      <c r="C6" s="147">
        <f>STDEVA('Building type'!I3:I50)</f>
        <v>3652.191828034418</v>
      </c>
      <c r="D6" s="144">
        <f>STDEVA('Building type'!I51:I98)</f>
        <v>3503.3745094186684</v>
      </c>
      <c r="E6" s="144">
        <f>STDEVA('Heating system'!I3:I50)</f>
        <v>3941.9998709110937</v>
      </c>
      <c r="F6" s="147">
        <f>STDEVA('Heating system'!I51:I98)</f>
        <v>2761.1591647702103</v>
      </c>
      <c r="G6" s="144">
        <f>STDEVA(PV!I3:I50)</f>
        <v>3678.5674586776017</v>
      </c>
      <c r="H6" s="147">
        <f>STDEVA(PV!I51:I98)</f>
        <v>3657.0124010571963</v>
      </c>
      <c r="I6" s="144">
        <f>STDEVA(STC!I3:I50)</f>
        <v>3657.2940928597504</v>
      </c>
      <c r="J6" s="144">
        <f>STDEVA(STC!I51:I98)</f>
        <v>3665.8693175843246</v>
      </c>
      <c r="K6" s="144">
        <f>STDEVA('Window openings'!I3:I50)</f>
        <v>1863.745206835971</v>
      </c>
      <c r="L6" s="144">
        <f>STDEVA('Window openings'!I51:I98)</f>
        <v>2520.7624485910906</v>
      </c>
      <c r="M6" s="144">
        <f>STDEVA(EV!I3:I34)</f>
        <v>3427.9453824335237</v>
      </c>
      <c r="N6" s="147">
        <f>STDEVA(EV!I35:I66)</f>
        <v>3528.7091321762241</v>
      </c>
      <c r="O6" s="144">
        <f>STDEVA(EV!I67:I98)</f>
        <v>3354.1072385509624</v>
      </c>
    </row>
    <row r="7" spans="1:15">
      <c r="A7" s="155"/>
      <c r="B7" s="146" t="s">
        <v>68</v>
      </c>
      <c r="C7" s="145">
        <f>STDEVA('Building type'!J3:J50)</f>
        <v>5676.7309509503048</v>
      </c>
      <c r="D7" s="145">
        <f>STDEVA('Building type'!J51:J98)</f>
        <v>6762.0948168760187</v>
      </c>
      <c r="E7" s="145">
        <f>STDEVA('Heating system'!J3:J50)</f>
        <v>7467.1828374504812</v>
      </c>
      <c r="F7" s="145">
        <f>STDEVA('Heating system'!J51:J98)</f>
        <v>3589.7524046763197</v>
      </c>
      <c r="G7" s="145">
        <f>STDEVA(PV!J3:J50)</f>
        <v>6626.5768777665407</v>
      </c>
      <c r="H7" s="145">
        <f>STDEVA(PV!J51:J98)</f>
        <v>6301.443190655209</v>
      </c>
      <c r="I7" s="145">
        <f>STDEVA(STC!J3:J50)</f>
        <v>6607.1536419785498</v>
      </c>
      <c r="J7" s="145">
        <f>STDEVA(STC!J51:J98)</f>
        <v>6319.2192612698327</v>
      </c>
      <c r="K7" s="147">
        <f>STDEVA('Window openings'!J3:J50)</f>
        <v>2139.5773570095666</v>
      </c>
      <c r="L7" s="145">
        <f>STDEVA('Window openings'!J51:J98)</f>
        <v>5777.5004209468043</v>
      </c>
      <c r="M7" s="145">
        <f>STDEVA(EV!J3:J34)</f>
        <v>4786.0154205816007</v>
      </c>
      <c r="N7" s="145">
        <f>STDEVA(EV!J35:J66)</f>
        <v>7373.1888699578822</v>
      </c>
      <c r="O7" s="145">
        <f>STDEVA(EV!J67:J98)</f>
        <v>6213.0913528701494</v>
      </c>
    </row>
    <row r="8" spans="1:15" ht="16" thickBot="1">
      <c r="A8" s="155"/>
      <c r="B8" s="167" t="s">
        <v>67</v>
      </c>
      <c r="C8" s="160">
        <f>STDEVA('Building type'!K3:K50)</f>
        <v>3498.7530519512688</v>
      </c>
      <c r="D8" s="160">
        <f>STDEVA('Building type'!K51:K98)</f>
        <v>3622.6411298719777</v>
      </c>
      <c r="E8" s="160">
        <f>STDEVA('Heating system'!K3:K50)</f>
        <v>3943.9905357286152</v>
      </c>
      <c r="F8" s="160">
        <f>STDEVA('Heating system'!K51:K98)</f>
        <v>2675.6704516870573</v>
      </c>
      <c r="G8" s="160">
        <f>STDEVA(PV!K3:K50)</f>
        <v>3827.5758136167533</v>
      </c>
      <c r="H8" s="160">
        <f>STDEVA(PV!K51:K98)</f>
        <v>3734.0232327981803</v>
      </c>
      <c r="I8" s="160">
        <f>STDEVA(STC!K3:K50)</f>
        <v>3804.0672896072474</v>
      </c>
      <c r="J8" s="160">
        <f>STDEVA(STC!K51:K98)</f>
        <v>3785.9583857798721</v>
      </c>
      <c r="K8" s="161">
        <f>STDEVA('Window openings'!K3:K50)</f>
        <v>2222.7076297195781</v>
      </c>
      <c r="L8" s="160">
        <f>STDEVA('Window openings'!K51:K98)</f>
        <v>2887.8948034373275</v>
      </c>
      <c r="M8" s="160">
        <f>STDEVA(EV!K3:K34)</f>
        <v>3643.9655735629376</v>
      </c>
      <c r="N8" s="160">
        <f>STDEVA(EV!K35:K66)</f>
        <v>3657.4329333078094</v>
      </c>
      <c r="O8" s="160">
        <f>STDEVA(EV!K67:K98)</f>
        <v>3661.1457673774294</v>
      </c>
    </row>
    <row r="9" spans="1:15" ht="15.5" customHeight="1">
      <c r="A9" s="155" t="s">
        <v>5</v>
      </c>
      <c r="B9" s="162" t="s">
        <v>69</v>
      </c>
      <c r="C9" s="163">
        <v>0</v>
      </c>
      <c r="D9" s="163">
        <v>0</v>
      </c>
      <c r="E9" s="163">
        <v>0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163">
        <v>0</v>
      </c>
      <c r="L9" s="163">
        <v>0</v>
      </c>
      <c r="M9" s="163">
        <v>0</v>
      </c>
      <c r="N9" s="163">
        <v>0</v>
      </c>
      <c r="O9" s="163">
        <v>0</v>
      </c>
    </row>
    <row r="10" spans="1:15">
      <c r="B10" s="146" t="s">
        <v>66</v>
      </c>
      <c r="C10" s="144">
        <f>STDEVA('Building type'!M3:M50)</f>
        <v>1994.3440012739609</v>
      </c>
      <c r="D10" s="147">
        <f>STDEVA('Building type'!M51:M98)</f>
        <v>2192.438036988251</v>
      </c>
      <c r="E10" s="147">
        <f>STDEVA('Heating system'!M3:M50)</f>
        <v>2324.500185741671</v>
      </c>
      <c r="F10" s="144">
        <f>STDEVA('Heating system'!M51:M98)</f>
        <v>1598.0180328129213</v>
      </c>
      <c r="G10" s="144">
        <f>STDEVA(PV!M3:M50)</f>
        <v>2202.3332201141493</v>
      </c>
      <c r="H10" s="144">
        <f>STDEVA(PV!M51:M98)</f>
        <v>2133.1319903416461</v>
      </c>
      <c r="I10" s="144">
        <f>STDEVA(STC!M3:M50)</f>
        <v>2111.6299355585061</v>
      </c>
      <c r="J10" s="144">
        <f>STDEVA(STC!M51:M98)</f>
        <v>2210.4075866087269</v>
      </c>
      <c r="K10" s="144">
        <f>STDEVA('Window openings'!M3:M50)</f>
        <v>1476.9815252755559</v>
      </c>
      <c r="L10" s="147">
        <f>STDEVA('Window openings'!M51:M98)</f>
        <v>1857.3747500394968</v>
      </c>
      <c r="M10" s="144">
        <f>STDEVA(EV!M3:M34)</f>
        <v>2035.5408400457752</v>
      </c>
      <c r="N10" s="144">
        <f>STDEVA(EV!M35:M66)</f>
        <v>1651.46595621644</v>
      </c>
      <c r="O10" s="144">
        <f>STDEVA(EV!M67:M98)</f>
        <v>1886.7556074617596</v>
      </c>
    </row>
    <row r="11" spans="1:15">
      <c r="B11" s="146" t="s">
        <v>68</v>
      </c>
      <c r="C11" s="145">
        <f>STDEVA('Building type'!N3:N50)</f>
        <v>2535.1449646734141</v>
      </c>
      <c r="D11" s="144">
        <f>STDEVA('Building type'!N51:N98)</f>
        <v>1989.7197837882954</v>
      </c>
      <c r="E11" s="144">
        <f>STDEVA('Heating system'!N3:N50)</f>
        <v>2207.1813859857048</v>
      </c>
      <c r="F11" s="145">
        <f>STDEVA('Heating system'!N51:N98)</f>
        <v>2317.7551708909537</v>
      </c>
      <c r="G11" s="147">
        <f>STDEVA(PV!N3:N50)</f>
        <v>2413.3455607819578</v>
      </c>
      <c r="H11" s="147">
        <f>STDEVA(PV!N51:N98)</f>
        <v>2387.5520015505704</v>
      </c>
      <c r="I11" s="147">
        <f>STDEVA(STC!N3:N50)</f>
        <v>2397.6722284683915</v>
      </c>
      <c r="J11" s="147">
        <f>STDEVA(STC!N51:N98)</f>
        <v>2405.0722541323298</v>
      </c>
      <c r="K11" s="145">
        <f>STDEVA('Window openings'!N3:N50)</f>
        <v>1945.079070017983</v>
      </c>
      <c r="L11" s="144">
        <f>STDEVA('Window openings'!N51:N98)</f>
        <v>869.60485342835386</v>
      </c>
      <c r="M11" s="145">
        <f>STDEVA(EV!N3:N34)</f>
        <v>2710.9925927756717</v>
      </c>
      <c r="N11" s="147">
        <f>STDEVA(EV!N35:N66)</f>
        <v>1889.946967446813</v>
      </c>
      <c r="O11" s="147">
        <f>STDEVA(EV!N67:N98)</f>
        <v>2197.4828218951284</v>
      </c>
    </row>
    <row r="12" spans="1:15" ht="15.5" customHeight="1">
      <c r="B12" s="146" t="s">
        <v>67</v>
      </c>
      <c r="C12" s="145">
        <f>STDEVA('Building type'!O3:O50)</f>
        <v>2561.5675735211416</v>
      </c>
      <c r="D12" s="145">
        <f>STDEVA('Building type'!O51:O98)</f>
        <v>2658.3322532456978</v>
      </c>
      <c r="E12" s="145">
        <f>STDEVA('Heating system'!O3:O50)</f>
        <v>2912.2878845167634</v>
      </c>
      <c r="F12" s="147">
        <f>STDEVA('Heating system'!O51:O98)</f>
        <v>1976.9819952279527</v>
      </c>
      <c r="G12" s="145">
        <f>STDEVA(PV!O3:O50)</f>
        <v>2761.2577945140783</v>
      </c>
      <c r="H12" s="145">
        <f>STDEVA(PV!O51:O98)</f>
        <v>2693.497643441071</v>
      </c>
      <c r="I12" s="145">
        <f>STDEVA(STC!O3:O50)</f>
        <v>2746.6245108012859</v>
      </c>
      <c r="J12" s="145">
        <f>STDEVA(STC!O51:O98)</f>
        <v>2730.4871166340172</v>
      </c>
      <c r="K12" s="147">
        <f>STDEVA('Window openings'!O3:O50)</f>
        <v>1614.5020702138359</v>
      </c>
      <c r="L12" s="145">
        <f>STDEVA('Window openings'!O51:O98)</f>
        <v>2153.2545598628294</v>
      </c>
      <c r="M12" s="147">
        <f>STDEVA(EV!O3:O34)</f>
        <v>2515.0575488444915</v>
      </c>
      <c r="N12" s="145">
        <f>STDEVA(EV!O35:O66)</f>
        <v>2528.6395047364977</v>
      </c>
      <c r="O12" s="145">
        <f>STDEVA(EV!O67:O98)</f>
        <v>2532.7777636189571</v>
      </c>
    </row>
    <row r="15" spans="1:15" ht="15.5" customHeight="1"/>
    <row r="30" spans="10:12">
      <c r="J30" s="84"/>
      <c r="K30" s="90"/>
    </row>
    <row r="31" spans="10:12">
      <c r="J31" s="86"/>
      <c r="K31" s="90"/>
      <c r="L31" s="11"/>
    </row>
    <row r="32" spans="10:12">
      <c r="J32" s="87"/>
      <c r="K32" s="90"/>
      <c r="L32" s="11"/>
    </row>
    <row r="33" spans="10:11">
      <c r="J33" s="88"/>
      <c r="K33" s="90"/>
    </row>
    <row r="34" spans="10:11">
      <c r="J34" s="86"/>
      <c r="K34" s="90"/>
    </row>
    <row r="35" spans="10:11">
      <c r="J35" s="87"/>
      <c r="K35" s="90"/>
    </row>
    <row r="36" spans="10:11">
      <c r="J36" s="88"/>
      <c r="K36" s="90"/>
    </row>
    <row r="37" spans="10:11">
      <c r="J37" s="86"/>
      <c r="K37" s="90"/>
    </row>
    <row r="38" spans="10:11">
      <c r="J38" s="87"/>
      <c r="K38" s="90"/>
    </row>
    <row r="39" spans="10:11">
      <c r="J39" s="88"/>
      <c r="K39" s="90"/>
    </row>
    <row r="40" spans="10:11" ht="15" customHeight="1">
      <c r="J40" s="89"/>
      <c r="K40" s="90"/>
    </row>
    <row r="41" spans="10:11">
      <c r="J41" s="87"/>
      <c r="K41" s="90"/>
    </row>
    <row r="42" spans="10:11">
      <c r="J42" s="88"/>
      <c r="K42" s="90"/>
    </row>
    <row r="43" spans="10:11" ht="15" customHeight="1">
      <c r="J43" s="89"/>
      <c r="K43" s="90"/>
    </row>
    <row r="44" spans="10:11">
      <c r="J44" s="87"/>
      <c r="K44" s="90"/>
    </row>
    <row r="45" spans="10:11">
      <c r="J45" s="88"/>
      <c r="K45" s="90"/>
    </row>
    <row r="46" spans="10:11">
      <c r="J46" s="86"/>
      <c r="K46" s="90"/>
    </row>
    <row r="47" spans="10:11">
      <c r="J47" s="87"/>
      <c r="K47" s="90"/>
    </row>
    <row r="48" spans="10:11">
      <c r="J48" s="88"/>
      <c r="K48" s="90"/>
    </row>
    <row r="49" spans="10:11">
      <c r="J49" s="86"/>
      <c r="K49" s="90"/>
    </row>
    <row r="50" spans="10:11">
      <c r="J50" s="87"/>
      <c r="K50" s="90"/>
    </row>
    <row r="51" spans="10:11">
      <c r="J51" s="88"/>
      <c r="K51" s="90"/>
    </row>
    <row r="52" spans="10:11">
      <c r="J52" s="86"/>
      <c r="K52" s="90"/>
    </row>
    <row r="53" spans="10:11">
      <c r="J53" s="87"/>
      <c r="K53" s="90"/>
    </row>
    <row r="54" spans="10:11">
      <c r="J54" s="88"/>
      <c r="K54" s="90"/>
    </row>
  </sheetData>
  <mergeCells count="7">
    <mergeCell ref="M3:O3"/>
    <mergeCell ref="B2:O2"/>
    <mergeCell ref="C3:D3"/>
    <mergeCell ref="E3:F3"/>
    <mergeCell ref="G3:H3"/>
    <mergeCell ref="I3:J3"/>
    <mergeCell ref="K3:L3"/>
  </mergeCells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8" enableFormatConditionsCalculation="0">
    <tabColor rgb="FFDDCA55"/>
  </sheetPr>
  <dimension ref="A1:AE98"/>
  <sheetViews>
    <sheetView topLeftCell="Q1" workbookViewId="0">
      <selection activeCell="N103" sqref="N103"/>
    </sheetView>
  </sheetViews>
  <sheetFormatPr baseColWidth="10" defaultColWidth="11" defaultRowHeight="15" x14ac:dyDescent="0"/>
  <cols>
    <col min="1" max="1" width="13.5" bestFit="1" customWidth="1"/>
    <col min="2" max="2" width="13.83203125" bestFit="1" customWidth="1"/>
    <col min="3" max="3" width="13.5" customWidth="1"/>
    <col min="4" max="4" width="12.5" bestFit="1" customWidth="1"/>
    <col min="5" max="5" width="16.1640625" bestFit="1" customWidth="1"/>
    <col min="6" max="6" width="15.83203125" bestFit="1" customWidth="1"/>
    <col min="7" max="7" width="52.33203125" bestFit="1" customWidth="1"/>
    <col min="8" max="8" width="10.6640625" bestFit="1" customWidth="1"/>
    <col min="9" max="9" width="19.6640625" bestFit="1" customWidth="1"/>
    <col min="10" max="10" width="14.6640625" bestFit="1" customWidth="1"/>
    <col min="11" max="11" width="15.1640625" bestFit="1" customWidth="1"/>
    <col min="12" max="12" width="10.6640625" bestFit="1" customWidth="1"/>
    <col min="13" max="13" width="19.6640625" bestFit="1" customWidth="1"/>
    <col min="14" max="14" width="14.6640625" bestFit="1" customWidth="1"/>
    <col min="15" max="15" width="15.1640625" bestFit="1" customWidth="1"/>
    <col min="16" max="16" width="10.6640625" bestFit="1" customWidth="1"/>
    <col min="17" max="17" width="19.6640625" bestFit="1" customWidth="1"/>
    <col min="18" max="18" width="14.6640625" bestFit="1" customWidth="1"/>
    <col min="19" max="19" width="15.1640625" bestFit="1" customWidth="1"/>
    <col min="20" max="20" width="10.6640625" bestFit="1" customWidth="1"/>
    <col min="21" max="21" width="19.6640625" bestFit="1" customWidth="1"/>
    <col min="22" max="22" width="14.6640625" bestFit="1" customWidth="1"/>
    <col min="23" max="23" width="15.1640625" bestFit="1" customWidth="1"/>
    <col min="25" max="25" width="19.6640625" bestFit="1" customWidth="1"/>
    <col min="26" max="26" width="14.6640625" bestFit="1" customWidth="1"/>
    <col min="27" max="27" width="15.1640625" bestFit="1" customWidth="1"/>
    <col min="28" max="28" width="12.83203125" bestFit="1" customWidth="1"/>
    <col min="29" max="29" width="19.33203125" bestFit="1" customWidth="1"/>
    <col min="30" max="30" width="15" bestFit="1" customWidth="1"/>
    <col min="31" max="31" width="15.5" bestFit="1" customWidth="1"/>
  </cols>
  <sheetData>
    <row r="1" spans="1:31">
      <c r="A1" s="5"/>
      <c r="B1" s="4"/>
      <c r="C1" s="4"/>
      <c r="D1" s="4"/>
      <c r="E1" s="4"/>
      <c r="F1" s="4"/>
      <c r="G1" s="4"/>
      <c r="H1" s="333" t="s">
        <v>26</v>
      </c>
      <c r="I1" s="333"/>
      <c r="J1" s="333"/>
      <c r="K1" s="333"/>
      <c r="L1" s="333" t="s">
        <v>27</v>
      </c>
      <c r="M1" s="333"/>
      <c r="N1" s="333"/>
      <c r="O1" s="333"/>
      <c r="P1" s="333" t="s">
        <v>28</v>
      </c>
      <c r="Q1" s="333"/>
      <c r="R1" s="333"/>
      <c r="S1" s="333"/>
      <c r="T1" s="333" t="s">
        <v>29</v>
      </c>
      <c r="U1" s="333"/>
      <c r="V1" s="333"/>
      <c r="W1" s="333"/>
      <c r="X1" s="333" t="s">
        <v>30</v>
      </c>
      <c r="Y1" s="333"/>
      <c r="Z1" s="333"/>
      <c r="AA1" s="333"/>
      <c r="AC1" s="334" t="s">
        <v>64</v>
      </c>
      <c r="AD1" s="335"/>
      <c r="AE1" s="336"/>
    </row>
    <row r="2" spans="1:31" s="1" customFormat="1">
      <c r="A2" s="3" t="s">
        <v>31</v>
      </c>
      <c r="B2" s="3" t="s">
        <v>9</v>
      </c>
      <c r="C2" s="3" t="s">
        <v>32</v>
      </c>
      <c r="D2" s="3" t="s">
        <v>33</v>
      </c>
      <c r="E2" s="6" t="s">
        <v>16</v>
      </c>
      <c r="F2" s="6" t="s">
        <v>34</v>
      </c>
      <c r="G2" s="2" t="s">
        <v>35</v>
      </c>
      <c r="H2" s="3" t="s">
        <v>36</v>
      </c>
      <c r="I2" s="3" t="s">
        <v>2</v>
      </c>
      <c r="J2" s="3" t="s">
        <v>3</v>
      </c>
      <c r="K2" s="3" t="s">
        <v>4</v>
      </c>
      <c r="L2" s="3" t="s">
        <v>36</v>
      </c>
      <c r="M2" s="3" t="s">
        <v>2</v>
      </c>
      <c r="N2" s="3" t="s">
        <v>3</v>
      </c>
      <c r="O2" s="3" t="s">
        <v>4</v>
      </c>
      <c r="P2" s="27" t="s">
        <v>36</v>
      </c>
      <c r="Q2" s="27" t="s">
        <v>2</v>
      </c>
      <c r="R2" s="27" t="s">
        <v>3</v>
      </c>
      <c r="S2" s="27" t="s">
        <v>4</v>
      </c>
      <c r="T2" s="27" t="s">
        <v>36</v>
      </c>
      <c r="U2" s="27" t="s">
        <v>2</v>
      </c>
      <c r="V2" s="27" t="s">
        <v>3</v>
      </c>
      <c r="W2" s="27" t="s">
        <v>4</v>
      </c>
      <c r="X2" s="27" t="s">
        <v>36</v>
      </c>
      <c r="Y2" s="27" t="s">
        <v>2</v>
      </c>
      <c r="Z2" s="27" t="s">
        <v>3</v>
      </c>
      <c r="AA2" s="27" t="s">
        <v>4</v>
      </c>
      <c r="AB2" s="2" t="s">
        <v>58</v>
      </c>
      <c r="AC2" s="114" t="s">
        <v>63</v>
      </c>
      <c r="AD2" s="115" t="s">
        <v>3</v>
      </c>
      <c r="AE2" s="116" t="s">
        <v>4</v>
      </c>
    </row>
    <row r="3" spans="1:31">
      <c r="A3" s="14" t="s">
        <v>7</v>
      </c>
      <c r="B3" s="35" t="s">
        <v>10</v>
      </c>
      <c r="C3" s="15" t="s">
        <v>37</v>
      </c>
      <c r="D3" s="15" t="s">
        <v>38</v>
      </c>
      <c r="E3" s="15" t="s">
        <v>17</v>
      </c>
      <c r="F3" s="15" t="s">
        <v>20</v>
      </c>
      <c r="G3" s="26" t="str">
        <f t="shared" ref="G3:G34" si="0">CONCATENATE(A3," ",B3," ",C3," ",D3," ",E3," ",F3)</f>
        <v>TEK17 Direct NoPV NoST Normal NoEV</v>
      </c>
      <c r="H3" s="22">
        <f>'[1]INPUT_Energy demand'!AD8</f>
        <v>5204.4689381930602</v>
      </c>
      <c r="I3" s="22">
        <f>'[1]INPUT_Energy demand'!AE8</f>
        <v>5711.4730453734428</v>
      </c>
      <c r="J3" s="22">
        <f>'[1]INPUT_Energy demand'!AF8</f>
        <v>5913.6204449794468</v>
      </c>
      <c r="K3" s="22">
        <f>'[1]INPUT_Energy demand'!AG8</f>
        <v>6037.5271651698804</v>
      </c>
      <c r="L3" s="22">
        <f>'[1]INPUT_Energy demand'!AH8</f>
        <v>5204.4689381930602</v>
      </c>
      <c r="M3" s="22">
        <f>'[1]INPUT_Energy demand'!AI8</f>
        <v>4940.8426852825378</v>
      </c>
      <c r="N3" s="22">
        <f>'[1]INPUT_Energy demand'!AJ8</f>
        <v>5404.9268214794465</v>
      </c>
      <c r="O3" s="22">
        <f>'[1]INPUT_Energy demand'!AK8</f>
        <v>4824.6081846498382</v>
      </c>
      <c r="P3" s="22">
        <f>'[1]INPUT_Energy demand'!AL8</f>
        <v>0</v>
      </c>
      <c r="Q3" s="22">
        <f>'[1]INPUT_Energy demand'!AM8</f>
        <v>770.63036009090501</v>
      </c>
      <c r="R3" s="22">
        <f>'[1]INPUT_Energy demand'!AN8</f>
        <v>508.69362350000029</v>
      </c>
      <c r="S3" s="22">
        <f>'[1]INPUT_Energy demand'!AO8</f>
        <v>1212.9189805200422</v>
      </c>
      <c r="T3" s="22">
        <f>'[1]INPUT_Energy demand'!AP8</f>
        <v>0</v>
      </c>
      <c r="U3" s="22">
        <f>'[1]INPUT_Energy demand'!AQ8</f>
        <v>1884.3286834004821</v>
      </c>
      <c r="V3" s="22">
        <f>'[1]INPUT_Energy demand'!AR8</f>
        <v>508.69362350000046</v>
      </c>
      <c r="W3" s="22">
        <f>'[1]INPUT_Energy demand'!AS8</f>
        <v>5319.8200899999974</v>
      </c>
      <c r="X3" s="109">
        <f>'[1]INPUT_Energy demand'!AT8</f>
        <v>0</v>
      </c>
      <c r="Y3" s="109">
        <f>'[1]INPUT_Energy demand'!AU8</f>
        <v>0.40896812051930148</v>
      </c>
      <c r="Z3" s="109">
        <f>'[1]INPUT_Energy demand'!AV8</f>
        <v>0.99999999999999967</v>
      </c>
      <c r="AA3" s="109">
        <f>'[1]INPUT_Energy demand'!AW8</f>
        <v>0.22800000000000803</v>
      </c>
      <c r="AB3" s="22">
        <f>'[1]INPUT_Energy demand'!AX8</f>
        <v>17998.53642958885</v>
      </c>
      <c r="AC3" s="22">
        <f>'[1]INPUT_Energy demand'!AY8</f>
        <v>20.012855399999999</v>
      </c>
      <c r="AD3" s="22">
        <f>'[1]INPUT_Energy demand'!AZ8</f>
        <v>19.870730700000003</v>
      </c>
      <c r="AE3" s="103">
        <f>'[1]INPUT_Energy demand'!BA8</f>
        <v>64.147599999999997</v>
      </c>
    </row>
    <row r="4" spans="1:31">
      <c r="A4" s="16" t="s">
        <v>7</v>
      </c>
      <c r="B4" s="36" t="s">
        <v>10</v>
      </c>
      <c r="C4" s="17" t="s">
        <v>32</v>
      </c>
      <c r="D4" s="17" t="s">
        <v>38</v>
      </c>
      <c r="E4" s="17" t="s">
        <v>17</v>
      </c>
      <c r="F4" s="17" t="s">
        <v>20</v>
      </c>
      <c r="G4" s="25" t="str">
        <f t="shared" si="0"/>
        <v>TEK17 Direct PV panels NoST Normal NoEV</v>
      </c>
      <c r="H4" s="13">
        <f>'[3]INPUT_Energy demand'!AD8</f>
        <v>4600.2238525148823</v>
      </c>
      <c r="I4" s="13">
        <f>'[3]INPUT_Energy demand'!AE8</f>
        <v>5431.6197250674977</v>
      </c>
      <c r="J4" s="13">
        <f>'[3]INPUT_Energy demand'!AF8</f>
        <v>5720.576316047117</v>
      </c>
      <c r="K4" s="13">
        <f>'[3]INPUT_Energy demand'!AG8</f>
        <v>5353.9407550369233</v>
      </c>
      <c r="L4" s="13">
        <f>'[3]INPUT_Energy demand'!AH8</f>
        <v>4600.2238525148823</v>
      </c>
      <c r="M4" s="13">
        <f>'[3]INPUT_Energy demand'!AI8</f>
        <v>4655.5479163171185</v>
      </c>
      <c r="N4" s="13">
        <f>'[3]INPUT_Energy demand'!AJ8</f>
        <v>5247.5713304174169</v>
      </c>
      <c r="O4" s="13">
        <f>'[3]INPUT_Energy demand'!AK8</f>
        <v>4286.5398621935619</v>
      </c>
      <c r="P4" s="13">
        <f>'[3]INPUT_Energy demand'!AL8</f>
        <v>0</v>
      </c>
      <c r="Q4" s="13">
        <f>'[3]INPUT_Energy demand'!AM8</f>
        <v>776.0718087503792</v>
      </c>
      <c r="R4" s="13">
        <f>'[3]INPUT_Energy demand'!AN8</f>
        <v>473.00498562970006</v>
      </c>
      <c r="S4" s="13">
        <f>'[3]INPUT_Energy demand'!AO8</f>
        <v>1067.4008928433614</v>
      </c>
      <c r="T4" s="13">
        <f>'[3]INPUT_Energy demand'!AP8</f>
        <v>0</v>
      </c>
      <c r="U4" s="13">
        <f>'[3]INPUT_Energy demand'!AQ8</f>
        <v>1848.431880529535</v>
      </c>
      <c r="V4" s="13">
        <f>'[3]INPUT_Energy demand'!AR8</f>
        <v>473.00498562969995</v>
      </c>
      <c r="W4" s="13">
        <f>'[3]INPUT_Energy demand'!AS8</f>
        <v>5319.8200899999974</v>
      </c>
      <c r="X4" s="110">
        <f>'[3]INPUT_Energy demand'!AT8</f>
        <v>0</v>
      </c>
      <c r="Y4" s="110">
        <f>'[3]INPUT_Energy demand'!AU8</f>
        <v>0.41985415688029126</v>
      </c>
      <c r="Z4" s="110">
        <f>'[3]INPUT_Energy demand'!AV8</f>
        <v>1.0000000000000002</v>
      </c>
      <c r="AA4" s="110">
        <f>'[3]INPUT_Energy demand'!AW8</f>
        <v>0.20064605095383251</v>
      </c>
      <c r="AB4" s="13">
        <f>'[3]INPUT_Energy demand'!AX8</f>
        <v>14851.426608348256</v>
      </c>
      <c r="AC4" s="13">
        <f>'[3]INPUT_Energy demand'!AY8</f>
        <v>23.588473900000004</v>
      </c>
      <c r="AD4" s="13">
        <f>'[3]INPUT_Energy demand'!AZ8</f>
        <v>19.013601700000002</v>
      </c>
      <c r="AE4" s="104">
        <f>'[3]INPUT_Energy demand'!BA8</f>
        <v>64.147599999999997</v>
      </c>
    </row>
    <row r="5" spans="1:31">
      <c r="A5" s="16" t="s">
        <v>7</v>
      </c>
      <c r="B5" s="36" t="s">
        <v>10</v>
      </c>
      <c r="C5" s="17" t="s">
        <v>37</v>
      </c>
      <c r="D5" s="17" t="s">
        <v>39</v>
      </c>
      <c r="E5" s="17" t="s">
        <v>17</v>
      </c>
      <c r="F5" s="17" t="s">
        <v>20</v>
      </c>
      <c r="G5" s="25" t="str">
        <f t="shared" si="0"/>
        <v>TEK17 Direct NoPV ST Normal NoEV</v>
      </c>
      <c r="H5" s="13">
        <f>'[5]INPUT_Energy demand'!AD8</f>
        <v>4874.7443396923518</v>
      </c>
      <c r="I5" s="13">
        <f>'[5]INPUT_Energy demand'!AE8</f>
        <v>5206.3525241112438</v>
      </c>
      <c r="J5" s="13">
        <f>'[5]INPUT_Energy demand'!AF8</f>
        <v>5716.6737620535787</v>
      </c>
      <c r="K5" s="13">
        <f>'[5]INPUT_Energy demand'!AG8</f>
        <v>5751.8357520416685</v>
      </c>
      <c r="L5" s="13">
        <f>'[5]INPUT_Energy demand'!AH8</f>
        <v>4874.7443396923518</v>
      </c>
      <c r="M5" s="13">
        <f>'[5]INPUT_Energy demand'!AI8</f>
        <v>4208.4601206439129</v>
      </c>
      <c r="N5" s="13">
        <f>'[5]INPUT_Energy demand'!AJ8</f>
        <v>5319.0585851234882</v>
      </c>
      <c r="O5" s="13">
        <f>'[5]INPUT_Energy demand'!AK8</f>
        <v>4538.9167715216527</v>
      </c>
      <c r="P5" s="13">
        <f>'[5]INPUT_Energy demand'!AL8</f>
        <v>0</v>
      </c>
      <c r="Q5" s="13">
        <f>'[5]INPUT_Energy demand'!AM8</f>
        <v>997.89240346733095</v>
      </c>
      <c r="R5" s="13">
        <f>'[5]INPUT_Energy demand'!AN8</f>
        <v>397.61517693009046</v>
      </c>
      <c r="S5" s="13">
        <f>'[5]INPUT_Energy demand'!AO8</f>
        <v>1212.9189805200158</v>
      </c>
      <c r="T5" s="13">
        <f>'[5]INPUT_Energy demand'!AP8</f>
        <v>0</v>
      </c>
      <c r="U5" s="13">
        <f>'[5]INPUT_Energy demand'!AQ8</f>
        <v>2303.1417339378631</v>
      </c>
      <c r="V5" s="13">
        <f>'[5]INPUT_Energy demand'!AR8</f>
        <v>397.61517693009029</v>
      </c>
      <c r="W5" s="13">
        <f>'[5]INPUT_Energy demand'!AS8</f>
        <v>5319.8200899999974</v>
      </c>
      <c r="X5" s="110">
        <f>'[5]INPUT_Energy demand'!AT8</f>
        <v>0</v>
      </c>
      <c r="Y5" s="110">
        <f>'[5]INPUT_Energy demand'!AU8</f>
        <v>0.43327442196149846</v>
      </c>
      <c r="Z5" s="110">
        <f>'[5]INPUT_Energy demand'!AV8</f>
        <v>1.0000000000000004</v>
      </c>
      <c r="AA5" s="110">
        <f>'[5]INPUT_Energy demand'!AW8</f>
        <v>0.22800000000000309</v>
      </c>
      <c r="AB5" s="13">
        <f>'[5]INPUT_Energy demand'!AX8</f>
        <v>16281.171702469774</v>
      </c>
      <c r="AC5" s="13">
        <f>'[5]INPUT_Energy demand'!AY8</f>
        <v>18.476435496824301</v>
      </c>
      <c r="AD5" s="13">
        <f>'[5]INPUT_Energy demand'!AZ8</f>
        <v>17.783047249981998</v>
      </c>
      <c r="AE5" s="104">
        <f>'[5]INPUT_Energy demand'!BA8</f>
        <v>64.147599999999997</v>
      </c>
    </row>
    <row r="6" spans="1:31">
      <c r="A6" s="16" t="s">
        <v>7</v>
      </c>
      <c r="B6" s="36" t="s">
        <v>10</v>
      </c>
      <c r="C6" s="17" t="s">
        <v>32</v>
      </c>
      <c r="D6" s="17" t="s">
        <v>39</v>
      </c>
      <c r="E6" s="17" t="s">
        <v>17</v>
      </c>
      <c r="F6" s="17" t="s">
        <v>20</v>
      </c>
      <c r="G6" s="25" t="str">
        <f t="shared" si="0"/>
        <v>TEK17 Direct PV panels ST Normal NoEV</v>
      </c>
      <c r="H6" s="13">
        <f>'[7]INPUT_Energy demand'!AD8</f>
        <v>4308.1251646362743</v>
      </c>
      <c r="I6" s="13">
        <f>'[7]INPUT_Energy demand'!AE8</f>
        <v>4929.0813859569625</v>
      </c>
      <c r="J6" s="13">
        <f>'[7]INPUT_Energy demand'!AF8</f>
        <v>5480.7061788417432</v>
      </c>
      <c r="K6" s="13">
        <f>'[7]INPUT_Energy demand'!AG8</f>
        <v>5098.2990327958723</v>
      </c>
      <c r="L6" s="13">
        <f>'[7]INPUT_Energy demand'!AH8</f>
        <v>4308.1251646362743</v>
      </c>
      <c r="M6" s="13">
        <f>'[7]INPUT_Energy demand'!AI8</f>
        <v>3880.8637122043938</v>
      </c>
      <c r="N6" s="13">
        <f>'[7]INPUT_Energy demand'!AJ8</f>
        <v>4482.5015082859691</v>
      </c>
      <c r="O6" s="13">
        <f>'[7]INPUT_Energy demand'!AK8</f>
        <v>4035.8085609049413</v>
      </c>
      <c r="P6" s="13">
        <f>'[7]INPUT_Energy demand'!AL8</f>
        <v>0</v>
      </c>
      <c r="Q6" s="13">
        <f>'[7]INPUT_Energy demand'!AM8</f>
        <v>1048.2176737525688</v>
      </c>
      <c r="R6" s="13">
        <f>'[7]INPUT_Energy demand'!AN8</f>
        <v>998.2046705557741</v>
      </c>
      <c r="S6" s="13">
        <f>'[7]INPUT_Energy demand'!AO8</f>
        <v>1062.4904718909311</v>
      </c>
      <c r="T6" s="13">
        <f>'[7]INPUT_Energy demand'!AP8</f>
        <v>0</v>
      </c>
      <c r="U6" s="13">
        <f>'[7]INPUT_Energy demand'!AQ8</f>
        <v>2422.3364966798576</v>
      </c>
      <c r="V6" s="13">
        <f>'[7]INPUT_Energy demand'!AR8</f>
        <v>998.20467055577376</v>
      </c>
      <c r="W6" s="13">
        <f>'[7]INPUT_Energy demand'!AS8</f>
        <v>5319.8200899999974</v>
      </c>
      <c r="X6" s="110">
        <f>'[7]INPUT_Energy demand'!AT8</f>
        <v>0</v>
      </c>
      <c r="Y6" s="110">
        <f>'[7]INPUT_Energy demand'!AU8</f>
        <v>0.43273000063752248</v>
      </c>
      <c r="Z6" s="110">
        <f>'[7]INPUT_Energy demand'!AV8</f>
        <v>1.0000000000000004</v>
      </c>
      <c r="AA6" s="110">
        <f>'[7]INPUT_Energy demand'!AW8</f>
        <v>0.19972300828145706</v>
      </c>
      <c r="AB6" s="13">
        <f>'[7]INPUT_Energy demand'!AX8</f>
        <v>13331.076365719404</v>
      </c>
      <c r="AC6" s="13">
        <f>'[7]INPUT_Energy demand'!AY8</f>
        <v>22.639841898074298</v>
      </c>
      <c r="AD6" s="13">
        <f>'[7]INPUT_Energy demand'!AZ8</f>
        <v>27.925918249982004</v>
      </c>
      <c r="AE6" s="104">
        <f>'[7]INPUT_Energy demand'!BA8</f>
        <v>64.147599999999997</v>
      </c>
    </row>
    <row r="7" spans="1:31">
      <c r="A7" s="16" t="s">
        <v>7</v>
      </c>
      <c r="B7" s="36" t="s">
        <v>10</v>
      </c>
      <c r="C7" s="17" t="s">
        <v>37</v>
      </c>
      <c r="D7" s="17" t="s">
        <v>38</v>
      </c>
      <c r="E7" s="17" t="s">
        <v>40</v>
      </c>
      <c r="F7" s="17" t="s">
        <v>20</v>
      </c>
      <c r="G7" s="25" t="str">
        <f t="shared" si="0"/>
        <v>TEK17 Direct NoPV NoST Occupant open NoEV</v>
      </c>
      <c r="H7" s="13">
        <f>'[9]INPUT_Energy demand'!AD8</f>
        <v>12363.263150399842</v>
      </c>
      <c r="I7" s="13">
        <f>'[9]INPUT_Energy demand'!AE8</f>
        <v>13279.120716110961</v>
      </c>
      <c r="J7" s="13">
        <f>'[9]INPUT_Energy demand'!AF8</f>
        <v>16226.508883210523</v>
      </c>
      <c r="K7" s="13">
        <f>'[9]INPUT_Energy demand'!AG8</f>
        <v>13170.315972795099</v>
      </c>
      <c r="L7" s="13">
        <f>'[9]INPUT_Energy demand'!AH8</f>
        <v>12363.263150399842</v>
      </c>
      <c r="M7" s="13">
        <f>'[9]INPUT_Energy demand'!AI8</f>
        <v>8884.429376440321</v>
      </c>
      <c r="N7" s="13">
        <f>'[9]INPUT_Energy demand'!AJ8</f>
        <v>10714.512479924979</v>
      </c>
      <c r="O7" s="13">
        <f>'[9]INPUT_Energy demand'!AK8</f>
        <v>9935.9692455150998</v>
      </c>
      <c r="P7" s="13">
        <f>'[9]INPUT_Energy demand'!AL8</f>
        <v>0</v>
      </c>
      <c r="Q7" s="13">
        <f>'[9]INPUT_Energy demand'!AM8</f>
        <v>4394.6913396706404</v>
      </c>
      <c r="R7" s="13">
        <f>'[9]INPUT_Energy demand'!AN8</f>
        <v>5511.9964032855441</v>
      </c>
      <c r="S7" s="13">
        <f>'[9]INPUT_Energy demand'!AO8</f>
        <v>3234.346727279999</v>
      </c>
      <c r="T7" s="13">
        <f>'[9]INPUT_Energy demand'!AP8</f>
        <v>0</v>
      </c>
      <c r="U7" s="13">
        <f>'[9]INPUT_Energy demand'!AQ8</f>
        <v>13242.365958306504</v>
      </c>
      <c r="V7" s="13">
        <f>'[9]INPUT_Energy demand'!AR8</f>
        <v>5511.9964032855441</v>
      </c>
      <c r="W7" s="13">
        <f>'[9]INPUT_Energy demand'!AS8</f>
        <v>14185.731260000019</v>
      </c>
      <c r="X7" s="110">
        <f>'[9]INPUT_Energy demand'!AT8</f>
        <v>0</v>
      </c>
      <c r="Y7" s="110">
        <f>'[9]INPUT_Energy demand'!AU8</f>
        <v>0.33186602405546678</v>
      </c>
      <c r="Z7" s="110">
        <f>'[9]INPUT_Energy demand'!AV8</f>
        <v>1</v>
      </c>
      <c r="AA7" s="110">
        <f>'[9]INPUT_Energy demand'!AW8</f>
        <v>0.22799999999999962</v>
      </c>
      <c r="AB7" s="13">
        <f>'[9]INPUT_Energy demand'!AX8</f>
        <v>55290.249598499366</v>
      </c>
      <c r="AC7" s="13">
        <f>'[9]INPUT_Energy demand'!AY8</f>
        <v>48.968942105416666</v>
      </c>
      <c r="AD7" s="13">
        <f>'[9]INPUT_Energy demand'!AZ8</f>
        <v>58.631226900000009</v>
      </c>
      <c r="AE7" s="104">
        <f>'[9]INPUT_Energy demand'!BA8</f>
        <v>164.13319999999999</v>
      </c>
    </row>
    <row r="8" spans="1:31">
      <c r="A8" s="16" t="s">
        <v>7</v>
      </c>
      <c r="B8" s="36" t="s">
        <v>10</v>
      </c>
      <c r="C8" s="17" t="s">
        <v>32</v>
      </c>
      <c r="D8" s="17" t="s">
        <v>38</v>
      </c>
      <c r="E8" s="17" t="s">
        <v>40</v>
      </c>
      <c r="F8" s="17" t="s">
        <v>20</v>
      </c>
      <c r="G8" s="25" t="str">
        <f t="shared" si="0"/>
        <v>TEK17 Direct PV panels NoST Occupant open NoEV</v>
      </c>
      <c r="H8" s="13">
        <f>'[11]INPUT_Energy demand'!AD8</f>
        <v>11626.843209593932</v>
      </c>
      <c r="I8" s="13">
        <f>'[11]INPUT_Energy demand'!AE8</f>
        <v>13006.381104932854</v>
      </c>
      <c r="J8" s="13">
        <f>'[11]INPUT_Energy demand'!AF8</f>
        <v>15409.053559278816</v>
      </c>
      <c r="K8" s="13">
        <f>'[11]INPUT_Energy demand'!AG8</f>
        <v>12391.646735520817</v>
      </c>
      <c r="L8" s="13">
        <f>'[11]INPUT_Energy demand'!AH8</f>
        <v>11626.843209593932</v>
      </c>
      <c r="M8" s="13">
        <f>'[11]INPUT_Energy demand'!AI8</f>
        <v>8395.5694937581411</v>
      </c>
      <c r="N8" s="13">
        <f>'[11]INPUT_Energy demand'!AJ8</f>
        <v>10522.736453673424</v>
      </c>
      <c r="O8" s="13">
        <f>'[11]INPUT_Energy demand'!AK8</f>
        <v>9312.5932878338444</v>
      </c>
      <c r="P8" s="13">
        <f>'[11]INPUT_Energy demand'!AL8</f>
        <v>0</v>
      </c>
      <c r="Q8" s="13">
        <f>'[11]INPUT_Energy demand'!AM8</f>
        <v>4610.8116111747131</v>
      </c>
      <c r="R8" s="13">
        <f>'[11]INPUT_Energy demand'!AN8</f>
        <v>4886.3171056053925</v>
      </c>
      <c r="S8" s="13">
        <f>'[11]INPUT_Energy demand'!AO8</f>
        <v>3079.0534476869725</v>
      </c>
      <c r="T8" s="13">
        <f>'[11]INPUT_Energy demand'!AP8</f>
        <v>0</v>
      </c>
      <c r="U8" s="13">
        <f>'[11]INPUT_Energy demand'!AQ8</f>
        <v>13262.881567082375</v>
      </c>
      <c r="V8" s="13">
        <f>'[11]INPUT_Energy demand'!AR8</f>
        <v>4886.3171056053925</v>
      </c>
      <c r="W8" s="13">
        <f>'[11]INPUT_Energy demand'!AS8</f>
        <v>14185.731260000019</v>
      </c>
      <c r="X8" s="110">
        <f>'[11]INPUT_Energy demand'!AT8</f>
        <v>0</v>
      </c>
      <c r="Y8" s="110">
        <f>'[11]INPUT_Energy demand'!AU8</f>
        <v>0.34764780095891479</v>
      </c>
      <c r="Z8" s="110">
        <f>'[11]INPUT_Energy demand'!AV8</f>
        <v>1</v>
      </c>
      <c r="AA8" s="110">
        <f>'[11]INPUT_Energy demand'!AW8</f>
        <v>0.21705285340975566</v>
      </c>
      <c r="AB8" s="13">
        <f>'[11]INPUT_Energy demand'!AX8</f>
        <v>51454.729073468356</v>
      </c>
      <c r="AC8" s="13">
        <f>'[11]INPUT_Energy demand'!AY8</f>
        <v>52.814573899999992</v>
      </c>
      <c r="AD8" s="13">
        <f>'[11]INPUT_Energy demand'!AZ8</f>
        <v>51.847505900000016</v>
      </c>
      <c r="AE8" s="104">
        <f>'[11]INPUT_Energy demand'!BA8</f>
        <v>164.13319999999999</v>
      </c>
    </row>
    <row r="9" spans="1:31">
      <c r="A9" s="16" t="s">
        <v>7</v>
      </c>
      <c r="B9" s="36" t="s">
        <v>10</v>
      </c>
      <c r="C9" s="17" t="s">
        <v>37</v>
      </c>
      <c r="D9" s="17" t="s">
        <v>39</v>
      </c>
      <c r="E9" s="17" t="s">
        <v>40</v>
      </c>
      <c r="F9" s="17" t="s">
        <v>20</v>
      </c>
      <c r="G9" s="25" t="str">
        <f t="shared" si="0"/>
        <v>TEK17 Direct NoPV ST Occupant open NoEV</v>
      </c>
      <c r="H9" s="13">
        <f>'[13]INPUT_Energy demand'!AD8</f>
        <v>12033.538551899199</v>
      </c>
      <c r="I9" s="13">
        <f>'[13]INPUT_Energy demand'!AE8</f>
        <v>12765.004062986773</v>
      </c>
      <c r="J9" s="13">
        <f>'[13]INPUT_Energy demand'!AF8</f>
        <v>15361.213162839242</v>
      </c>
      <c r="K9" s="13">
        <f>'[13]INPUT_Energy demand'!AG8</f>
        <v>12884.624559666956</v>
      </c>
      <c r="L9" s="13">
        <f>'[13]INPUT_Energy demand'!AH8</f>
        <v>12033.538551899199</v>
      </c>
      <c r="M9" s="13">
        <f>'[13]INPUT_Energy demand'!AI8</f>
        <v>8597.3097118246951</v>
      </c>
      <c r="N9" s="13">
        <f>'[13]INPUT_Energy demand'!AJ8</f>
        <v>10628.644243569008</v>
      </c>
      <c r="O9" s="13">
        <f>'[13]INPUT_Energy demand'!AK8</f>
        <v>9650.2778323869225</v>
      </c>
      <c r="P9" s="13">
        <f>'[13]INPUT_Energy demand'!AL8</f>
        <v>0</v>
      </c>
      <c r="Q9" s="13">
        <f>'[13]INPUT_Energy demand'!AM8</f>
        <v>4167.6943511620775</v>
      </c>
      <c r="R9" s="13">
        <f>'[13]INPUT_Energy demand'!AN8</f>
        <v>4732.5689192702339</v>
      </c>
      <c r="S9" s="13">
        <f>'[13]INPUT_Energy demand'!AO8</f>
        <v>3234.3467272800335</v>
      </c>
      <c r="T9" s="13">
        <f>'[13]INPUT_Energy demand'!AP8</f>
        <v>0</v>
      </c>
      <c r="U9" s="13">
        <f>'[13]INPUT_Energy demand'!AQ8</f>
        <v>12892.956733755947</v>
      </c>
      <c r="V9" s="13">
        <f>'[13]INPUT_Energy demand'!AR8</f>
        <v>4732.568919270233</v>
      </c>
      <c r="W9" s="13">
        <f>'[13]INPUT_Energy demand'!AS8</f>
        <v>14185.731260000019</v>
      </c>
      <c r="X9" s="110">
        <f>'[13]INPUT_Energy demand'!AT8</f>
        <v>0</v>
      </c>
      <c r="Y9" s="110">
        <f>'[13]INPUT_Energy demand'!AU8</f>
        <v>0.32325357458544374</v>
      </c>
      <c r="Z9" s="110">
        <f>'[13]INPUT_Energy demand'!AV8</f>
        <v>1.0000000000000002</v>
      </c>
      <c r="AA9" s="110">
        <f>'[13]INPUT_Energy demand'!AW8</f>
        <v>0.22800000000000206</v>
      </c>
      <c r="AB9" s="13">
        <f>'[13]INPUT_Energy demand'!AX8</f>
        <v>53572.884871380396</v>
      </c>
      <c r="AC9" s="13">
        <f>'[13]INPUT_Energy demand'!AY8</f>
        <v>47.862078731581754</v>
      </c>
      <c r="AD9" s="13">
        <f>'[13]INPUT_Energy demand'!AZ8</f>
        <v>57.223774907069014</v>
      </c>
      <c r="AE9" s="104">
        <f>'[13]INPUT_Energy demand'!BA8</f>
        <v>164.13319999999999</v>
      </c>
    </row>
    <row r="10" spans="1:31">
      <c r="A10" s="16" t="s">
        <v>7</v>
      </c>
      <c r="B10" s="36" t="s">
        <v>10</v>
      </c>
      <c r="C10" s="17" t="s">
        <v>32</v>
      </c>
      <c r="D10" s="17" t="s">
        <v>39</v>
      </c>
      <c r="E10" s="17" t="s">
        <v>40</v>
      </c>
      <c r="F10" s="17" t="s">
        <v>20</v>
      </c>
      <c r="G10" s="25" t="str">
        <f t="shared" si="0"/>
        <v>TEK17 Direct PV panels ST Occupant open NoEV</v>
      </c>
      <c r="H10" s="13">
        <f>'[15]INPUT_Energy demand'!AD8</f>
        <v>11319.751508236686</v>
      </c>
      <c r="I10" s="13">
        <f>'[15]INPUT_Energy demand'!AE8</f>
        <v>12451.031086008348</v>
      </c>
      <c r="J10" s="13">
        <f>'[15]INPUT_Energy demand'!AF8</f>
        <v>14626.309564019262</v>
      </c>
      <c r="K10" s="13">
        <f>'[15]INPUT_Energy demand'!AG8</f>
        <v>12124.355060343703</v>
      </c>
      <c r="L10" s="13">
        <f>'[15]INPUT_Energy demand'!AH8</f>
        <v>11319.751508236686</v>
      </c>
      <c r="M10" s="13">
        <f>'[15]INPUT_Energy demand'!AI8</f>
        <v>8120.9912015449936</v>
      </c>
      <c r="N10" s="13">
        <f>'[15]INPUT_Energy demand'!AJ8</f>
        <v>10442.762200948575</v>
      </c>
      <c r="O10" s="13">
        <f>'[15]INPUT_Energy demand'!AK8</f>
        <v>9052.1147833162795</v>
      </c>
      <c r="P10" s="13">
        <f>'[15]INPUT_Energy demand'!AL8</f>
        <v>0</v>
      </c>
      <c r="Q10" s="13">
        <f>'[15]INPUT_Energy demand'!AM8</f>
        <v>4330.0398844633546</v>
      </c>
      <c r="R10" s="13">
        <f>'[15]INPUT_Energy demand'!AN8</f>
        <v>4183.5473630706874</v>
      </c>
      <c r="S10" s="13">
        <f>'[15]INPUT_Energy demand'!AO8</f>
        <v>3072.2402770274239</v>
      </c>
      <c r="T10" s="13">
        <f>'[15]INPUT_Energy demand'!AP8</f>
        <v>0</v>
      </c>
      <c r="U10" s="13">
        <f>'[15]INPUT_Energy demand'!AQ8</f>
        <v>12904.796893060824</v>
      </c>
      <c r="V10" s="13">
        <f>'[15]INPUT_Energy demand'!AR8</f>
        <v>4183.5473630706883</v>
      </c>
      <c r="W10" s="13">
        <f>'[15]INPUT_Energy demand'!AS8</f>
        <v>14185.731260000019</v>
      </c>
      <c r="X10" s="110">
        <f>'[15]INPUT_Energy demand'!AT8</f>
        <v>0</v>
      </c>
      <c r="Y10" s="110">
        <f>'[15]INPUT_Energy demand'!AU8</f>
        <v>0.33553723629635013</v>
      </c>
      <c r="Z10" s="110">
        <f>'[15]INPUT_Energy demand'!AV8</f>
        <v>0.99999999999999978</v>
      </c>
      <c r="AA10" s="110">
        <f>'[15]INPUT_Energy demand'!AW8</f>
        <v>0.21657257005074687</v>
      </c>
      <c r="AB10" s="13">
        <f>'[15]INPUT_Energy demand'!AX8</f>
        <v>49855.244018971556</v>
      </c>
      <c r="AC10" s="13">
        <f>'[15]INPUT_Energy demand'!AY8</f>
        <v>51.28730887942811</v>
      </c>
      <c r="AD10" s="13">
        <f>'[15]INPUT_Energy demand'!AZ8</f>
        <v>50.440053907069014</v>
      </c>
      <c r="AE10" s="104">
        <f>'[15]INPUT_Energy demand'!BA8</f>
        <v>164.13319999999999</v>
      </c>
    </row>
    <row r="11" spans="1:31">
      <c r="A11" s="16" t="s">
        <v>7</v>
      </c>
      <c r="B11" s="36" t="s">
        <v>10</v>
      </c>
      <c r="C11" s="17" t="s">
        <v>37</v>
      </c>
      <c r="D11" s="17" t="s">
        <v>38</v>
      </c>
      <c r="E11" s="17" t="s">
        <v>17</v>
      </c>
      <c r="F11" s="17" t="s">
        <v>21</v>
      </c>
      <c r="G11" s="25" t="str">
        <f t="shared" si="0"/>
        <v>TEK17 Direct NoPV NoST Normal EV charging</v>
      </c>
      <c r="H11" s="13">
        <f>'[17]INPUT_Energy demand'!AD8</f>
        <v>7474.369738193076</v>
      </c>
      <c r="I11" s="13">
        <f>'[17]INPUT_Energy demand'!AE8</f>
        <v>8562.6947541774462</v>
      </c>
      <c r="J11" s="13">
        <f>'[17]INPUT_Energy demand'!AF8</f>
        <v>8224.6901547794478</v>
      </c>
      <c r="K11" s="13">
        <f>'[17]INPUT_Energy demand'!AG8</f>
        <v>8122.7263651698595</v>
      </c>
      <c r="L11" s="13">
        <f>'[17]INPUT_Energy demand'!AH8</f>
        <v>7474.369738193076</v>
      </c>
      <c r="M11" s="13">
        <f>'[17]INPUT_Energy demand'!AI8</f>
        <v>7935.5303980554454</v>
      </c>
      <c r="N11" s="13">
        <f>'[17]INPUT_Energy demand'!AJ8</f>
        <v>7374.2268214794467</v>
      </c>
      <c r="O11" s="13">
        <f>'[17]INPUT_Energy demand'!AK8</f>
        <v>6909.8073846498282</v>
      </c>
      <c r="P11" s="13">
        <f>'[17]INPUT_Energy demand'!AL8</f>
        <v>0</v>
      </c>
      <c r="Q11" s="13">
        <f>'[17]INPUT_Energy demand'!AM8</f>
        <v>627.16435612200075</v>
      </c>
      <c r="R11" s="13">
        <f>'[17]INPUT_Energy demand'!AN8</f>
        <v>850.46333330000107</v>
      </c>
      <c r="S11" s="13">
        <f>'[17]INPUT_Energy demand'!AO8</f>
        <v>1212.9189805200313</v>
      </c>
      <c r="T11" s="13">
        <f>'[17]INPUT_Energy demand'!AP8</f>
        <v>0</v>
      </c>
      <c r="U11" s="13">
        <f>'[17]INPUT_Energy demand'!AQ8</f>
        <v>844.12880320000068</v>
      </c>
      <c r="V11" s="13">
        <f>'[17]INPUT_Energy demand'!AR8</f>
        <v>850.46333330000118</v>
      </c>
      <c r="W11" s="13">
        <f>'[17]INPUT_Energy demand'!AS8</f>
        <v>5319.8200899999974</v>
      </c>
      <c r="X11" s="110">
        <f>'[17]INPUT_Energy demand'!AT8</f>
        <v>0</v>
      </c>
      <c r="Y11" s="110">
        <f>'[17]INPUT_Energy demand'!AU8</f>
        <v>0.74297234467594131</v>
      </c>
      <c r="Z11" s="110">
        <f>'[17]INPUT_Energy demand'!AV8</f>
        <v>0.99999999999999989</v>
      </c>
      <c r="AA11" s="110">
        <f>'[17]INPUT_Energy demand'!AW8</f>
        <v>0.22800000000000598</v>
      </c>
      <c r="AB11" s="13">
        <f>'[17]INPUT_Energy demand'!AX8</f>
        <v>29824.536429588905</v>
      </c>
      <c r="AC11" s="13">
        <f>'[17]INPUT_Energy demand'!AY8</f>
        <v>21.776876899999991</v>
      </c>
      <c r="AD11" s="13">
        <f>'[17]INPUT_Energy demand'!AZ8</f>
        <v>23.290768899999996</v>
      </c>
      <c r="AE11" s="104">
        <f>'[17]INPUT_Energy demand'!BA8</f>
        <v>64.147599999999997</v>
      </c>
    </row>
    <row r="12" spans="1:31">
      <c r="A12" s="16" t="s">
        <v>7</v>
      </c>
      <c r="B12" s="36" t="s">
        <v>10</v>
      </c>
      <c r="C12" s="17" t="s">
        <v>32</v>
      </c>
      <c r="D12" s="17" t="s">
        <v>38</v>
      </c>
      <c r="E12" s="17" t="s">
        <v>17</v>
      </c>
      <c r="F12" s="17" t="s">
        <v>21</v>
      </c>
      <c r="G12" s="25" t="str">
        <f t="shared" si="0"/>
        <v>TEK17 Direct PV panels NoST Normal EV charging</v>
      </c>
      <c r="H12" s="13">
        <f>'[19]INPUT_Energy demand'!AD8</f>
        <v>7351.9798452019913</v>
      </c>
      <c r="I12" s="13">
        <f>'[19]INPUT_Energy demand'!AE8</f>
        <v>8428.6391331832856</v>
      </c>
      <c r="J12" s="13">
        <f>'[19]INPUT_Energy demand'!AF8</f>
        <v>8174.655922434913</v>
      </c>
      <c r="K12" s="13">
        <f>'[19]INPUT_Energy demand'!AG8</f>
        <v>7776.3586032143257</v>
      </c>
      <c r="L12" s="13">
        <f>'[19]INPUT_Energy demand'!AH8</f>
        <v>7351.9798452019913</v>
      </c>
      <c r="M12" s="13">
        <f>'[19]INPUT_Energy demand'!AI8</f>
        <v>7793.2318680904446</v>
      </c>
      <c r="N12" s="13">
        <f>'[19]INPUT_Energy demand'!AJ8</f>
        <v>7342.3544535130113</v>
      </c>
      <c r="O12" s="13">
        <f>'[19]INPUT_Energy demand'!AK8</f>
        <v>6703.212231758177</v>
      </c>
      <c r="P12" s="13">
        <f>'[19]INPUT_Energy demand'!AL8</f>
        <v>0</v>
      </c>
      <c r="Q12" s="13">
        <f>'[19]INPUT_Energy demand'!AM8</f>
        <v>635.40726509284104</v>
      </c>
      <c r="R12" s="13">
        <f>'[19]INPUT_Energy demand'!AN8</f>
        <v>832.30146892190169</v>
      </c>
      <c r="S12" s="13">
        <f>'[19]INPUT_Energy demand'!AO8</f>
        <v>1073.1463714561487</v>
      </c>
      <c r="T12" s="13">
        <f>'[19]INPUT_Energy demand'!AP8</f>
        <v>0</v>
      </c>
      <c r="U12" s="13">
        <f>'[19]INPUT_Energy demand'!AQ8</f>
        <v>838.20997928249994</v>
      </c>
      <c r="V12" s="13">
        <f>'[19]INPUT_Energy demand'!AR8</f>
        <v>832.30146892190135</v>
      </c>
      <c r="W12" s="13">
        <f>'[19]INPUT_Energy demand'!AS8</f>
        <v>5319.8200899999974</v>
      </c>
      <c r="X12" s="110">
        <f>'[19]INPUT_Energy demand'!AT8</f>
        <v>0</v>
      </c>
      <c r="Y12" s="110">
        <f>'[19]INPUT_Energy demand'!AU8</f>
        <v>0.75805261306569482</v>
      </c>
      <c r="Z12" s="110">
        <f>'[19]INPUT_Energy demand'!AV8</f>
        <v>1.0000000000000004</v>
      </c>
      <c r="AA12" s="110">
        <f>'[19]INPUT_Energy demand'!AW8</f>
        <v>0.20172606466023352</v>
      </c>
      <c r="AB12" s="13">
        <f>'[19]INPUT_Energy demand'!AX8</f>
        <v>26560.119097248145</v>
      </c>
      <c r="AC12" s="13">
        <f>'[19]INPUT_Energy demand'!AY8</f>
        <v>21.503397899999996</v>
      </c>
      <c r="AD12" s="13">
        <f>'[19]INPUT_Energy demand'!AZ8</f>
        <v>23.017289900000002</v>
      </c>
      <c r="AE12" s="104">
        <f>'[19]INPUT_Energy demand'!BA8</f>
        <v>64.147599999999997</v>
      </c>
    </row>
    <row r="13" spans="1:31">
      <c r="A13" s="16" t="s">
        <v>7</v>
      </c>
      <c r="B13" s="36" t="s">
        <v>10</v>
      </c>
      <c r="C13" s="17" t="s">
        <v>37</v>
      </c>
      <c r="D13" s="17" t="s">
        <v>39</v>
      </c>
      <c r="E13" s="17" t="s">
        <v>17</v>
      </c>
      <c r="F13" s="17" t="s">
        <v>21</v>
      </c>
      <c r="G13" s="25" t="str">
        <f t="shared" si="0"/>
        <v>TEK17 Direct NoPV ST Normal EV charging</v>
      </c>
      <c r="H13" s="13">
        <f>'[21]INPUT_Energy demand'!AD8</f>
        <v>7649.2211396923294</v>
      </c>
      <c r="I13" s="13">
        <f>'[21]INPUT_Energy demand'!AE8</f>
        <v>7844.4413591341254</v>
      </c>
      <c r="J13" s="13">
        <f>'[21]INPUT_Energy demand'!AF8</f>
        <v>8008.7235724555067</v>
      </c>
      <c r="K13" s="13">
        <f>'[21]INPUT_Energy demand'!AG8</f>
        <v>8190.2669520416539</v>
      </c>
      <c r="L13" s="13">
        <f>'[21]INPUT_Energy demand'!AH8</f>
        <v>7649.2211396923294</v>
      </c>
      <c r="M13" s="13">
        <f>'[21]INPUT_Energy demand'!AI8</f>
        <v>7188.5722647231642</v>
      </c>
      <c r="N13" s="13">
        <f>'[21]INPUT_Energy demand'!AJ8</f>
        <v>7419.7585851234899</v>
      </c>
      <c r="O13" s="13">
        <f>'[21]INPUT_Energy demand'!AK8</f>
        <v>6977.3479715216617</v>
      </c>
      <c r="P13" s="13">
        <f>'[21]INPUT_Energy demand'!AL8</f>
        <v>0</v>
      </c>
      <c r="Q13" s="13">
        <f>'[21]INPUT_Energy demand'!AM8</f>
        <v>655.86909441096122</v>
      </c>
      <c r="R13" s="13">
        <f>'[21]INPUT_Energy demand'!AN8</f>
        <v>588.96498733201679</v>
      </c>
      <c r="S13" s="13">
        <f>'[21]INPUT_Energy demand'!AO8</f>
        <v>1212.9189805199921</v>
      </c>
      <c r="T13" s="13">
        <f>'[21]INPUT_Energy demand'!AP8</f>
        <v>0</v>
      </c>
      <c r="U13" s="13">
        <f>'[21]INPUT_Energy demand'!AQ8</f>
        <v>1199.9919901085739</v>
      </c>
      <c r="V13" s="13">
        <f>'[21]INPUT_Energy demand'!AR8</f>
        <v>588.96498733201713</v>
      </c>
      <c r="W13" s="13">
        <f>'[21]INPUT_Energy demand'!AS8</f>
        <v>5319.8200899999974</v>
      </c>
      <c r="X13" s="110">
        <f>'[21]INPUT_Energy demand'!AT8</f>
        <v>0</v>
      </c>
      <c r="Y13" s="110">
        <f>'[21]INPUT_Energy demand'!AU8</f>
        <v>0.54656122692253883</v>
      </c>
      <c r="Z13" s="110">
        <f>'[21]INPUT_Energy demand'!AV8</f>
        <v>0.99999999999999944</v>
      </c>
      <c r="AA13" s="110">
        <f>'[21]INPUT_Energy demand'!AW8</f>
        <v>0.22799999999999862</v>
      </c>
      <c r="AB13" s="13">
        <f>'[21]INPUT_Energy demand'!AX8</f>
        <v>28107.171702469717</v>
      </c>
      <c r="AC13" s="13">
        <f>'[21]INPUT_Energy demand'!AY8</f>
        <v>28.176452483332994</v>
      </c>
      <c r="AD13" s="13">
        <f>'[21]INPUT_Energy demand'!AZ8</f>
        <v>21.462840655982006</v>
      </c>
      <c r="AE13" s="104">
        <f>'[21]INPUT_Energy demand'!BA8</f>
        <v>64.147599999999997</v>
      </c>
    </row>
    <row r="14" spans="1:31">
      <c r="A14" s="16" t="s">
        <v>7</v>
      </c>
      <c r="B14" s="36" t="s">
        <v>10</v>
      </c>
      <c r="C14" s="17" t="s">
        <v>32</v>
      </c>
      <c r="D14" s="17" t="s">
        <v>39</v>
      </c>
      <c r="E14" s="17" t="s">
        <v>17</v>
      </c>
      <c r="F14" s="17" t="s">
        <v>21</v>
      </c>
      <c r="G14" s="25" t="str">
        <f t="shared" si="0"/>
        <v>TEK17 Direct PV panels ST Normal EV charging</v>
      </c>
      <c r="H14" s="13">
        <f>'[23]INPUT_Energy demand'!AD8</f>
        <v>7055.8278483326258</v>
      </c>
      <c r="I14" s="13">
        <f>'[23]INPUT_Energy demand'!AE8</f>
        <v>7627.1812178945229</v>
      </c>
      <c r="J14" s="13">
        <f>'[23]INPUT_Energy demand'!AF8</f>
        <v>7844.8460913864783</v>
      </c>
      <c r="K14" s="13">
        <f>'[23]INPUT_Energy demand'!AG8</f>
        <v>7517.6451901694791</v>
      </c>
      <c r="L14" s="13">
        <f>'[23]INPUT_Energy demand'!AH8</f>
        <v>7055.8278483326258</v>
      </c>
      <c r="M14" s="13">
        <f>'[23]INPUT_Energy demand'!AI8</f>
        <v>6965.5487272052951</v>
      </c>
      <c r="N14" s="13">
        <f>'[23]INPUT_Energy demand'!AJ8</f>
        <v>7265.2290821652259</v>
      </c>
      <c r="O14" s="13">
        <f>'[23]INPUT_Energy demand'!AK8</f>
        <v>6448.3798102288511</v>
      </c>
      <c r="P14" s="13">
        <f>'[23]INPUT_Energy demand'!AL8</f>
        <v>0</v>
      </c>
      <c r="Q14" s="13">
        <f>'[23]INPUT_Energy demand'!AM8</f>
        <v>661.63249068922778</v>
      </c>
      <c r="R14" s="13">
        <f>'[23]INPUT_Energy demand'!AN8</f>
        <v>579.61700922125237</v>
      </c>
      <c r="S14" s="13">
        <f>'[23]INPUT_Energy demand'!AO8</f>
        <v>1069.265379940628</v>
      </c>
      <c r="T14" s="13">
        <f>'[23]INPUT_Energy demand'!AP8</f>
        <v>0</v>
      </c>
      <c r="U14" s="13">
        <f>'[23]INPUT_Energy demand'!AQ8</f>
        <v>1162.997462868384</v>
      </c>
      <c r="V14" s="13">
        <f>'[23]INPUT_Energy demand'!AR8</f>
        <v>579.6170092212526</v>
      </c>
      <c r="W14" s="13">
        <f>'[23]INPUT_Energy demand'!AS8</f>
        <v>5319.8200899999974</v>
      </c>
      <c r="X14" s="110">
        <f>'[23]INPUT_Energy demand'!AT8</f>
        <v>0</v>
      </c>
      <c r="Y14" s="110">
        <f>'[23]INPUT_Energy demand'!AU8</f>
        <v>0.56890278080005108</v>
      </c>
      <c r="Z14" s="110">
        <f>'[23]INPUT_Energy demand'!AV8</f>
        <v>0.99999999999999956</v>
      </c>
      <c r="AA14" s="110">
        <f>'[23]INPUT_Energy demand'!AW8</f>
        <v>0.20099653030571349</v>
      </c>
      <c r="AB14" s="13">
        <f>'[23]INPUT_Energy demand'!AX8</f>
        <v>25016.581643304573</v>
      </c>
      <c r="AC14" s="13">
        <f>'[23]INPUT_Energy demand'!AY8</f>
        <v>27.731513759432993</v>
      </c>
      <c r="AD14" s="13">
        <f>'[23]INPUT_Energy demand'!AZ8</f>
        <v>21.189361655982005</v>
      </c>
      <c r="AE14" s="104">
        <f>'[23]INPUT_Energy demand'!BA8</f>
        <v>64.147599999999997</v>
      </c>
    </row>
    <row r="15" spans="1:31">
      <c r="A15" s="16" t="s">
        <v>7</v>
      </c>
      <c r="B15" s="36" t="s">
        <v>10</v>
      </c>
      <c r="C15" s="17" t="s">
        <v>37</v>
      </c>
      <c r="D15" s="17" t="s">
        <v>38</v>
      </c>
      <c r="E15" s="17" t="s">
        <v>40</v>
      </c>
      <c r="F15" s="17" t="s">
        <v>21</v>
      </c>
      <c r="G15" s="25" t="str">
        <f t="shared" si="0"/>
        <v>TEK17 Direct NoPV NoST Occupant open EV charging</v>
      </c>
      <c r="H15" s="13">
        <f>'[25]INPUT_Energy demand'!AD8</f>
        <v>15137.739950399859</v>
      </c>
      <c r="I15" s="13">
        <f>'[25]INPUT_Energy demand'!AE8</f>
        <v>16386.850941638957</v>
      </c>
      <c r="J15" s="13">
        <f>'[25]INPUT_Energy demand'!AF8</f>
        <v>24482.679153910532</v>
      </c>
      <c r="K15" s="13">
        <f>'[25]INPUT_Energy demand'!AG8</f>
        <v>15608.747172795067</v>
      </c>
      <c r="L15" s="13">
        <f>'[25]INPUT_Energy demand'!AH8</f>
        <v>15137.739950399859</v>
      </c>
      <c r="M15" s="13">
        <f>'[25]INPUT_Energy demand'!AI8</f>
        <v>11010.235472717006</v>
      </c>
      <c r="N15" s="13">
        <f>'[25]INPUT_Energy demand'!AJ8</f>
        <v>11437.212479924976</v>
      </c>
      <c r="O15" s="13">
        <f>'[25]INPUT_Energy demand'!AK8</f>
        <v>12374.400445515093</v>
      </c>
      <c r="P15" s="13">
        <f>'[25]INPUT_Energy demand'!AL8</f>
        <v>0</v>
      </c>
      <c r="Q15" s="13">
        <f>'[25]INPUT_Energy demand'!AM8</f>
        <v>5376.6154689219511</v>
      </c>
      <c r="R15" s="13">
        <f>'[25]INPUT_Energy demand'!AN8</f>
        <v>13045.466673985557</v>
      </c>
      <c r="S15" s="13">
        <f>'[25]INPUT_Energy demand'!AO8</f>
        <v>3234.3467272799735</v>
      </c>
      <c r="T15" s="13">
        <f>'[25]INPUT_Energy demand'!AP8</f>
        <v>0</v>
      </c>
      <c r="U15" s="13">
        <f>'[25]INPUT_Energy demand'!AQ8</f>
        <v>16072.983047585263</v>
      </c>
      <c r="V15" s="13">
        <f>'[25]INPUT_Energy demand'!AR8</f>
        <v>13045.466673985557</v>
      </c>
      <c r="W15" s="13">
        <f>'[25]INPUT_Energy demand'!AS8</f>
        <v>14185.731260000019</v>
      </c>
      <c r="X15" s="110">
        <f>'[25]INPUT_Energy demand'!AT8</f>
        <v>0</v>
      </c>
      <c r="Y15" s="110">
        <f>'[25]INPUT_Energy demand'!AU8</f>
        <v>0.33451260746086031</v>
      </c>
      <c r="Z15" s="110">
        <f>'[25]INPUT_Energy demand'!AV8</f>
        <v>1</v>
      </c>
      <c r="AA15" s="110">
        <f>'[25]INPUT_Energy demand'!AW8</f>
        <v>0.22799999999999784</v>
      </c>
      <c r="AB15" s="13">
        <f>'[25]INPUT_Energy demand'!AX8</f>
        <v>67116.249598499417</v>
      </c>
      <c r="AC15" s="13">
        <f>'[25]INPUT_Energy demand'!AY8</f>
        <v>68.707006162500008</v>
      </c>
      <c r="AD15" s="13">
        <f>'[25]INPUT_Energy demand'!AZ8</f>
        <v>87.478668399999989</v>
      </c>
      <c r="AE15" s="104">
        <f>'[25]INPUT_Energy demand'!BA8</f>
        <v>164.13319999999999</v>
      </c>
    </row>
    <row r="16" spans="1:31">
      <c r="A16" s="16" t="s">
        <v>7</v>
      </c>
      <c r="B16" s="36" t="s">
        <v>10</v>
      </c>
      <c r="C16" s="17" t="s">
        <v>32</v>
      </c>
      <c r="D16" s="17" t="s">
        <v>38</v>
      </c>
      <c r="E16" s="17" t="s">
        <v>40</v>
      </c>
      <c r="F16" s="17" t="s">
        <v>21</v>
      </c>
      <c r="G16" s="25" t="str">
        <f t="shared" si="0"/>
        <v>TEK17 Direct PV panels NoST Occupant open EV charging</v>
      </c>
      <c r="H16" s="13">
        <f>'[27]INPUT_Energy demand'!AD8</f>
        <v>14394.923932333169</v>
      </c>
      <c r="I16" s="13">
        <f>'[27]INPUT_Energy demand'!AE8</f>
        <v>16117.114501472843</v>
      </c>
      <c r="J16" s="13">
        <f>'[27]INPUT_Energy demand'!AF8</f>
        <v>23395.164067483405</v>
      </c>
      <c r="K16" s="13">
        <f>'[27]INPUT_Energy demand'!AG8</f>
        <v>14826.013761428039</v>
      </c>
      <c r="L16" s="13">
        <f>'[27]INPUT_Energy demand'!AH8</f>
        <v>14394.923932333169</v>
      </c>
      <c r="M16" s="13">
        <f>'[27]INPUT_Energy demand'!AI8</f>
        <v>10553.536211464121</v>
      </c>
      <c r="N16" s="13">
        <f>'[27]INPUT_Energy demand'!AJ8</f>
        <v>11243.770808553425</v>
      </c>
      <c r="O16" s="13">
        <f>'[27]INPUT_Energy demand'!AK8</f>
        <v>11739.874537151018</v>
      </c>
      <c r="P16" s="13">
        <f>'[27]INPUT_Energy demand'!AL8</f>
        <v>0</v>
      </c>
      <c r="Q16" s="13">
        <f>'[27]INPUT_Energy demand'!AM8</f>
        <v>5563.5782900087215</v>
      </c>
      <c r="R16" s="13">
        <f>'[27]INPUT_Energy demand'!AN8</f>
        <v>12151.39325892998</v>
      </c>
      <c r="S16" s="13">
        <f>'[27]INPUT_Energy demand'!AO8</f>
        <v>3086.1392242770216</v>
      </c>
      <c r="T16" s="13">
        <f>'[27]INPUT_Energy demand'!AP8</f>
        <v>0</v>
      </c>
      <c r="U16" s="13">
        <f>'[27]INPUT_Energy demand'!AQ8</f>
        <v>16452.218024313373</v>
      </c>
      <c r="V16" s="13">
        <f>'[27]INPUT_Energy demand'!AR8</f>
        <v>12151.39325892998</v>
      </c>
      <c r="W16" s="13">
        <f>'[27]INPUT_Energy demand'!AS8</f>
        <v>14185.731260000019</v>
      </c>
      <c r="X16" s="110">
        <f>'[27]INPUT_Energy demand'!AT8</f>
        <v>0</v>
      </c>
      <c r="Y16" s="110">
        <f>'[27]INPUT_Energy demand'!AU8</f>
        <v>0.33816584984387932</v>
      </c>
      <c r="Z16" s="110">
        <f>'[27]INPUT_Energy demand'!AV8</f>
        <v>1</v>
      </c>
      <c r="AA16" s="110">
        <f>'[27]INPUT_Energy demand'!AW8</f>
        <v>0.21755235367944067</v>
      </c>
      <c r="AB16" s="13">
        <f>'[27]INPUT_Energy demand'!AX8</f>
        <v>63247.416171068158</v>
      </c>
      <c r="AC16" s="13">
        <f>'[27]INPUT_Energy demand'!AY8</f>
        <v>72.940166562499982</v>
      </c>
      <c r="AD16" s="13">
        <f>'[27]INPUT_Energy demand'!AZ8</f>
        <v>80.694947400000004</v>
      </c>
      <c r="AE16" s="104">
        <f>'[27]INPUT_Energy demand'!BA8</f>
        <v>164.13319999999999</v>
      </c>
    </row>
    <row r="17" spans="1:31">
      <c r="A17" s="16" t="s">
        <v>7</v>
      </c>
      <c r="B17" s="36" t="s">
        <v>10</v>
      </c>
      <c r="C17" s="17" t="s">
        <v>37</v>
      </c>
      <c r="D17" s="17" t="s">
        <v>39</v>
      </c>
      <c r="E17" s="17" t="s">
        <v>40</v>
      </c>
      <c r="F17" s="17" t="s">
        <v>21</v>
      </c>
      <c r="G17" s="25" t="str">
        <f t="shared" si="0"/>
        <v>TEK17 Direct NoPV ST Occupant open EV charging</v>
      </c>
      <c r="H17" s="13">
        <f>'[29]INPUT_Energy demand'!AD8</f>
        <v>14808.015351899234</v>
      </c>
      <c r="I17" s="13">
        <f>'[29]INPUT_Energy demand'!AE8</f>
        <v>15796.918469489807</v>
      </c>
      <c r="J17" s="13">
        <f>'[29]INPUT_Energy demand'!AF8</f>
        <v>23426.321324981684</v>
      </c>
      <c r="K17" s="13">
        <f>'[29]INPUT_Energy demand'!AG8</f>
        <v>15323.055759666942</v>
      </c>
      <c r="L17" s="13">
        <f>'[29]INPUT_Energy demand'!AH8</f>
        <v>14808.015351899234</v>
      </c>
      <c r="M17" s="13">
        <f>'[29]INPUT_Energy demand'!AI8</f>
        <v>10558.295916898716</v>
      </c>
      <c r="N17" s="13">
        <f>'[29]INPUT_Energy demand'!AJ8</f>
        <v>11351.344243569014</v>
      </c>
      <c r="O17" s="13">
        <f>'[29]INPUT_Energy demand'!AK8</f>
        <v>12088.709032386927</v>
      </c>
      <c r="P17" s="13">
        <f>'[29]INPUT_Energy demand'!AL8</f>
        <v>0</v>
      </c>
      <c r="Q17" s="13">
        <f>'[29]INPUT_Energy demand'!AM8</f>
        <v>5238.6225525910904</v>
      </c>
      <c r="R17" s="13">
        <f>'[29]INPUT_Energy demand'!AN8</f>
        <v>12074.97708141267</v>
      </c>
      <c r="S17" s="13">
        <f>'[29]INPUT_Energy demand'!AO8</f>
        <v>3234.3467272800153</v>
      </c>
      <c r="T17" s="13">
        <f>'[29]INPUT_Energy demand'!AP8</f>
        <v>0</v>
      </c>
      <c r="U17" s="13">
        <f>'[29]INPUT_Energy demand'!AQ8</f>
        <v>16348.443284519441</v>
      </c>
      <c r="V17" s="13">
        <f>'[29]INPUT_Energy demand'!AR8</f>
        <v>12074.97708141267</v>
      </c>
      <c r="W17" s="13">
        <f>'[29]INPUT_Energy demand'!AS8</f>
        <v>14185.731260000019</v>
      </c>
      <c r="X17" s="110">
        <f>'[29]INPUT_Energy demand'!AT8</f>
        <v>0</v>
      </c>
      <c r="Y17" s="110">
        <f>'[29]INPUT_Energy demand'!AU8</f>
        <v>0.320435558384425</v>
      </c>
      <c r="Z17" s="110">
        <f>'[29]INPUT_Energy demand'!AV8</f>
        <v>1</v>
      </c>
      <c r="AA17" s="110">
        <f>'[29]INPUT_Energy demand'!AW8</f>
        <v>0.22800000000000079</v>
      </c>
      <c r="AB17" s="13">
        <f>'[29]INPUT_Energy demand'!AX8</f>
        <v>65398.884871380265</v>
      </c>
      <c r="AC17" s="13">
        <f>'[29]INPUT_Energy demand'!AY8</f>
        <v>67.505046832150214</v>
      </c>
      <c r="AD17" s="13">
        <f>'[29]INPUT_Energy demand'!AZ8</f>
        <v>86.064527685111983</v>
      </c>
      <c r="AE17" s="104">
        <f>'[29]INPUT_Energy demand'!BA8</f>
        <v>164.13319999999999</v>
      </c>
    </row>
    <row r="18" spans="1:31">
      <c r="A18" s="16" t="s">
        <v>7</v>
      </c>
      <c r="B18" s="36" t="s">
        <v>10</v>
      </c>
      <c r="C18" s="17" t="s">
        <v>32</v>
      </c>
      <c r="D18" s="17" t="s">
        <v>39</v>
      </c>
      <c r="E18" s="17" t="s">
        <v>40</v>
      </c>
      <c r="F18" s="17" t="s">
        <v>21</v>
      </c>
      <c r="G18" s="25" t="str">
        <f t="shared" si="0"/>
        <v>TEK17 Direct PV panels ST Occupant open EV charging</v>
      </c>
      <c r="H18" s="13">
        <f>'[31]INPUT_Energy demand'!AD8</f>
        <v>14086.849959715131</v>
      </c>
      <c r="I18" s="13">
        <f>'[31]INPUT_Energy demand'!AE8</f>
        <v>15541.472078080908</v>
      </c>
      <c r="J18" s="13">
        <f>'[31]INPUT_Energy demand'!AF8</f>
        <v>22379.565734516251</v>
      </c>
      <c r="K18" s="13">
        <f>'[31]INPUT_Energy demand'!AG8</f>
        <v>14558.097934720616</v>
      </c>
      <c r="L18" s="13">
        <f>'[31]INPUT_Energy demand'!AH8</f>
        <v>14086.849959715131</v>
      </c>
      <c r="M18" s="13">
        <f>'[31]INPUT_Energy demand'!AI8</f>
        <v>10107.093066818095</v>
      </c>
      <c r="N18" s="13">
        <f>'[31]INPUT_Energy demand'!AJ8</f>
        <v>11163.540756021088</v>
      </c>
      <c r="O18" s="13">
        <f>'[31]INPUT_Energy demand'!AK8</f>
        <v>11477.248584392721</v>
      </c>
      <c r="P18" s="13">
        <f>'[31]INPUT_Energy demand'!AL8</f>
        <v>0</v>
      </c>
      <c r="Q18" s="13">
        <f>'[31]INPUT_Energy demand'!AM8</f>
        <v>5434.3790112628121</v>
      </c>
      <c r="R18" s="13">
        <f>'[31]INPUT_Energy demand'!AN8</f>
        <v>11216.024978495163</v>
      </c>
      <c r="S18" s="13">
        <f>'[31]INPUT_Energy demand'!AO8</f>
        <v>3080.8493503278951</v>
      </c>
      <c r="T18" s="13">
        <f>'[31]INPUT_Energy demand'!AP8</f>
        <v>0</v>
      </c>
      <c r="U18" s="13">
        <f>'[31]INPUT_Energy demand'!AQ8</f>
        <v>16807.827890206987</v>
      </c>
      <c r="V18" s="13">
        <f>'[31]INPUT_Energy demand'!AR8</f>
        <v>11216.024978495163</v>
      </c>
      <c r="W18" s="13">
        <f>'[31]INPUT_Energy demand'!AS8</f>
        <v>14185.731260000019</v>
      </c>
      <c r="X18" s="110">
        <f>'[31]INPUT_Energy demand'!AT8</f>
        <v>0</v>
      </c>
      <c r="Y18" s="110">
        <f>'[31]INPUT_Energy demand'!AU8</f>
        <v>0.32332428953708714</v>
      </c>
      <c r="Z18" s="110">
        <f>'[31]INPUT_Energy demand'!AV8</f>
        <v>1</v>
      </c>
      <c r="AA18" s="110">
        <f>'[31]INPUT_Energy demand'!AW8</f>
        <v>0.21717945263879834</v>
      </c>
      <c r="AB18" s="13">
        <f>'[31]INPUT_Energy demand'!AX8</f>
        <v>61642.815120421714</v>
      </c>
      <c r="AC18" s="13">
        <f>'[31]INPUT_Energy demand'!AY8</f>
        <v>71.457216350745142</v>
      </c>
      <c r="AD18" s="13">
        <f>'[31]INPUT_Energy demand'!AZ8</f>
        <v>79.350607559121983</v>
      </c>
      <c r="AE18" s="104">
        <f>'[31]INPUT_Energy demand'!BA8</f>
        <v>164.13319999999999</v>
      </c>
    </row>
    <row r="19" spans="1:31">
      <c r="A19" s="16" t="s">
        <v>7</v>
      </c>
      <c r="B19" s="36" t="s">
        <v>10</v>
      </c>
      <c r="C19" s="17" t="s">
        <v>37</v>
      </c>
      <c r="D19" s="17" t="s">
        <v>38</v>
      </c>
      <c r="E19" s="17" t="s">
        <v>17</v>
      </c>
      <c r="F19" s="17" t="s">
        <v>41</v>
      </c>
      <c r="G19" s="25" t="str">
        <f t="shared" si="0"/>
        <v>TEK17 Direct NoPV NoST Normal EV charging delay</v>
      </c>
      <c r="H19" s="13">
        <f>'[33]INPUT_Energy demand'!AD8</f>
        <v>7474.3697381930861</v>
      </c>
      <c r="I19" s="13">
        <f>'[33]INPUT_Energy demand'!AE8</f>
        <v>7318.9104913014417</v>
      </c>
      <c r="J19" s="13">
        <f>'[33]INPUT_Energy demand'!AF8</f>
        <v>7162.9254454794482</v>
      </c>
      <c r="K19" s="13">
        <f>'[33]INPUT_Energy demand'!AG8</f>
        <v>7626.9631651698264</v>
      </c>
      <c r="L19" s="13">
        <f>'[33]INPUT_Energy demand'!AH8</f>
        <v>7474.3697381930861</v>
      </c>
      <c r="M19" s="13">
        <f>'[33]INPUT_Energy demand'!AI8</f>
        <v>6675.0710849510961</v>
      </c>
      <c r="N19" s="13">
        <f>'[33]INPUT_Energy demand'!AJ8</f>
        <v>6685.2268214794485</v>
      </c>
      <c r="O19" s="13">
        <f>'[33]INPUT_Energy demand'!AK8</f>
        <v>6414.0441846498361</v>
      </c>
      <c r="P19" s="13">
        <f>'[33]INPUT_Energy demand'!AL8</f>
        <v>0</v>
      </c>
      <c r="Q19" s="13">
        <f>'[33]INPUT_Energy demand'!AM8</f>
        <v>643.8394063503456</v>
      </c>
      <c r="R19" s="13">
        <f>'[33]INPUT_Energy demand'!AN8</f>
        <v>477.69862399999965</v>
      </c>
      <c r="S19" s="13">
        <f>'[33]INPUT_Energy demand'!AO8</f>
        <v>1212.9189805199903</v>
      </c>
      <c r="T19" s="13">
        <f>'[33]INPUT_Energy demand'!AP8</f>
        <v>0</v>
      </c>
      <c r="U19" s="13">
        <f>'[33]INPUT_Energy demand'!AQ8</f>
        <v>1164.5024110664967</v>
      </c>
      <c r="V19" s="13">
        <f>'[33]INPUT_Energy demand'!AR8</f>
        <v>477.69862399999971</v>
      </c>
      <c r="W19" s="13">
        <f>'[33]INPUT_Energy demand'!AS8</f>
        <v>5319.8200899999974</v>
      </c>
      <c r="X19" s="110">
        <f>'[33]INPUT_Energy demand'!AT8</f>
        <v>0</v>
      </c>
      <c r="Y19" s="110">
        <f>'[33]INPUT_Energy demand'!AU8</f>
        <v>0.55288799768193897</v>
      </c>
      <c r="Z19" s="110">
        <f>'[33]INPUT_Energy demand'!AV8</f>
        <v>0.99999999999999989</v>
      </c>
      <c r="AA19" s="110">
        <f>'[33]INPUT_Energy demand'!AW8</f>
        <v>0.22799999999999829</v>
      </c>
      <c r="AB19" s="13">
        <f>'[33]INPUT_Energy demand'!AX8</f>
        <v>29824.536429588839</v>
      </c>
      <c r="AC19" s="13">
        <f>'[33]INPUT_Energy demand'!AY8</f>
        <v>20.569969408333346</v>
      </c>
      <c r="AD19" s="13">
        <f>'[33]INPUT_Energy demand'!AZ8</f>
        <v>24.299043199999996</v>
      </c>
      <c r="AE19" s="104">
        <f>'[33]INPUT_Energy demand'!BA8</f>
        <v>64.147599999999997</v>
      </c>
    </row>
    <row r="20" spans="1:31">
      <c r="A20" s="16" t="s">
        <v>7</v>
      </c>
      <c r="B20" s="36" t="s">
        <v>10</v>
      </c>
      <c r="C20" s="17" t="s">
        <v>32</v>
      </c>
      <c r="D20" s="17" t="s">
        <v>38</v>
      </c>
      <c r="E20" s="17" t="s">
        <v>17</v>
      </c>
      <c r="F20" s="17" t="s">
        <v>41</v>
      </c>
      <c r="G20" s="25" t="str">
        <f t="shared" si="0"/>
        <v>TEK17 Direct PV panels NoST Normal EV charging delay</v>
      </c>
      <c r="H20" s="13">
        <f>'[35]INPUT_Energy demand'!AD8</f>
        <v>7374.7006525148827</v>
      </c>
      <c r="I20" s="13">
        <f>'[35]INPUT_Energy demand'!AE8</f>
        <v>8189.3623927512526</v>
      </c>
      <c r="J20" s="13">
        <f>'[35]INPUT_Energy demand'!AF8</f>
        <v>7803.4239848271154</v>
      </c>
      <c r="K20" s="13">
        <f>'[35]INPUT_Energy demand'!AG8</f>
        <v>7544.4903550369072</v>
      </c>
      <c r="L20" s="13">
        <f>'[35]INPUT_Energy demand'!AH8</f>
        <v>7374.7006525148827</v>
      </c>
      <c r="M20" s="13">
        <f>'[35]INPUT_Energy demand'!AI8</f>
        <v>6684.3621324533087</v>
      </c>
      <c r="N20" s="13">
        <f>'[35]INPUT_Energy demand'!AJ8</f>
        <v>6659.2713304174158</v>
      </c>
      <c r="O20" s="13">
        <f>'[35]INPUT_Energy demand'!AK8</f>
        <v>6477.0894621935577</v>
      </c>
      <c r="P20" s="13">
        <f>'[35]INPUT_Energy demand'!AL8</f>
        <v>0</v>
      </c>
      <c r="Q20" s="13">
        <f>'[35]INPUT_Energy demand'!AM8</f>
        <v>1505.0002602979439</v>
      </c>
      <c r="R20" s="13">
        <f>'[35]INPUT_Energy demand'!AN8</f>
        <v>1144.1526544096996</v>
      </c>
      <c r="S20" s="13">
        <f>'[35]INPUT_Energy demand'!AO8</f>
        <v>1067.4008928433495</v>
      </c>
      <c r="T20" s="13">
        <f>'[35]INPUT_Energy demand'!AP8</f>
        <v>0</v>
      </c>
      <c r="U20" s="13">
        <f>'[35]INPUT_Energy demand'!AQ8</f>
        <v>2054.0281612322742</v>
      </c>
      <c r="V20" s="13">
        <f>'[35]INPUT_Energy demand'!AR8</f>
        <v>1144.1526544096992</v>
      </c>
      <c r="W20" s="13">
        <f>'[35]INPUT_Energy demand'!AS8</f>
        <v>5319.8200899999974</v>
      </c>
      <c r="X20" s="110">
        <f>'[35]INPUT_Energy demand'!AT8</f>
        <v>0</v>
      </c>
      <c r="Y20" s="110">
        <f>'[35]INPUT_Energy demand'!AU8</f>
        <v>0.73270673143792164</v>
      </c>
      <c r="Z20" s="110">
        <f>'[35]INPUT_Energy demand'!AV8</f>
        <v>1.0000000000000004</v>
      </c>
      <c r="AA20" s="110">
        <f>'[35]INPUT_Energy demand'!AW8</f>
        <v>0.20064605095383028</v>
      </c>
      <c r="AB20" s="13">
        <f>'[35]INPUT_Energy demand'!AX8</f>
        <v>26677.426608348142</v>
      </c>
      <c r="AC20" s="13">
        <f>'[35]INPUT_Energy demand'!AY8</f>
        <v>24.311523099999995</v>
      </c>
      <c r="AD20" s="13">
        <f>'[35]INPUT_Energy demand'!AZ8</f>
        <v>23.601124199999997</v>
      </c>
      <c r="AE20" s="104">
        <f>'[35]INPUT_Energy demand'!BA8</f>
        <v>64.147599999999997</v>
      </c>
    </row>
    <row r="21" spans="1:31">
      <c r="A21" s="16" t="s">
        <v>7</v>
      </c>
      <c r="B21" s="36" t="s">
        <v>10</v>
      </c>
      <c r="C21" s="17" t="s">
        <v>37</v>
      </c>
      <c r="D21" s="17" t="s">
        <v>39</v>
      </c>
      <c r="E21" s="17" t="s">
        <v>17</v>
      </c>
      <c r="F21" s="17" t="s">
        <v>41</v>
      </c>
      <c r="G21" s="25" t="str">
        <f t="shared" si="0"/>
        <v>TEK17 Direct NoPV ST Normal EV charging delay</v>
      </c>
      <c r="H21" s="13">
        <f>'[37]INPUT_Energy demand'!AD8</f>
        <v>7649.2211396923585</v>
      </c>
      <c r="I21" s="13">
        <f>'[37]INPUT_Energy demand'!AE8</f>
        <v>8171.1947245098781</v>
      </c>
      <c r="J21" s="13">
        <f>'[37]INPUT_Energy demand'!AF8</f>
        <v>7787.1685606024676</v>
      </c>
      <c r="K21" s="13">
        <f>'[37]INPUT_Energy demand'!AG8</f>
        <v>7942.3853520416578</v>
      </c>
      <c r="L21" s="13">
        <f>'[37]INPUT_Energy demand'!AH8</f>
        <v>7649.2211396923585</v>
      </c>
      <c r="M21" s="13">
        <f>'[37]INPUT_Energy demand'!AI8</f>
        <v>6667.3853623192517</v>
      </c>
      <c r="N21" s="13">
        <f>'[37]INPUT_Energy demand'!AJ8</f>
        <v>6730.7585851234971</v>
      </c>
      <c r="O21" s="13">
        <f>'[37]INPUT_Energy demand'!AK8</f>
        <v>6729.4663715216666</v>
      </c>
      <c r="P21" s="13">
        <f>'[37]INPUT_Energy demand'!AL8</f>
        <v>0</v>
      </c>
      <c r="Q21" s="13">
        <f>'[37]INPUT_Energy demand'!AM8</f>
        <v>1503.8093621906264</v>
      </c>
      <c r="R21" s="13">
        <f>'[37]INPUT_Energy demand'!AN8</f>
        <v>1056.4099754789704</v>
      </c>
      <c r="S21" s="13">
        <f>'[37]INPUT_Energy demand'!AO8</f>
        <v>1212.9189805199912</v>
      </c>
      <c r="T21" s="13">
        <f>'[37]INPUT_Energy demand'!AP8</f>
        <v>0</v>
      </c>
      <c r="U21" s="13">
        <f>'[37]INPUT_Energy demand'!AQ8</f>
        <v>1923.7690656995642</v>
      </c>
      <c r="V21" s="13">
        <f>'[37]INPUT_Energy demand'!AR8</f>
        <v>1056.4099754789702</v>
      </c>
      <c r="W21" s="13">
        <f>'[37]INPUT_Energy demand'!AS8</f>
        <v>5319.8200899999974</v>
      </c>
      <c r="X21" s="110">
        <f>'[37]INPUT_Energy demand'!AT8</f>
        <v>0</v>
      </c>
      <c r="Y21" s="110">
        <f>'[37]INPUT_Energy demand'!AU8</f>
        <v>0.78169952360876405</v>
      </c>
      <c r="Z21" s="110">
        <f>'[37]INPUT_Energy demand'!AV8</f>
        <v>1.0000000000000002</v>
      </c>
      <c r="AA21" s="110">
        <f>'[37]INPUT_Energy demand'!AW8</f>
        <v>0.22799999999999845</v>
      </c>
      <c r="AB21" s="13">
        <f>'[37]INPUT_Energy demand'!AX8</f>
        <v>28107.171702469746</v>
      </c>
      <c r="AC21" s="13">
        <f>'[37]INPUT_Energy demand'!AY8</f>
        <v>19.642840657248996</v>
      </c>
      <c r="AD21" s="13">
        <f>'[37]INPUT_Energy demand'!AZ8</f>
        <v>22.115611394837508</v>
      </c>
      <c r="AE21" s="104">
        <f>'[37]INPUT_Energy demand'!BA8</f>
        <v>64.147599999999997</v>
      </c>
    </row>
    <row r="22" spans="1:31">
      <c r="A22" s="16" t="s">
        <v>7</v>
      </c>
      <c r="B22" s="36" t="s">
        <v>10</v>
      </c>
      <c r="C22" s="17" t="s">
        <v>32</v>
      </c>
      <c r="D22" s="17" t="s">
        <v>39</v>
      </c>
      <c r="E22" s="17" t="s">
        <v>17</v>
      </c>
      <c r="F22" s="17" t="s">
        <v>41</v>
      </c>
      <c r="G22" s="25" t="str">
        <f t="shared" si="0"/>
        <v>TEK17 Direct PV panels ST Normal EV charging delay</v>
      </c>
      <c r="H22" s="13">
        <f>'[39]INPUT_Energy demand'!AD8</f>
        <v>7082.8028350362611</v>
      </c>
      <c r="I22" s="13">
        <f>'[39]INPUT_Energy demand'!AE8</f>
        <v>7941.6789548981051</v>
      </c>
      <c r="J22" s="13">
        <f>'[39]INPUT_Energy demand'!AF8</f>
        <v>7610.841995319327</v>
      </c>
      <c r="K22" s="13">
        <f>'[39]INPUT_Energy demand'!AG8</f>
        <v>7289.00765519586</v>
      </c>
      <c r="L22" s="13">
        <f>'[39]INPUT_Energy demand'!AH8</f>
        <v>7082.8028350362611</v>
      </c>
      <c r="M22" s="13">
        <f>'[39]INPUT_Energy demand'!AI8</f>
        <v>6421.5694648094477</v>
      </c>
      <c r="N22" s="13">
        <f>'[39]INPUT_Energy demand'!AJ8</f>
        <v>6583.2538182859698</v>
      </c>
      <c r="O22" s="13">
        <f>'[39]INPUT_Energy demand'!AK8</f>
        <v>6226.5171833049453</v>
      </c>
      <c r="P22" s="13">
        <f>'[39]INPUT_Energy demand'!AL8</f>
        <v>0</v>
      </c>
      <c r="Q22" s="13">
        <f>'[39]INPUT_Energy demand'!AM8</f>
        <v>1520.1094900886574</v>
      </c>
      <c r="R22" s="13">
        <f>'[39]INPUT_Energy demand'!AN8</f>
        <v>1027.5881770333572</v>
      </c>
      <c r="S22" s="13">
        <f>'[39]INPUT_Energy demand'!AO8</f>
        <v>1062.4904718909147</v>
      </c>
      <c r="T22" s="13">
        <f>'[39]INPUT_Energy demand'!AP8</f>
        <v>0</v>
      </c>
      <c r="U22" s="13">
        <f>'[39]INPUT_Energy demand'!AQ8</f>
        <v>2034.4288355876783</v>
      </c>
      <c r="V22" s="13">
        <f>'[39]INPUT_Energy demand'!AR8</f>
        <v>1027.5881770333576</v>
      </c>
      <c r="W22" s="13">
        <f>'[39]INPUT_Energy demand'!AS8</f>
        <v>5319.8200899999974</v>
      </c>
      <c r="X22" s="110">
        <f>'[39]INPUT_Energy demand'!AT8</f>
        <v>0</v>
      </c>
      <c r="Y22" s="110">
        <f>'[39]INPUT_Energy demand'!AU8</f>
        <v>0.74719226521853177</v>
      </c>
      <c r="Z22" s="110">
        <f>'[39]INPUT_Energy demand'!AV8</f>
        <v>0.99999999999999956</v>
      </c>
      <c r="AA22" s="110">
        <f>'[39]INPUT_Energy demand'!AW8</f>
        <v>0.19972300828145398</v>
      </c>
      <c r="AB22" s="13">
        <f>'[39]INPUT_Energy demand'!AX8</f>
        <v>25157.076365719397</v>
      </c>
      <c r="AC22" s="13">
        <f>'[39]INPUT_Energy demand'!AY8</f>
        <v>21.760754109794991</v>
      </c>
      <c r="AD22" s="13">
        <f>'[39]INPUT_Energy demand'!AZ8</f>
        <v>21.4811358008375</v>
      </c>
      <c r="AE22" s="104">
        <f>'[39]INPUT_Energy demand'!BA8</f>
        <v>64.147599999999997</v>
      </c>
    </row>
    <row r="23" spans="1:31">
      <c r="A23" s="16" t="s">
        <v>7</v>
      </c>
      <c r="B23" s="36" t="s">
        <v>10</v>
      </c>
      <c r="C23" s="17" t="s">
        <v>37</v>
      </c>
      <c r="D23" s="17" t="s">
        <v>38</v>
      </c>
      <c r="E23" s="17" t="s">
        <v>40</v>
      </c>
      <c r="F23" s="17" t="s">
        <v>41</v>
      </c>
      <c r="G23" s="25" t="str">
        <f t="shared" si="0"/>
        <v>TEK17 Direct NoPV NoST Occupant open EV charging delay</v>
      </c>
      <c r="H23" s="13">
        <f>'[41]INPUT_Energy demand'!AD8</f>
        <v>15137.739950399835</v>
      </c>
      <c r="I23" s="13">
        <f>'[41]INPUT_Energy demand'!AE8</f>
        <v>15620.228405198977</v>
      </c>
      <c r="J23" s="13">
        <f>'[41]INPUT_Energy demand'!AF8</f>
        <v>19738.795474710532</v>
      </c>
      <c r="K23" s="13">
        <f>'[41]INPUT_Energy demand'!AG8</f>
        <v>15360.86557279513</v>
      </c>
      <c r="L23" s="13">
        <f>'[41]INPUT_Energy demand'!AH8</f>
        <v>15137.739950399835</v>
      </c>
      <c r="M23" s="13">
        <f>'[41]INPUT_Energy demand'!AI8</f>
        <v>10769.134307004766</v>
      </c>
      <c r="N23" s="13">
        <f>'[41]INPUT_Energy demand'!AJ8</f>
        <v>11437.212479924976</v>
      </c>
      <c r="O23" s="13">
        <f>'[41]INPUT_Energy demand'!AK8</f>
        <v>12126.518845515096</v>
      </c>
      <c r="P23" s="13">
        <f>'[41]INPUT_Energy demand'!AL8</f>
        <v>0</v>
      </c>
      <c r="Q23" s="13">
        <f>'[41]INPUT_Energy demand'!AM8</f>
        <v>4851.0940981942113</v>
      </c>
      <c r="R23" s="13">
        <f>'[41]INPUT_Energy demand'!AN8</f>
        <v>8301.5829947855564</v>
      </c>
      <c r="S23" s="13">
        <f>'[41]INPUT_Energy demand'!AO8</f>
        <v>3234.3467272800335</v>
      </c>
      <c r="T23" s="13">
        <f>'[41]INPUT_Energy demand'!AP8</f>
        <v>0</v>
      </c>
      <c r="U23" s="13">
        <f>'[41]INPUT_Energy demand'!AQ8</f>
        <v>12091.376410778235</v>
      </c>
      <c r="V23" s="13">
        <f>'[41]INPUT_Energy demand'!AR8</f>
        <v>8301.5829947855564</v>
      </c>
      <c r="W23" s="13">
        <f>'[41]INPUT_Energy demand'!AS8</f>
        <v>14185.731260000019</v>
      </c>
      <c r="X23" s="110">
        <f>'[41]INPUT_Energy demand'!AT8</f>
        <v>0</v>
      </c>
      <c r="Y23" s="110">
        <f>'[41]INPUT_Energy demand'!AU8</f>
        <v>0.40120280217808396</v>
      </c>
      <c r="Z23" s="110">
        <f>'[41]INPUT_Energy demand'!AV8</f>
        <v>1</v>
      </c>
      <c r="AA23" s="110">
        <f>'[41]INPUT_Energy demand'!AW8</f>
        <v>0.22800000000000206</v>
      </c>
      <c r="AB23" s="13">
        <f>'[41]INPUT_Energy demand'!AX8</f>
        <v>67116.249598499417</v>
      </c>
      <c r="AC23" s="13">
        <f>'[41]INPUT_Energy demand'!AY8</f>
        <v>57.824111324166665</v>
      </c>
      <c r="AD23" s="13">
        <f>'[41]INPUT_Energy demand'!AZ8</f>
        <v>78.245964600000008</v>
      </c>
      <c r="AE23" s="104">
        <f>'[41]INPUT_Energy demand'!BA8</f>
        <v>164.13319999999999</v>
      </c>
    </row>
    <row r="24" spans="1:31">
      <c r="A24" s="16" t="s">
        <v>7</v>
      </c>
      <c r="B24" s="36" t="s">
        <v>10</v>
      </c>
      <c r="C24" s="17" t="s">
        <v>32</v>
      </c>
      <c r="D24" s="17" t="s">
        <v>38</v>
      </c>
      <c r="E24" s="17" t="s">
        <v>40</v>
      </c>
      <c r="F24" s="17" t="s">
        <v>41</v>
      </c>
      <c r="G24" s="25" t="str">
        <f t="shared" si="0"/>
        <v>TEK17 Direct PV panels NoST Occupant open EV charging delay</v>
      </c>
      <c r="H24" s="13">
        <f>'[43]INPUT_Energy demand'!AD8</f>
        <v>14401.320009593928</v>
      </c>
      <c r="I24" s="13">
        <f>'[43]INPUT_Energy demand'!AE8</f>
        <v>15379.604550269039</v>
      </c>
      <c r="J24" s="13">
        <f>'[43]INPUT_Energy demand'!AF8</f>
        <v>18902.117527423427</v>
      </c>
      <c r="K24" s="13">
        <f>'[43]INPUT_Energy demand'!AG8</f>
        <v>14582.196335520819</v>
      </c>
      <c r="L24" s="13">
        <f>'[43]INPUT_Energy demand'!AH8</f>
        <v>14401.320009593928</v>
      </c>
      <c r="M24" s="13">
        <f>'[43]INPUT_Energy demand'!AI8</f>
        <v>10293.77118272953</v>
      </c>
      <c r="N24" s="13">
        <f>'[43]INPUT_Energy demand'!AJ8</f>
        <v>11245.436453673419</v>
      </c>
      <c r="O24" s="13">
        <f>'[43]INPUT_Energy demand'!AK8</f>
        <v>11503.14288783383</v>
      </c>
      <c r="P24" s="13">
        <f>'[43]INPUT_Energy demand'!AL8</f>
        <v>0</v>
      </c>
      <c r="Q24" s="13">
        <f>'[43]INPUT_Energy demand'!AM8</f>
        <v>5085.8333675395097</v>
      </c>
      <c r="R24" s="13">
        <f>'[43]INPUT_Energy demand'!AN8</f>
        <v>7656.6810737500073</v>
      </c>
      <c r="S24" s="13">
        <f>'[43]INPUT_Energy demand'!AO8</f>
        <v>3079.0534476869889</v>
      </c>
      <c r="T24" s="13">
        <f>'[43]INPUT_Energy demand'!AP8</f>
        <v>0</v>
      </c>
      <c r="U24" s="13">
        <f>'[43]INPUT_Energy demand'!AQ8</f>
        <v>12944.838255671897</v>
      </c>
      <c r="V24" s="13">
        <f>'[43]INPUT_Energy demand'!AR8</f>
        <v>7656.6810737500073</v>
      </c>
      <c r="W24" s="13">
        <f>'[43]INPUT_Energy demand'!AS8</f>
        <v>14185.731260000019</v>
      </c>
      <c r="X24" s="110">
        <f>'[43]INPUT_Energy demand'!AT8</f>
        <v>0</v>
      </c>
      <c r="Y24" s="110">
        <f>'[43]INPUT_Energy demand'!AU8</f>
        <v>0.39288504553628595</v>
      </c>
      <c r="Z24" s="110">
        <f>'[43]INPUT_Energy demand'!AV8</f>
        <v>1</v>
      </c>
      <c r="AA24" s="110">
        <f>'[43]INPUT_Energy demand'!AW8</f>
        <v>0.2170528534097568</v>
      </c>
      <c r="AB24" s="13">
        <f>'[43]INPUT_Energy demand'!AX8</f>
        <v>63280.729073468225</v>
      </c>
      <c r="AC24" s="13">
        <f>'[43]INPUT_Energy demand'!AY8</f>
        <v>65.418535616666645</v>
      </c>
      <c r="AD24" s="13">
        <f>'[43]INPUT_Energy demand'!AZ8</f>
        <v>71.692486700000018</v>
      </c>
      <c r="AE24" s="104">
        <f>'[43]INPUT_Energy demand'!BA8</f>
        <v>164.13319999999999</v>
      </c>
    </row>
    <row r="25" spans="1:31">
      <c r="A25" s="16" t="s">
        <v>7</v>
      </c>
      <c r="B25" s="36" t="s">
        <v>10</v>
      </c>
      <c r="C25" s="17" t="s">
        <v>37</v>
      </c>
      <c r="D25" s="17" t="s">
        <v>39</v>
      </c>
      <c r="E25" s="17" t="s">
        <v>40</v>
      </c>
      <c r="F25" s="17" t="s">
        <v>41</v>
      </c>
      <c r="G25" s="25" t="str">
        <f t="shared" si="0"/>
        <v>TEK17 Direct NoPV ST Occupant open EV charging delay</v>
      </c>
      <c r="H25" s="13">
        <f>'[45]INPUT_Energy demand'!AD8</f>
        <v>14808.015351899197</v>
      </c>
      <c r="I25" s="13">
        <f>'[45]INPUT_Energy demand'!AE8</f>
        <v>15240.072332083117</v>
      </c>
      <c r="J25" s="13">
        <f>'[45]INPUT_Energy demand'!AF8</f>
        <v>18770.452958153139</v>
      </c>
      <c r="K25" s="13">
        <f>'[45]INPUT_Energy demand'!AG8</f>
        <v>15075.174159666984</v>
      </c>
      <c r="L25" s="13">
        <f>'[45]INPUT_Energy demand'!AH8</f>
        <v>14808.015351899197</v>
      </c>
      <c r="M25" s="13">
        <f>'[45]INPUT_Energy demand'!AI8</f>
        <v>10525.291471979657</v>
      </c>
      <c r="N25" s="13">
        <f>'[45]INPUT_Energy demand'!AJ8</f>
        <v>11351.344243569027</v>
      </c>
      <c r="O25" s="13">
        <f>'[45]INPUT_Energy demand'!AK8</f>
        <v>11840.82743238693</v>
      </c>
      <c r="P25" s="13">
        <f>'[45]INPUT_Energy demand'!AL8</f>
        <v>0</v>
      </c>
      <c r="Q25" s="13">
        <f>'[45]INPUT_Energy demand'!AM8</f>
        <v>4714.7808601034594</v>
      </c>
      <c r="R25" s="13">
        <f>'[45]INPUT_Energy demand'!AN8</f>
        <v>7419.108714584112</v>
      </c>
      <c r="S25" s="13">
        <f>'[45]INPUT_Energy demand'!AO8</f>
        <v>3234.3467272800535</v>
      </c>
      <c r="T25" s="13">
        <f>'[45]INPUT_Energy demand'!AP8</f>
        <v>0</v>
      </c>
      <c r="U25" s="13">
        <f>'[45]INPUT_Energy demand'!AQ8</f>
        <v>11836.452785925976</v>
      </c>
      <c r="V25" s="13">
        <f>'[45]INPUT_Energy demand'!AR8</f>
        <v>7419.108714584112</v>
      </c>
      <c r="W25" s="13">
        <f>'[45]INPUT_Energy demand'!AS8</f>
        <v>14185.731260000019</v>
      </c>
      <c r="X25" s="110">
        <f>'[45]INPUT_Energy demand'!AT8</f>
        <v>0</v>
      </c>
      <c r="Y25" s="110">
        <f>'[45]INPUT_Energy demand'!AU8</f>
        <v>0.39832718005765422</v>
      </c>
      <c r="Z25" s="110">
        <f>'[45]INPUT_Energy demand'!AV8</f>
        <v>1</v>
      </c>
      <c r="AA25" s="110">
        <f>'[45]INPUT_Energy demand'!AW8</f>
        <v>0.22800000000000348</v>
      </c>
      <c r="AB25" s="13">
        <f>'[45]INPUT_Energy demand'!AX8</f>
        <v>65398.88487138044</v>
      </c>
      <c r="AC25" s="13">
        <f>'[45]INPUT_Energy demand'!AY8</f>
        <v>56.921399040635038</v>
      </c>
      <c r="AD25" s="13">
        <f>'[45]INPUT_Energy demand'!AZ8</f>
        <v>76.575134933696219</v>
      </c>
      <c r="AE25" s="104">
        <f>'[45]INPUT_Energy demand'!BA8</f>
        <v>164.13319999999999</v>
      </c>
    </row>
    <row r="26" spans="1:31">
      <c r="A26" s="16" t="s">
        <v>7</v>
      </c>
      <c r="B26" s="36" t="s">
        <v>10</v>
      </c>
      <c r="C26" s="17" t="s">
        <v>32</v>
      </c>
      <c r="D26" s="17" t="s">
        <v>39</v>
      </c>
      <c r="E26" s="17" t="s">
        <v>40</v>
      </c>
      <c r="F26" s="17" t="s">
        <v>41</v>
      </c>
      <c r="G26" s="25" t="str">
        <f t="shared" si="0"/>
        <v>TEK17 Direct PV panels ST Occupant open EV charging delay</v>
      </c>
      <c r="H26" s="13">
        <f>'[47]INPUT_Energy demand'!AD8</f>
        <v>14094.228308236665</v>
      </c>
      <c r="I26" s="13">
        <f>'[47]INPUT_Energy demand'!AE8</f>
        <v>15009.955301492966</v>
      </c>
      <c r="J26" s="13">
        <f>'[47]INPUT_Energy demand'!AF8</f>
        <v>18014.27079267826</v>
      </c>
      <c r="K26" s="13">
        <f>'[47]INPUT_Energy demand'!AG8</f>
        <v>14314.904660343729</v>
      </c>
      <c r="L26" s="13">
        <f>'[47]INPUT_Energy demand'!AH8</f>
        <v>14094.228308236665</v>
      </c>
      <c r="M26" s="13">
        <f>'[47]INPUT_Energy demand'!AI8</f>
        <v>10069.85134521968</v>
      </c>
      <c r="N26" s="13">
        <f>'[47]INPUT_Energy demand'!AJ8</f>
        <v>11165.462200948588</v>
      </c>
      <c r="O26" s="13">
        <f>'[47]INPUT_Energy demand'!AK8</f>
        <v>11242.664383316289</v>
      </c>
      <c r="P26" s="13">
        <f>'[47]INPUT_Energy demand'!AL8</f>
        <v>0</v>
      </c>
      <c r="Q26" s="13">
        <f>'[47]INPUT_Energy demand'!AM8</f>
        <v>4940.1039562732858</v>
      </c>
      <c r="R26" s="13">
        <f>'[47]INPUT_Energy demand'!AN8</f>
        <v>6848.8085917296721</v>
      </c>
      <c r="S26" s="13">
        <f>'[47]INPUT_Energy demand'!AO8</f>
        <v>3072.2402770274402</v>
      </c>
      <c r="T26" s="13">
        <f>'[47]INPUT_Energy demand'!AP8</f>
        <v>0</v>
      </c>
      <c r="U26" s="13">
        <f>'[47]INPUT_Energy demand'!AQ8</f>
        <v>12668.826212915636</v>
      </c>
      <c r="V26" s="13">
        <f>'[47]INPUT_Energy demand'!AR8</f>
        <v>6848.8085917296721</v>
      </c>
      <c r="W26" s="13">
        <f>'[47]INPUT_Energy demand'!AS8</f>
        <v>14185.731260000019</v>
      </c>
      <c r="X26" s="110">
        <f>'[47]INPUT_Energy demand'!AT8</f>
        <v>0</v>
      </c>
      <c r="Y26" s="110">
        <f>'[47]INPUT_Energy demand'!AU8</f>
        <v>0.38994172571701557</v>
      </c>
      <c r="Z26" s="110">
        <f>'[47]INPUT_Energy demand'!AV8</f>
        <v>1</v>
      </c>
      <c r="AA26" s="110">
        <f>'[47]INPUT_Energy demand'!AW8</f>
        <v>0.21657257005074804</v>
      </c>
      <c r="AB26" s="13">
        <f>'[47]INPUT_Energy demand'!AX8</f>
        <v>61681.244018971498</v>
      </c>
      <c r="AC26" s="13">
        <f>'[47]INPUT_Energy demand'!AY8</f>
        <v>63.696199057373008</v>
      </c>
      <c r="AD26" s="13">
        <f>'[47]INPUT_Energy demand'!AZ8</f>
        <v>70.505006439321889</v>
      </c>
      <c r="AE26" s="104">
        <f>'[47]INPUT_Energy demand'!BA8</f>
        <v>164.13319999999999</v>
      </c>
    </row>
    <row r="27" spans="1:31">
      <c r="A27" s="16" t="s">
        <v>8</v>
      </c>
      <c r="B27" s="36" t="s">
        <v>10</v>
      </c>
      <c r="C27" s="17" t="s">
        <v>37</v>
      </c>
      <c r="D27" s="17" t="s">
        <v>38</v>
      </c>
      <c r="E27" s="17" t="s">
        <v>17</v>
      </c>
      <c r="F27" s="17" t="s">
        <v>20</v>
      </c>
      <c r="G27" s="25" t="str">
        <f t="shared" si="0"/>
        <v>60s Direct NoPV NoST Normal NoEV</v>
      </c>
      <c r="H27" s="13">
        <f>'[49]INPUT_Energy demand'!AD8</f>
        <v>8365.6248688278356</v>
      </c>
      <c r="I27" s="13">
        <f>'[49]INPUT_Energy demand'!AE8</f>
        <v>8173.8254227509133</v>
      </c>
      <c r="J27" s="13">
        <f>'[49]INPUT_Energy demand'!AF8</f>
        <v>9478.2250078818197</v>
      </c>
      <c r="K27" s="13">
        <f>'[49]INPUT_Energy demand'!AG8</f>
        <v>9782.5760895766725</v>
      </c>
      <c r="L27" s="13">
        <f>'[49]INPUT_Energy demand'!AH8</f>
        <v>8365.6248688278356</v>
      </c>
      <c r="M27" s="13">
        <f>'[49]INPUT_Energy demand'!AI8</f>
        <v>6581.7264557884209</v>
      </c>
      <c r="N27" s="13">
        <f>'[49]INPUT_Energy demand'!AJ8</f>
        <v>8295.32115654892</v>
      </c>
      <c r="O27" s="13">
        <f>'[49]INPUT_Energy demand'!AK8</f>
        <v>7172.4478671766874</v>
      </c>
      <c r="P27" s="13">
        <f>'[49]INPUT_Energy demand'!AL8</f>
        <v>0</v>
      </c>
      <c r="Q27" s="13">
        <f>'[49]INPUT_Energy demand'!AM8</f>
        <v>1592.0989669624923</v>
      </c>
      <c r="R27" s="13">
        <f>'[49]INPUT_Energy demand'!AN8</f>
        <v>1182.9038513328996</v>
      </c>
      <c r="S27" s="13">
        <f>'[49]INPUT_Energy demand'!AO8</f>
        <v>2610.1282223999851</v>
      </c>
      <c r="T27" s="13">
        <f>'[49]INPUT_Energy demand'!AP8</f>
        <v>0</v>
      </c>
      <c r="U27" s="13">
        <f>'[49]INPUT_Energy demand'!AQ8</f>
        <v>3842.2164645308267</v>
      </c>
      <c r="V27" s="13">
        <f>'[49]INPUT_Energy demand'!AR8</f>
        <v>1182.903851332899</v>
      </c>
      <c r="W27" s="13">
        <f>'[49]INPUT_Energy demand'!AS8</f>
        <v>11447.930800000009</v>
      </c>
      <c r="X27" s="110">
        <f>'[49]INPUT_Energy demand'!AT8</f>
        <v>0</v>
      </c>
      <c r="Y27" s="110">
        <f>'[49]INPUT_Energy demand'!AU8</f>
        <v>0.41436992987247107</v>
      </c>
      <c r="Z27" s="110">
        <f>'[49]INPUT_Energy demand'!AV8</f>
        <v>1.0000000000000007</v>
      </c>
      <c r="AA27" s="110">
        <f>'[49]INPUT_Energy demand'!AW8</f>
        <v>0.22799999999999851</v>
      </c>
      <c r="AB27" s="13">
        <f>'[49]INPUT_Energy demand'!AX8</f>
        <v>34466.423130978175</v>
      </c>
      <c r="AC27" s="13">
        <f>'[49]INPUT_Energy demand'!AY8</f>
        <v>24.639788150000008</v>
      </c>
      <c r="AD27" s="13">
        <f>'[49]INPUT_Energy demand'!AZ8</f>
        <v>68.744115199999996</v>
      </c>
      <c r="AE27" s="104">
        <f>'[49]INPUT_Energy demand'!BA8</f>
        <v>139.26929999999999</v>
      </c>
    </row>
    <row r="28" spans="1:31">
      <c r="A28" s="16" t="s">
        <v>8</v>
      </c>
      <c r="B28" s="36" t="s">
        <v>10</v>
      </c>
      <c r="C28" s="17" t="s">
        <v>32</v>
      </c>
      <c r="D28" s="17" t="s">
        <v>38</v>
      </c>
      <c r="E28" s="17" t="s">
        <v>17</v>
      </c>
      <c r="F28" s="17" t="s">
        <v>20</v>
      </c>
      <c r="G28" s="25" t="str">
        <f t="shared" si="0"/>
        <v>60s Direct PV panels NoST Normal NoEV</v>
      </c>
      <c r="H28" s="13">
        <f>'[51]INPUT_Energy demand'!AD8</f>
        <v>7656.8250823443914</v>
      </c>
      <c r="I28" s="13">
        <f>'[51]INPUT_Energy demand'!AE8</f>
        <v>7880.834268241656</v>
      </c>
      <c r="J28" s="13">
        <f>'[51]INPUT_Energy demand'!AF8</f>
        <v>9226.4528033608567</v>
      </c>
      <c r="K28" s="13">
        <f>'[51]INPUT_Energy demand'!AG8</f>
        <v>8989.445485126671</v>
      </c>
      <c r="L28" s="13">
        <f>'[51]INPUT_Energy demand'!AH8</f>
        <v>7656.8250823443914</v>
      </c>
      <c r="M28" s="13">
        <f>'[51]INPUT_Energy demand'!AI8</f>
        <v>6157.0487698514953</v>
      </c>
      <c r="N28" s="13">
        <f>'[51]INPUT_Energy demand'!AJ8</f>
        <v>8110.737878818858</v>
      </c>
      <c r="O28" s="13">
        <f>'[51]INPUT_Energy demand'!AK8</f>
        <v>6562.8889178441514</v>
      </c>
      <c r="P28" s="13">
        <f>'[51]INPUT_Energy demand'!AL8</f>
        <v>0</v>
      </c>
      <c r="Q28" s="13">
        <f>'[51]INPUT_Energy demand'!AM8</f>
        <v>1723.7854983901607</v>
      </c>
      <c r="R28" s="13">
        <f>'[51]INPUT_Energy demand'!AN8</f>
        <v>1115.7149245419987</v>
      </c>
      <c r="S28" s="13">
        <f>'[51]INPUT_Energy demand'!AO8</f>
        <v>2426.5565672825196</v>
      </c>
      <c r="T28" s="13">
        <f>'[51]INPUT_Energy demand'!AP8</f>
        <v>0</v>
      </c>
      <c r="U28" s="13">
        <f>'[51]INPUT_Energy demand'!AQ8</f>
        <v>4428.1396850585988</v>
      </c>
      <c r="V28" s="13">
        <f>'[51]INPUT_Energy demand'!AR8</f>
        <v>1115.7149245419987</v>
      </c>
      <c r="W28" s="13">
        <f>'[51]INPUT_Energy demand'!AS8</f>
        <v>11447.930800000009</v>
      </c>
      <c r="X28" s="110">
        <f>'[51]INPUT_Energy demand'!AT8</f>
        <v>0</v>
      </c>
      <c r="Y28" s="110">
        <f>'[51]INPUT_Energy demand'!AU8</f>
        <v>0.38927983780786024</v>
      </c>
      <c r="Z28" s="110">
        <f>'[51]INPUT_Energy demand'!AV8</f>
        <v>1</v>
      </c>
      <c r="AA28" s="110">
        <f>'[51]INPUT_Energy demand'!AW8</f>
        <v>0.21196464318971231</v>
      </c>
      <c r="AB28" s="13">
        <f>'[51]INPUT_Energy demand'!AX8</f>
        <v>30774.757576376996</v>
      </c>
      <c r="AC28" s="13">
        <f>'[51]INPUT_Energy demand'!AY8</f>
        <v>35.547124325000006</v>
      </c>
      <c r="AD28" s="13">
        <f>'[51]INPUT_Energy demand'!AZ8</f>
        <v>64.980113399999993</v>
      </c>
      <c r="AE28" s="104">
        <f>'[51]INPUT_Energy demand'!BA8</f>
        <v>139.26929999999999</v>
      </c>
    </row>
    <row r="29" spans="1:31">
      <c r="A29" s="16" t="s">
        <v>8</v>
      </c>
      <c r="B29" s="36" t="s">
        <v>10</v>
      </c>
      <c r="C29" s="17" t="s">
        <v>37</v>
      </c>
      <c r="D29" s="17" t="s">
        <v>39</v>
      </c>
      <c r="E29" s="17" t="s">
        <v>17</v>
      </c>
      <c r="F29" s="17" t="s">
        <v>20</v>
      </c>
      <c r="G29" s="25" t="str">
        <f t="shared" si="0"/>
        <v>60s Direct NoPV ST Normal NoEV</v>
      </c>
      <c r="H29" s="13">
        <f>'[53]INPUT_Energy demand'!AD8</f>
        <v>8034.8385679270905</v>
      </c>
      <c r="I29" s="13">
        <f>'[53]INPUT_Energy demand'!AE8</f>
        <v>7881.2635655705826</v>
      </c>
      <c r="J29" s="13">
        <f>'[53]INPUT_Energy demand'!AF8</f>
        <v>9250.5509780246102</v>
      </c>
      <c r="K29" s="13">
        <f>'[53]INPUT_Energy demand'!AG8</f>
        <v>9496.0441620484635</v>
      </c>
      <c r="L29" s="13">
        <f>'[53]INPUT_Energy demand'!AH8</f>
        <v>8034.8385679270905</v>
      </c>
      <c r="M29" s="13">
        <f>'[53]INPUT_Energy demand'!AI8</f>
        <v>6053.4276460734418</v>
      </c>
      <c r="N29" s="13">
        <f>'[53]INPUT_Energy demand'!AJ8</f>
        <v>8209.1764351929614</v>
      </c>
      <c r="O29" s="13">
        <f>'[53]INPUT_Energy demand'!AK8</f>
        <v>6885.915939648502</v>
      </c>
      <c r="P29" s="13">
        <f>'[53]INPUT_Energy demand'!AL8</f>
        <v>0</v>
      </c>
      <c r="Q29" s="13">
        <f>'[53]INPUT_Energy demand'!AM8</f>
        <v>1827.8359194971408</v>
      </c>
      <c r="R29" s="13">
        <f>'[53]INPUT_Energy demand'!AN8</f>
        <v>1041.3745428316488</v>
      </c>
      <c r="S29" s="13">
        <f>'[53]INPUT_Energy demand'!AO8</f>
        <v>2610.1282223999615</v>
      </c>
      <c r="T29" s="13">
        <f>'[53]INPUT_Energy demand'!AP8</f>
        <v>0</v>
      </c>
      <c r="U29" s="13">
        <f>'[53]INPUT_Energy demand'!AQ8</f>
        <v>4057.9471969146998</v>
      </c>
      <c r="V29" s="13">
        <f>'[53]INPUT_Energy demand'!AR8</f>
        <v>1041.3745428316488</v>
      </c>
      <c r="W29" s="13">
        <f>'[53]INPUT_Energy demand'!AS8</f>
        <v>11447.930800000009</v>
      </c>
      <c r="X29" s="110">
        <f>'[53]INPUT_Energy demand'!AT8</f>
        <v>0</v>
      </c>
      <c r="Y29" s="110">
        <f>'[53]INPUT_Energy demand'!AU8</f>
        <v>0.4504336381919567</v>
      </c>
      <c r="Z29" s="110">
        <f>'[53]INPUT_Energy demand'!AV8</f>
        <v>1</v>
      </c>
      <c r="AA29" s="110">
        <f>'[53]INPUT_Energy demand'!AW8</f>
        <v>0.22799999999999646</v>
      </c>
      <c r="AB29" s="13">
        <f>'[53]INPUT_Energy demand'!AX8</f>
        <v>32749.058403859155</v>
      </c>
      <c r="AC29" s="13">
        <f>'[53]INPUT_Energy demand'!AY8</f>
        <v>23.144355783466242</v>
      </c>
      <c r="AD29" s="13">
        <f>'[53]INPUT_Energy demand'!AZ8</f>
        <v>66.385416262127492</v>
      </c>
      <c r="AE29" s="104">
        <f>'[53]INPUT_Energy demand'!BA8</f>
        <v>139.26929999999999</v>
      </c>
    </row>
    <row r="30" spans="1:31">
      <c r="A30" s="16" t="s">
        <v>8</v>
      </c>
      <c r="B30" s="36" t="s">
        <v>10</v>
      </c>
      <c r="C30" s="17" t="s">
        <v>32</v>
      </c>
      <c r="D30" s="17" t="s">
        <v>39</v>
      </c>
      <c r="E30" s="17" t="s">
        <v>17</v>
      </c>
      <c r="F30" s="17" t="s">
        <v>20</v>
      </c>
      <c r="G30" s="25" t="str">
        <f t="shared" si="0"/>
        <v>60s Direct PV panels ST Normal NoEV</v>
      </c>
      <c r="H30" s="13">
        <f>'[55]INPUT_Energy demand'!AD8</f>
        <v>7356.0035543702506</v>
      </c>
      <c r="I30" s="13">
        <f>'[55]INPUT_Energy demand'!AE8</f>
        <v>7611.4278826137788</v>
      </c>
      <c r="J30" s="13">
        <f>'[55]INPUT_Energy demand'!AF8</f>
        <v>9012.796264978926</v>
      </c>
      <c r="K30" s="13">
        <f>'[55]INPUT_Energy demand'!AG8</f>
        <v>8724.3815776263727</v>
      </c>
      <c r="L30" s="13">
        <f>'[55]INPUT_Energy demand'!AH8</f>
        <v>7356.0035543702506</v>
      </c>
      <c r="M30" s="13">
        <f>'[55]INPUT_Energy demand'!AI8</f>
        <v>5614.4711610957775</v>
      </c>
      <c r="N30" s="13">
        <f>'[55]INPUT_Energy demand'!AJ8</f>
        <v>8032.3964837458616</v>
      </c>
      <c r="O30" s="13">
        <f>'[55]INPUT_Energy demand'!AK8</f>
        <v>6306.193863100294</v>
      </c>
      <c r="P30" s="13">
        <f>'[55]INPUT_Energy demand'!AL8</f>
        <v>0</v>
      </c>
      <c r="Q30" s="13">
        <f>'[55]INPUT_Energy demand'!AM8</f>
        <v>1996.9567215180014</v>
      </c>
      <c r="R30" s="13">
        <f>'[55]INPUT_Energy demand'!AN8</f>
        <v>980.39978123306446</v>
      </c>
      <c r="S30" s="13">
        <f>'[55]INPUT_Energy demand'!AO8</f>
        <v>2418.1877145260787</v>
      </c>
      <c r="T30" s="13">
        <f>'[55]INPUT_Energy demand'!AP8</f>
        <v>0</v>
      </c>
      <c r="U30" s="13">
        <f>'[55]INPUT_Energy demand'!AQ8</f>
        <v>4805.9458916845406</v>
      </c>
      <c r="V30" s="13">
        <f>'[55]INPUT_Energy demand'!AR8</f>
        <v>980.39978123306412</v>
      </c>
      <c r="W30" s="13">
        <f>'[55]INPUT_Energy demand'!AS8</f>
        <v>11447.930800000009</v>
      </c>
      <c r="X30" s="110">
        <f>'[55]INPUT_Energy demand'!AT8</f>
        <v>0</v>
      </c>
      <c r="Y30" s="110">
        <f>'[55]INPUT_Energy demand'!AU8</f>
        <v>0.41551793684844102</v>
      </c>
      <c r="Z30" s="110">
        <f>'[55]INPUT_Energy demand'!AV8</f>
        <v>1.0000000000000004</v>
      </c>
      <c r="AA30" s="110">
        <f>'[55]INPUT_Energy demand'!AW8</f>
        <v>0.21123360690877663</v>
      </c>
      <c r="AB30" s="13">
        <f>'[55]INPUT_Energy demand'!AX8</f>
        <v>29207.92967491721</v>
      </c>
      <c r="AC30" s="13">
        <f>'[55]INPUT_Energy demand'!AY8</f>
        <v>34.197005779555738</v>
      </c>
      <c r="AD30" s="13">
        <f>'[55]INPUT_Energy demand'!AZ8</f>
        <v>62.686694347676507</v>
      </c>
      <c r="AE30" s="104">
        <f>'[55]INPUT_Energy demand'!BA8</f>
        <v>139.26929999999999</v>
      </c>
    </row>
    <row r="31" spans="1:31">
      <c r="A31" s="16" t="s">
        <v>8</v>
      </c>
      <c r="B31" s="36" t="s">
        <v>10</v>
      </c>
      <c r="C31" s="17" t="s">
        <v>37</v>
      </c>
      <c r="D31" s="17" t="s">
        <v>38</v>
      </c>
      <c r="E31" s="17" t="s">
        <v>40</v>
      </c>
      <c r="F31" s="17" t="s">
        <v>20</v>
      </c>
      <c r="G31" s="25" t="str">
        <f t="shared" si="0"/>
        <v>60s Direct NoPV NoST Occupant open NoEV</v>
      </c>
      <c r="H31" s="13">
        <f>'[57]INPUT_Energy demand'!AD8</f>
        <v>14859.606184121314</v>
      </c>
      <c r="I31" s="13">
        <f>'[57]INPUT_Energy demand'!AE8</f>
        <v>14652.989390343251</v>
      </c>
      <c r="J31" s="13">
        <f>'[57]INPUT_Energy demand'!AF8</f>
        <v>19921.627757491802</v>
      </c>
      <c r="K31" s="13">
        <f>'[57]INPUT_Energy demand'!AG8</f>
        <v>16005.283627758918</v>
      </c>
      <c r="L31" s="13">
        <f>'[57]INPUT_Energy demand'!AH8</f>
        <v>14859.606184121314</v>
      </c>
      <c r="M31" s="13">
        <f>'[57]INPUT_Energy demand'!AI8</f>
        <v>10523.411598070728</v>
      </c>
      <c r="N31" s="13">
        <f>'[57]INPUT_Energy demand'!AJ8</f>
        <v>11364.745225773237</v>
      </c>
      <c r="O31" s="13">
        <f>'[57]INPUT_Energy demand'!AK8</f>
        <v>11776.140583758899</v>
      </c>
      <c r="P31" s="13">
        <f>'[57]INPUT_Energy demand'!AL8</f>
        <v>0</v>
      </c>
      <c r="Q31" s="13">
        <f>'[57]INPUT_Energy demand'!AM8</f>
        <v>4129.5777922725229</v>
      </c>
      <c r="R31" s="13">
        <f>'[57]INPUT_Energy demand'!AN8</f>
        <v>8556.8825317185656</v>
      </c>
      <c r="S31" s="13">
        <f>'[57]INPUT_Energy demand'!AO8</f>
        <v>4229.1430440000186</v>
      </c>
      <c r="T31" s="13">
        <f>'[57]INPUT_Energy demand'!AP8</f>
        <v>0</v>
      </c>
      <c r="U31" s="13">
        <f>'[57]INPUT_Energy demand'!AQ8</f>
        <v>11284.783957369042</v>
      </c>
      <c r="V31" s="13">
        <f>'[57]INPUT_Energy demand'!AR8</f>
        <v>8556.8825317185656</v>
      </c>
      <c r="W31" s="13">
        <f>'[57]INPUT_Energy demand'!AS8</f>
        <v>18548.873</v>
      </c>
      <c r="X31" s="110">
        <f>'[57]INPUT_Energy demand'!AT8</f>
        <v>0</v>
      </c>
      <c r="Y31" s="110">
        <f>'[57]INPUT_Energy demand'!AU8</f>
        <v>0.36594212240774715</v>
      </c>
      <c r="Z31" s="110">
        <f>'[57]INPUT_Energy demand'!AV8</f>
        <v>1</v>
      </c>
      <c r="AA31" s="110">
        <f>'[57]INPUT_Energy demand'!AW8</f>
        <v>0.22800000000000101</v>
      </c>
      <c r="AB31" s="13">
        <f>'[57]INPUT_Energy demand'!AX8</f>
        <v>68294.904515464877</v>
      </c>
      <c r="AC31" s="13">
        <f>'[57]INPUT_Energy demand'!AY8</f>
        <v>44.424809308333337</v>
      </c>
      <c r="AD31" s="13">
        <f>'[57]INPUT_Energy demand'!AZ8</f>
        <v>115.69779016150001</v>
      </c>
      <c r="AE31" s="104">
        <f>'[57]INPUT_Energy demand'!BA8</f>
        <v>192.07599999999999</v>
      </c>
    </row>
    <row r="32" spans="1:31">
      <c r="A32" s="16" t="s">
        <v>8</v>
      </c>
      <c r="B32" s="36" t="s">
        <v>10</v>
      </c>
      <c r="C32" s="17" t="s">
        <v>32</v>
      </c>
      <c r="D32" s="17" t="s">
        <v>38</v>
      </c>
      <c r="E32" s="17" t="s">
        <v>40</v>
      </c>
      <c r="F32" s="17" t="s">
        <v>20</v>
      </c>
      <c r="G32" s="25" t="str">
        <f t="shared" si="0"/>
        <v>60s Direct PV panels NoST Occupant open NoEV</v>
      </c>
      <c r="H32" s="13">
        <f>'[59]INPUT_Energy demand'!AD8</f>
        <v>14063.636308587236</v>
      </c>
      <c r="I32" s="13">
        <f>'[59]INPUT_Energy demand'!AE8</f>
        <v>14370.303420453834</v>
      </c>
      <c r="J32" s="13">
        <f>'[59]INPUT_Energy demand'!AF8</f>
        <v>18933.793334396527</v>
      </c>
      <c r="K32" s="13">
        <f>'[59]INPUT_Energy demand'!AG8</f>
        <v>15154.906709052069</v>
      </c>
      <c r="L32" s="13">
        <f>'[59]INPUT_Energy demand'!AH8</f>
        <v>14063.636308587236</v>
      </c>
      <c r="M32" s="13">
        <f>'[59]INPUT_Energy demand'!AI8</f>
        <v>9992.9755400923696</v>
      </c>
      <c r="N32" s="13">
        <f>'[59]INPUT_Energy demand'!AJ8</f>
        <v>11157.461404019585</v>
      </c>
      <c r="O32" s="13">
        <f>'[59]INPUT_Energy demand'!AK8</f>
        <v>11111.04904816459</v>
      </c>
      <c r="P32" s="13">
        <f>'[59]INPUT_Energy demand'!AL8</f>
        <v>0</v>
      </c>
      <c r="Q32" s="13">
        <f>'[59]INPUT_Energy demand'!AM8</f>
        <v>4377.3278803614648</v>
      </c>
      <c r="R32" s="13">
        <f>'[59]INPUT_Energy demand'!AN8</f>
        <v>7776.3319303769422</v>
      </c>
      <c r="S32" s="13">
        <f>'[59]INPUT_Energy demand'!AO8</f>
        <v>4043.8576608874791</v>
      </c>
      <c r="T32" s="13">
        <f>'[59]INPUT_Energy demand'!AP8</f>
        <v>0</v>
      </c>
      <c r="U32" s="13">
        <f>'[59]INPUT_Energy demand'!AQ8</f>
        <v>11874.028464961322</v>
      </c>
      <c r="V32" s="13">
        <f>'[59]INPUT_Energy demand'!AR8</f>
        <v>7776.3319303769431</v>
      </c>
      <c r="W32" s="13">
        <f>'[59]INPUT_Energy demand'!AS8</f>
        <v>18548.873</v>
      </c>
      <c r="X32" s="110">
        <f>'[59]INPUT_Energy demand'!AT8</f>
        <v>0</v>
      </c>
      <c r="Y32" s="110">
        <f>'[59]INPUT_Energy demand'!AU8</f>
        <v>0.36864724497489432</v>
      </c>
      <c r="Z32" s="110">
        <f>'[59]INPUT_Energy demand'!AV8</f>
        <v>0.99999999999999989</v>
      </c>
      <c r="AA32" s="110">
        <f>'[59]INPUT_Energy demand'!AW8</f>
        <v>0.21801096276239959</v>
      </c>
      <c r="AB32" s="13">
        <f>'[59]INPUT_Energy demand'!AX8</f>
        <v>64149.228080391782</v>
      </c>
      <c r="AC32" s="13">
        <f>'[59]INPUT_Energy demand'!AY8</f>
        <v>54.463338606666625</v>
      </c>
      <c r="AD32" s="13">
        <f>'[59]INPUT_Energy demand'!AZ8</f>
        <v>108.91406916150002</v>
      </c>
      <c r="AE32" s="104">
        <f>'[59]INPUT_Energy demand'!BA8</f>
        <v>192.07599999999999</v>
      </c>
    </row>
    <row r="33" spans="1:31">
      <c r="A33" s="16" t="s">
        <v>8</v>
      </c>
      <c r="B33" s="36" t="s">
        <v>10</v>
      </c>
      <c r="C33" s="17" t="s">
        <v>37</v>
      </c>
      <c r="D33" s="17" t="s">
        <v>39</v>
      </c>
      <c r="E33" s="17" t="s">
        <v>40</v>
      </c>
      <c r="F33" s="17" t="s">
        <v>20</v>
      </c>
      <c r="G33" s="25" t="str">
        <f t="shared" si="0"/>
        <v>60s Direct NoPV ST Occupant open NoEV</v>
      </c>
      <c r="H33" s="13">
        <f>'[61]INPUT_Energy demand'!AD8</f>
        <v>14529.881585620524</v>
      </c>
      <c r="I33" s="13">
        <f>'[61]INPUT_Energy demand'!AE8</f>
        <v>14163.678447978467</v>
      </c>
      <c r="J33" s="13">
        <f>'[61]INPUT_Energy demand'!AF8</f>
        <v>18996.059862728991</v>
      </c>
      <c r="K33" s="13">
        <f>'[61]INPUT_Energy demand'!AG8</f>
        <v>15719.592214630671</v>
      </c>
      <c r="L33" s="13">
        <f>'[61]INPUT_Energy demand'!AH8</f>
        <v>14529.881585620524</v>
      </c>
      <c r="M33" s="13">
        <f>'[61]INPUT_Energy demand'!AI8</f>
        <v>10251.070160441588</v>
      </c>
      <c r="N33" s="13">
        <f>'[61]INPUT_Energy demand'!AJ8</f>
        <v>11278.876989417284</v>
      </c>
      <c r="O33" s="13">
        <f>'[61]INPUT_Energy demand'!AK8</f>
        <v>11490.449170630713</v>
      </c>
      <c r="P33" s="13">
        <f>'[61]INPUT_Energy demand'!AL8</f>
        <v>0</v>
      </c>
      <c r="Q33" s="13">
        <f>'[61]INPUT_Energy demand'!AM8</f>
        <v>3912.6082875368793</v>
      </c>
      <c r="R33" s="13">
        <f>'[61]INPUT_Energy demand'!AN8</f>
        <v>7717.1828733117072</v>
      </c>
      <c r="S33" s="13">
        <f>'[61]INPUT_Energy demand'!AO8</f>
        <v>4229.1430439999585</v>
      </c>
      <c r="T33" s="13">
        <f>'[61]INPUT_Energy demand'!AP8</f>
        <v>0</v>
      </c>
      <c r="U33" s="13">
        <f>'[61]INPUT_Energy demand'!AQ8</f>
        <v>10988.318177002571</v>
      </c>
      <c r="V33" s="13">
        <f>'[61]INPUT_Energy demand'!AR8</f>
        <v>7717.1828733117063</v>
      </c>
      <c r="W33" s="13">
        <f>'[61]INPUT_Energy demand'!AS8</f>
        <v>18548.873</v>
      </c>
      <c r="X33" s="110">
        <f>'[61]INPUT_Energy demand'!AT8</f>
        <v>0</v>
      </c>
      <c r="Y33" s="110">
        <f>'[61]INPUT_Energy demand'!AU8</f>
        <v>0.35606980290446716</v>
      </c>
      <c r="Z33" s="110">
        <f>'[61]INPUT_Energy demand'!AV8</f>
        <v>1.0000000000000002</v>
      </c>
      <c r="AA33" s="110">
        <f>'[61]INPUT_Energy demand'!AW8</f>
        <v>0.22799999999999776</v>
      </c>
      <c r="AB33" s="13">
        <f>'[61]INPUT_Energy demand'!AX8</f>
        <v>66577.539788345937</v>
      </c>
      <c r="AC33" s="13">
        <f>'[61]INPUT_Energy demand'!AY8</f>
        <v>42.976739595358239</v>
      </c>
      <c r="AD33" s="13">
        <f>'[61]INPUT_Energy demand'!AZ8</f>
        <v>114.09489637367619</v>
      </c>
      <c r="AE33" s="104">
        <f>'[61]INPUT_Energy demand'!BA8</f>
        <v>192.07599999999999</v>
      </c>
    </row>
    <row r="34" spans="1:31">
      <c r="A34" s="17" t="s">
        <v>8</v>
      </c>
      <c r="B34" s="36" t="s">
        <v>10</v>
      </c>
      <c r="C34" s="17" t="s">
        <v>32</v>
      </c>
      <c r="D34" s="17" t="s">
        <v>39</v>
      </c>
      <c r="E34" s="17" t="s">
        <v>40</v>
      </c>
      <c r="F34" s="17" t="s">
        <v>20</v>
      </c>
      <c r="G34" s="25" t="str">
        <f t="shared" si="0"/>
        <v>60s Direct PV panels ST Occupant open NoEV</v>
      </c>
      <c r="H34" s="13">
        <f>'[63]INPUT_Energy demand'!AD8</f>
        <v>13751.596657656877</v>
      </c>
      <c r="I34" s="13">
        <f>'[63]INPUT_Energy demand'!AE8</f>
        <v>13862.698483640081</v>
      </c>
      <c r="J34" s="13">
        <f>'[63]INPUT_Energy demand'!AF8</f>
        <v>18091.183135727333</v>
      </c>
      <c r="K34" s="13">
        <f>'[63]INPUT_Energy demand'!AG8</f>
        <v>14881.990570536853</v>
      </c>
      <c r="L34" s="13">
        <f>'[63]INPUT_Energy demand'!AH8</f>
        <v>13751.596657656877</v>
      </c>
      <c r="M34" s="13">
        <f>'[63]INPUT_Energy demand'!AI8</f>
        <v>9732.172163843803</v>
      </c>
      <c r="N34" s="13">
        <f>'[63]INPUT_Energy demand'!AJ8</f>
        <v>11076.198622760096</v>
      </c>
      <c r="O34" s="13">
        <f>'[63]INPUT_Energy demand'!AK8</f>
        <v>10847.139243338132</v>
      </c>
      <c r="P34" s="13">
        <f>'[63]INPUT_Energy demand'!AL8</f>
        <v>0</v>
      </c>
      <c r="Q34" s="13">
        <f>'[63]INPUT_Energy demand'!AM8</f>
        <v>4130.5263197962777</v>
      </c>
      <c r="R34" s="13">
        <f>'[63]INPUT_Energy demand'!AN8</f>
        <v>7014.9845129672376</v>
      </c>
      <c r="S34" s="13">
        <f>'[63]INPUT_Energy demand'!AO8</f>
        <v>4034.8513271987213</v>
      </c>
      <c r="T34" s="13">
        <f>'[63]INPUT_Energy demand'!AP8</f>
        <v>0</v>
      </c>
      <c r="U34" s="13">
        <f>'[63]INPUT_Energy demand'!AQ8</f>
        <v>11585.846764386693</v>
      </c>
      <c r="V34" s="13">
        <f>'[63]INPUT_Energy demand'!AR8</f>
        <v>7014.9845129672376</v>
      </c>
      <c r="W34" s="13">
        <f>'[63]INPUT_Energy demand'!AS8</f>
        <v>18548.873</v>
      </c>
      <c r="X34" s="110">
        <f>'[63]INPUT_Energy demand'!AT8</f>
        <v>0</v>
      </c>
      <c r="Y34" s="110">
        <f>'[63]INPUT_Energy demand'!AU8</f>
        <v>0.35651484123654648</v>
      </c>
      <c r="Z34" s="110">
        <f>'[63]INPUT_Energy demand'!AV8</f>
        <v>1</v>
      </c>
      <c r="AA34" s="110">
        <f>'[63]INPUT_Energy demand'!AW8</f>
        <v>0.21752541662227787</v>
      </c>
      <c r="AB34" s="13">
        <f>'[63]INPUT_Energy demand'!AX8</f>
        <v>62523.972455201845</v>
      </c>
      <c r="AC34" s="13">
        <f>'[63]INPUT_Energy demand'!AY8</f>
        <v>53.419389693965556</v>
      </c>
      <c r="AD34" s="13">
        <f>'[63]INPUT_Energy demand'!AZ8</f>
        <v>107.31117537367621</v>
      </c>
      <c r="AE34" s="104">
        <f>'[63]INPUT_Energy demand'!BA8</f>
        <v>192.07599999999999</v>
      </c>
    </row>
    <row r="35" spans="1:31">
      <c r="A35" s="16" t="s">
        <v>8</v>
      </c>
      <c r="B35" s="36" t="s">
        <v>10</v>
      </c>
      <c r="C35" s="17" t="s">
        <v>37</v>
      </c>
      <c r="D35" s="17" t="s">
        <v>38</v>
      </c>
      <c r="E35" s="17" t="s">
        <v>17</v>
      </c>
      <c r="F35" s="17" t="s">
        <v>21</v>
      </c>
      <c r="G35" s="25" t="str">
        <f t="shared" ref="G35:G66" si="1">CONCATENATE(A35," ",B35," ",C35," ",D35," ",E35," ",F35)</f>
        <v>60s Direct NoPV NoST Normal EV charging</v>
      </c>
      <c r="H35" s="13">
        <f>'[65]INPUT_Energy demand'!AD8</f>
        <v>11139.030254088626</v>
      </c>
      <c r="I35" s="13">
        <f>'[65]INPUT_Energy demand'!AE8</f>
        <v>10732.150006753909</v>
      </c>
      <c r="J35" s="13">
        <f>'[65]INPUT_Energy demand'!AF8</f>
        <v>11822.518472793912</v>
      </c>
      <c r="K35" s="13">
        <f>'[65]INPUT_Energy demand'!AG8</f>
        <v>12220.159086241452</v>
      </c>
      <c r="L35" s="13">
        <f>'[65]INPUT_Energy demand'!AH8</f>
        <v>11139.030254088626</v>
      </c>
      <c r="M35" s="13">
        <f>'[65]INPUT_Energy demand'!AI8</f>
        <v>9174.2285837111485</v>
      </c>
      <c r="N35" s="13">
        <f>'[65]INPUT_Energy demand'!AJ8</f>
        <v>10395.742142293911</v>
      </c>
      <c r="O35" s="13">
        <f>'[65]INPUT_Energy demand'!AK8</f>
        <v>9610.0308638414772</v>
      </c>
      <c r="P35" s="13">
        <f>'[65]INPUT_Energy demand'!AL8</f>
        <v>0</v>
      </c>
      <c r="Q35" s="13">
        <f>'[65]INPUT_Energy demand'!AM8</f>
        <v>1557.9214230427606</v>
      </c>
      <c r="R35" s="13">
        <f>'[65]INPUT_Energy demand'!AN8</f>
        <v>1426.7763305000008</v>
      </c>
      <c r="S35" s="13">
        <f>'[65]INPUT_Energy demand'!AO8</f>
        <v>2610.1282223999751</v>
      </c>
      <c r="T35" s="13">
        <f>'[65]INPUT_Energy demand'!AP8</f>
        <v>0</v>
      </c>
      <c r="U35" s="13">
        <f>'[65]INPUT_Energy demand'!AQ8</f>
        <v>4086.9763074006914</v>
      </c>
      <c r="V35" s="13">
        <f>'[65]INPUT_Energy demand'!AR8</f>
        <v>1426.7763304999999</v>
      </c>
      <c r="W35" s="13">
        <f>'[65]INPUT_Energy demand'!AS8</f>
        <v>11447.930800000009</v>
      </c>
      <c r="X35" s="110">
        <f>'[65]INPUT_Energy demand'!AT8</f>
        <v>0</v>
      </c>
      <c r="Y35" s="110">
        <f>'[65]INPUT_Energy demand'!AU8</f>
        <v>0.38119169426592431</v>
      </c>
      <c r="Z35" s="110">
        <f>'[65]INPUT_Energy demand'!AV8</f>
        <v>1.0000000000000007</v>
      </c>
      <c r="AA35" s="110">
        <f>'[65]INPUT_Energy demand'!AW8</f>
        <v>0.22799999999999765</v>
      </c>
      <c r="AB35" s="13">
        <f>'[65]INPUT_Energy demand'!AX8</f>
        <v>46292.423130978059</v>
      </c>
      <c r="AC35" s="13">
        <f>'[65]INPUT_Energy demand'!AY8</f>
        <v>38.776696299999983</v>
      </c>
      <c r="AD35" s="13">
        <f>'[65]INPUT_Energy demand'!AZ8</f>
        <v>60.147290300000016</v>
      </c>
      <c r="AE35" s="104">
        <f>'[65]INPUT_Energy demand'!BA8</f>
        <v>139.26929999999999</v>
      </c>
    </row>
    <row r="36" spans="1:31">
      <c r="A36" s="16" t="s">
        <v>8</v>
      </c>
      <c r="B36" s="36" t="s">
        <v>10</v>
      </c>
      <c r="C36" s="17" t="s">
        <v>32</v>
      </c>
      <c r="D36" s="17" t="s">
        <v>38</v>
      </c>
      <c r="E36" s="17" t="s">
        <v>17</v>
      </c>
      <c r="F36" s="17" t="s">
        <v>21</v>
      </c>
      <c r="G36" s="25" t="str">
        <f t="shared" si="1"/>
        <v>60s Direct PV panels NoST Normal EV charging</v>
      </c>
      <c r="H36" s="13">
        <f>'[67]INPUT_Energy demand'!AD8</f>
        <v>10411.215593486793</v>
      </c>
      <c r="I36" s="13">
        <f>'[67]INPUT_Energy demand'!AE8</f>
        <v>10450.346793353341</v>
      </c>
      <c r="J36" s="13">
        <f>'[67]INPUT_Energy demand'!AF8</f>
        <v>11609.519672308557</v>
      </c>
      <c r="K36" s="13">
        <f>'[67]INPUT_Energy demand'!AG8</f>
        <v>11415.034423923698</v>
      </c>
      <c r="L36" s="13">
        <f>'[67]INPUT_Energy demand'!AH8</f>
        <v>10411.215593486793</v>
      </c>
      <c r="M36" s="13">
        <f>'[67]INPUT_Energy demand'!AI8</f>
        <v>8818.3948578844756</v>
      </c>
      <c r="N36" s="13">
        <f>'[67]INPUT_Energy demand'!AJ8</f>
        <v>10206.207074428858</v>
      </c>
      <c r="O36" s="13">
        <f>'[67]INPUT_Energy demand'!AK8</f>
        <v>8981.4321383515671</v>
      </c>
      <c r="P36" s="13">
        <f>'[67]INPUT_Energy demand'!AL8</f>
        <v>0</v>
      </c>
      <c r="Q36" s="13">
        <f>'[67]INPUT_Energy demand'!AM8</f>
        <v>1631.9519354688655</v>
      </c>
      <c r="R36" s="13">
        <f>'[67]INPUT_Energy demand'!AN8</f>
        <v>1403.3125978796998</v>
      </c>
      <c r="S36" s="13">
        <f>'[67]INPUT_Energy demand'!AO8</f>
        <v>2433.6022855721312</v>
      </c>
      <c r="T36" s="13">
        <f>'[67]INPUT_Energy demand'!AP8</f>
        <v>0</v>
      </c>
      <c r="U36" s="13">
        <f>'[67]INPUT_Energy demand'!AQ8</f>
        <v>4409.2719784130322</v>
      </c>
      <c r="V36" s="13">
        <f>'[67]INPUT_Energy demand'!AR8</f>
        <v>1403.3125978796993</v>
      </c>
      <c r="W36" s="13">
        <f>'[67]INPUT_Energy demand'!AS8</f>
        <v>11447.930800000009</v>
      </c>
      <c r="X36" s="110">
        <f>'[67]INPUT_Energy demand'!AT8</f>
        <v>0</v>
      </c>
      <c r="Y36" s="110">
        <f>'[67]INPUT_Energy demand'!AU8</f>
        <v>0.3701182289181969</v>
      </c>
      <c r="Z36" s="110">
        <f>'[67]INPUT_Energy demand'!AV8</f>
        <v>1.0000000000000002</v>
      </c>
      <c r="AA36" s="110">
        <f>'[67]INPUT_Energy demand'!AW8</f>
        <v>0.21258010098839253</v>
      </c>
      <c r="AB36" s="13">
        <f>'[67]INPUT_Energy demand'!AX8</f>
        <v>42496.141488577028</v>
      </c>
      <c r="AC36" s="13">
        <f>'[67]INPUT_Energy demand'!AY8</f>
        <v>44.791971549999985</v>
      </c>
      <c r="AD36" s="13">
        <f>'[67]INPUT_Energy demand'!AZ8</f>
        <v>59.290161300000015</v>
      </c>
      <c r="AE36" s="104">
        <f>'[67]INPUT_Energy demand'!BA8</f>
        <v>139.26929999999999</v>
      </c>
    </row>
    <row r="37" spans="1:31">
      <c r="A37" s="16" t="s">
        <v>8</v>
      </c>
      <c r="B37" s="36" t="s">
        <v>10</v>
      </c>
      <c r="C37" s="17" t="s">
        <v>37</v>
      </c>
      <c r="D37" s="17" t="s">
        <v>39</v>
      </c>
      <c r="E37" s="17" t="s">
        <v>17</v>
      </c>
      <c r="F37" s="17" t="s">
        <v>21</v>
      </c>
      <c r="G37" s="25" t="str">
        <f t="shared" si="1"/>
        <v>60s Direct NoPV ST Normal EV charging</v>
      </c>
      <c r="H37" s="13">
        <f>'[69]INPUT_Energy demand'!AD8</f>
        <v>10809.32197504802</v>
      </c>
      <c r="I37" s="13">
        <f>'[69]INPUT_Energy demand'!AE8</f>
        <v>9965.196490520033</v>
      </c>
      <c r="J37" s="13">
        <f>'[69]INPUT_Energy demand'!AF8</f>
        <v>11488.467342525555</v>
      </c>
      <c r="K37" s="13">
        <f>'[69]INPUT_Energy demand'!AG8</f>
        <v>11934.480592685839</v>
      </c>
      <c r="L37" s="13">
        <f>'[69]INPUT_Energy demand'!AH8</f>
        <v>10809.32197504802</v>
      </c>
      <c r="M37" s="13">
        <f>'[69]INPUT_Energy demand'!AI8</f>
        <v>8459.4529528719595</v>
      </c>
      <c r="N37" s="13">
        <f>'[69]INPUT_Energy demand'!AJ8</f>
        <v>10309.878155797367</v>
      </c>
      <c r="O37" s="13">
        <f>'[69]INPUT_Energy demand'!AK8</f>
        <v>9324.3523702858911</v>
      </c>
      <c r="P37" s="13">
        <f>'[69]INPUT_Energy demand'!AL8</f>
        <v>0</v>
      </c>
      <c r="Q37" s="13">
        <f>'[69]INPUT_Energy demand'!AM8</f>
        <v>1505.7435376480735</v>
      </c>
      <c r="R37" s="13">
        <f>'[69]INPUT_Energy demand'!AN8</f>
        <v>1178.589186728188</v>
      </c>
      <c r="S37" s="13">
        <f>'[69]INPUT_Energy demand'!AO8</f>
        <v>2610.1282223999478</v>
      </c>
      <c r="T37" s="13">
        <f>'[69]INPUT_Energy demand'!AP8</f>
        <v>0</v>
      </c>
      <c r="U37" s="13">
        <f>'[69]INPUT_Energy demand'!AQ8</f>
        <v>4648.1180469376122</v>
      </c>
      <c r="V37" s="13">
        <f>'[69]INPUT_Energy demand'!AR8</f>
        <v>1178.5891867281889</v>
      </c>
      <c r="W37" s="13">
        <f>'[69]INPUT_Energy demand'!AS8</f>
        <v>11447.930800000009</v>
      </c>
      <c r="X37" s="110">
        <f>'[69]INPUT_Energy demand'!AT8</f>
        <v>0</v>
      </c>
      <c r="Y37" s="110">
        <f>'[69]INPUT_Energy demand'!AU8</f>
        <v>0.32394692269920394</v>
      </c>
      <c r="Z37" s="110">
        <f>'[69]INPUT_Energy demand'!AV8</f>
        <v>0.99999999999999922</v>
      </c>
      <c r="AA37" s="110">
        <f>'[69]INPUT_Energy demand'!AW8</f>
        <v>0.22799999999999526</v>
      </c>
      <c r="AB37" s="13">
        <f>'[69]INPUT_Energy demand'!AX8</f>
        <v>44575.058403859148</v>
      </c>
      <c r="AC37" s="13">
        <f>'[69]INPUT_Energy demand'!AY8</f>
        <v>37.352962681577367</v>
      </c>
      <c r="AD37" s="13">
        <f>'[69]INPUT_Energy demand'!AZ8</f>
        <v>57.848015660761895</v>
      </c>
      <c r="AE37" s="104">
        <f>'[69]INPUT_Energy demand'!BA8</f>
        <v>139.26929999999999</v>
      </c>
    </row>
    <row r="38" spans="1:31">
      <c r="A38" s="16" t="s">
        <v>8</v>
      </c>
      <c r="B38" s="36" t="s">
        <v>10</v>
      </c>
      <c r="C38" s="17" t="s">
        <v>32</v>
      </c>
      <c r="D38" s="17" t="s">
        <v>39</v>
      </c>
      <c r="E38" s="17" t="s">
        <v>17</v>
      </c>
      <c r="F38" s="17" t="s">
        <v>21</v>
      </c>
      <c r="G38" s="25" t="str">
        <f t="shared" si="1"/>
        <v>60s Direct PV panels ST Normal EV charging</v>
      </c>
      <c r="H38" s="13">
        <f>'[71]INPUT_Energy demand'!AD8</f>
        <v>10105.606315250126</v>
      </c>
      <c r="I38" s="13">
        <f>'[71]INPUT_Energy demand'!AE8</f>
        <v>9732.304884873025</v>
      </c>
      <c r="J38" s="13">
        <f>'[71]INPUT_Energy demand'!AF8</f>
        <v>11285.428954840103</v>
      </c>
      <c r="K38" s="13">
        <f>'[71]INPUT_Energy demand'!AG8</f>
        <v>11146.721695288517</v>
      </c>
      <c r="L38" s="13">
        <f>'[71]INPUT_Energy demand'!AH8</f>
        <v>10105.606315250126</v>
      </c>
      <c r="M38" s="13">
        <f>'[71]INPUT_Energy demand'!AI8</f>
        <v>8100.7182081809715</v>
      </c>
      <c r="N38" s="13">
        <f>'[71]INPUT_Energy demand'!AJ8</f>
        <v>10126.618869391656</v>
      </c>
      <c r="O38" s="13">
        <f>'[71]INPUT_Energy demand'!AK8</f>
        <v>8720.0010227111889</v>
      </c>
      <c r="P38" s="13">
        <f>'[71]INPUT_Energy demand'!AL8</f>
        <v>0</v>
      </c>
      <c r="Q38" s="13">
        <f>'[71]INPUT_Energy demand'!AM8</f>
        <v>1631.5866766920535</v>
      </c>
      <c r="R38" s="13">
        <f>'[71]INPUT_Energy demand'!AN8</f>
        <v>1158.8100854484474</v>
      </c>
      <c r="S38" s="13">
        <f>'[71]INPUT_Energy demand'!AO8</f>
        <v>2426.7206725773285</v>
      </c>
      <c r="T38" s="13">
        <f>'[71]INPUT_Energy demand'!AP8</f>
        <v>0</v>
      </c>
      <c r="U38" s="13">
        <f>'[71]INPUT_Energy demand'!AQ8</f>
        <v>5294.3200101201219</v>
      </c>
      <c r="V38" s="13">
        <f>'[71]INPUT_Energy demand'!AR8</f>
        <v>1158.8100854484478</v>
      </c>
      <c r="W38" s="13">
        <f>'[71]INPUT_Energy demand'!AS8</f>
        <v>11447.930800000009</v>
      </c>
      <c r="X38" s="110">
        <f>'[71]INPUT_Energy demand'!AT8</f>
        <v>0</v>
      </c>
      <c r="Y38" s="110">
        <f>'[71]INPUT_Energy demand'!AU8</f>
        <v>0.30817681469447761</v>
      </c>
      <c r="Z38" s="110">
        <f>'[71]INPUT_Energy demand'!AV8</f>
        <v>0.99999999999999956</v>
      </c>
      <c r="AA38" s="110">
        <f>'[71]INPUT_Energy demand'!AW8</f>
        <v>0.21197897812042388</v>
      </c>
      <c r="AB38" s="13">
        <f>'[71]INPUT_Energy demand'!AX8</f>
        <v>40909.907087833206</v>
      </c>
      <c r="AC38" s="13">
        <f>'[71]INPUT_Energy demand'!AY8</f>
        <v>43.368237931577369</v>
      </c>
      <c r="AD38" s="13">
        <f>'[71]INPUT_Energy demand'!AZ8</f>
        <v>56.990886660761895</v>
      </c>
      <c r="AE38" s="104">
        <f>'[71]INPUT_Energy demand'!BA8</f>
        <v>139.26929999999999</v>
      </c>
    </row>
    <row r="39" spans="1:31">
      <c r="A39" s="16" t="s">
        <v>8</v>
      </c>
      <c r="B39" s="36" t="s">
        <v>10</v>
      </c>
      <c r="C39" s="17" t="s">
        <v>37</v>
      </c>
      <c r="D39" s="17" t="s">
        <v>38</v>
      </c>
      <c r="E39" s="17" t="s">
        <v>40</v>
      </c>
      <c r="F39" s="17" t="s">
        <v>21</v>
      </c>
      <c r="G39" s="25" t="str">
        <f t="shared" si="1"/>
        <v>60s Direct NoPV NoST Occupant open EV charging</v>
      </c>
      <c r="H39" s="13">
        <f>'[73]INPUT_Energy demand'!AD8</f>
        <v>17634.082984121182</v>
      </c>
      <c r="I39" s="13">
        <f>'[73]INPUT_Energy demand'!AE8</f>
        <v>17745.387320973219</v>
      </c>
      <c r="J39" s="13">
        <f>'[73]INPUT_Energy demand'!AF8</f>
        <v>29826.836830062624</v>
      </c>
      <c r="K39" s="13">
        <f>'[73]INPUT_Energy demand'!AG8</f>
        <v>18443.714827758871</v>
      </c>
      <c r="L39" s="13">
        <f>'[73]INPUT_Energy demand'!AH8</f>
        <v>17634.082984121182</v>
      </c>
      <c r="M39" s="13">
        <f>'[73]INPUT_Energy demand'!AI8</f>
        <v>12570.891409567514</v>
      </c>
      <c r="N39" s="13">
        <f>'[73]INPUT_Energy demand'!AJ8</f>
        <v>12087.445225773241</v>
      </c>
      <c r="O39" s="13">
        <f>'[73]INPUT_Energy demand'!AK8</f>
        <v>14214.57178375888</v>
      </c>
      <c r="P39" s="13">
        <f>'[73]INPUT_Energy demand'!AL8</f>
        <v>0</v>
      </c>
      <c r="Q39" s="13">
        <f>'[73]INPUT_Energy demand'!AM8</f>
        <v>5174.4959114057056</v>
      </c>
      <c r="R39" s="13">
        <f>'[73]INPUT_Energy demand'!AN8</f>
        <v>17739.391604289383</v>
      </c>
      <c r="S39" s="13">
        <f>'[73]INPUT_Energy demand'!AO8</f>
        <v>4229.1430439999913</v>
      </c>
      <c r="T39" s="13">
        <f>'[73]INPUT_Energy demand'!AP8</f>
        <v>0</v>
      </c>
      <c r="U39" s="13">
        <f>'[73]INPUT_Energy demand'!AQ8</f>
        <v>14665.419513593059</v>
      </c>
      <c r="V39" s="13">
        <f>'[73]INPUT_Energy demand'!AR8</f>
        <v>17739.391604289383</v>
      </c>
      <c r="W39" s="13">
        <f>'[73]INPUT_Energy demand'!AS8</f>
        <v>18548.873</v>
      </c>
      <c r="X39" s="110">
        <f>'[73]INPUT_Energy demand'!AT8</f>
        <v>0</v>
      </c>
      <c r="Y39" s="110">
        <f>'[73]INPUT_Energy demand'!AU8</f>
        <v>0.35283654222162397</v>
      </c>
      <c r="Z39" s="110">
        <f>'[73]INPUT_Energy demand'!AV8</f>
        <v>1</v>
      </c>
      <c r="AA39" s="110">
        <f>'[73]INPUT_Energy demand'!AW8</f>
        <v>0.22799999999999954</v>
      </c>
      <c r="AB39" s="13">
        <f>'[73]INPUT_Energy demand'!AX8</f>
        <v>80120.904515464281</v>
      </c>
      <c r="AC39" s="13">
        <f>'[73]INPUT_Energy demand'!AY8</f>
        <v>63.291552508087513</v>
      </c>
      <c r="AD39" s="13">
        <f>'[73]INPUT_Energy demand'!AZ8</f>
        <v>148.0977901615</v>
      </c>
      <c r="AE39" s="104">
        <f>'[73]INPUT_Energy demand'!BA8</f>
        <v>192.07599999999999</v>
      </c>
    </row>
    <row r="40" spans="1:31">
      <c r="A40" s="16" t="s">
        <v>8</v>
      </c>
      <c r="B40" s="36" t="s">
        <v>10</v>
      </c>
      <c r="C40" s="17" t="s">
        <v>32</v>
      </c>
      <c r="D40" s="17" t="s">
        <v>38</v>
      </c>
      <c r="E40" s="17" t="s">
        <v>40</v>
      </c>
      <c r="F40" s="17" t="s">
        <v>21</v>
      </c>
      <c r="G40" s="25" t="str">
        <f t="shared" si="1"/>
        <v>60s Direct PV panels NoST Occupant open EV charging</v>
      </c>
      <c r="H40" s="13">
        <f>'[75]INPUT_Energy demand'!AD8</f>
        <v>16831.881279166366</v>
      </c>
      <c r="I40" s="13">
        <f>'[75]INPUT_Energy demand'!AE8</f>
        <v>17465.735124060811</v>
      </c>
      <c r="J40" s="13">
        <f>'[75]INPUT_Energy demand'!AF8</f>
        <v>28579.034702233963</v>
      </c>
      <c r="K40" s="13">
        <f>'[75]INPUT_Energy demand'!AG8</f>
        <v>17589.378100774273</v>
      </c>
      <c r="L40" s="13">
        <f>'[75]INPUT_Energy demand'!AH8</f>
        <v>16831.881279166366</v>
      </c>
      <c r="M40" s="13">
        <f>'[75]INPUT_Energy demand'!AI8</f>
        <v>12059.555253588174</v>
      </c>
      <c r="N40" s="13">
        <f>'[75]INPUT_Energy demand'!AJ8</f>
        <v>11878.538531774568</v>
      </c>
      <c r="O40" s="13">
        <f>'[75]INPUT_Energy demand'!AK8</f>
        <v>13538.424493584787</v>
      </c>
      <c r="P40" s="13">
        <f>'[75]INPUT_Energy demand'!AL8</f>
        <v>0</v>
      </c>
      <c r="Q40" s="13">
        <f>'[75]INPUT_Energy demand'!AM8</f>
        <v>5406.179870472637</v>
      </c>
      <c r="R40" s="13">
        <f>'[75]INPUT_Energy demand'!AN8</f>
        <v>16700.496170459395</v>
      </c>
      <c r="S40" s="13">
        <f>'[75]INPUT_Energy demand'!AO8</f>
        <v>4050.9536071894854</v>
      </c>
      <c r="T40" s="13">
        <f>'[75]INPUT_Energy demand'!AP8</f>
        <v>0</v>
      </c>
      <c r="U40" s="13">
        <f>'[75]INPUT_Energy demand'!AQ8</f>
        <v>15421.379111685968</v>
      </c>
      <c r="V40" s="13">
        <f>'[75]INPUT_Energy demand'!AR8</f>
        <v>16700.496170459395</v>
      </c>
      <c r="W40" s="13">
        <f>'[75]INPUT_Energy demand'!AS8</f>
        <v>18548.873</v>
      </c>
      <c r="X40" s="110">
        <f>'[75]INPUT_Energy demand'!AT8</f>
        <v>0</v>
      </c>
      <c r="Y40" s="110">
        <f>'[75]INPUT_Energy demand'!AU8</f>
        <v>0.35056396910545812</v>
      </c>
      <c r="Z40" s="110">
        <f>'[75]INPUT_Energy demand'!AV8</f>
        <v>1</v>
      </c>
      <c r="AA40" s="110">
        <f>'[75]INPUT_Energy demand'!AW8</f>
        <v>0.21839351680231384</v>
      </c>
      <c r="AB40" s="13">
        <f>'[75]INPUT_Energy demand'!AX8</f>
        <v>75942.770635491397</v>
      </c>
      <c r="AC40" s="13">
        <f>'[75]INPUT_Energy demand'!AY8</f>
        <v>67.989410033087509</v>
      </c>
      <c r="AD40" s="13">
        <f>'[75]INPUT_Energy demand'!AZ8</f>
        <v>141.31406916150004</v>
      </c>
      <c r="AE40" s="104">
        <f>'[75]INPUT_Energy demand'!BA8</f>
        <v>192.07599999999999</v>
      </c>
    </row>
    <row r="41" spans="1:31">
      <c r="A41" s="16" t="s">
        <v>8</v>
      </c>
      <c r="B41" s="36" t="s">
        <v>10</v>
      </c>
      <c r="C41" s="17" t="s">
        <v>37</v>
      </c>
      <c r="D41" s="17" t="s">
        <v>39</v>
      </c>
      <c r="E41" s="17" t="s">
        <v>40</v>
      </c>
      <c r="F41" s="17" t="s">
        <v>21</v>
      </c>
      <c r="G41" s="25" t="str">
        <f t="shared" si="1"/>
        <v>60s Direct NoPV ST Occupant open EV charging</v>
      </c>
      <c r="H41" s="13">
        <f>'[77]INPUT_Energy demand'!AD8</f>
        <v>17304.358385620471</v>
      </c>
      <c r="I41" s="13">
        <f>'[77]INPUT_Energy demand'!AE8</f>
        <v>17180.393040704796</v>
      </c>
      <c r="J41" s="13">
        <f>'[77]INPUT_Energy demand'!AF8</f>
        <v>28706.921657950319</v>
      </c>
      <c r="K41" s="13">
        <f>'[77]INPUT_Energy demand'!AG8</f>
        <v>18158.023414630668</v>
      </c>
      <c r="L41" s="13">
        <f>'[77]INPUT_Energy demand'!AH8</f>
        <v>17304.358385620471</v>
      </c>
      <c r="M41" s="13">
        <f>'[77]INPUT_Energy demand'!AI8</f>
        <v>12177.324481154286</v>
      </c>
      <c r="N41" s="13">
        <f>'[77]INPUT_Energy demand'!AJ8</f>
        <v>12001.576989417284</v>
      </c>
      <c r="O41" s="13">
        <f>'[77]INPUT_Energy demand'!AK8</f>
        <v>13928.880370630701</v>
      </c>
      <c r="P41" s="13">
        <f>'[77]INPUT_Energy demand'!AL8</f>
        <v>0</v>
      </c>
      <c r="Q41" s="13">
        <f>'[77]INPUT_Energy demand'!AM8</f>
        <v>5003.0685595505092</v>
      </c>
      <c r="R41" s="13">
        <f>'[77]INPUT_Energy demand'!AN8</f>
        <v>16705.344668533035</v>
      </c>
      <c r="S41" s="13">
        <f>'[77]INPUT_Energy demand'!AO8</f>
        <v>4229.1430439999676</v>
      </c>
      <c r="T41" s="13">
        <f>'[77]INPUT_Energy demand'!AP8</f>
        <v>0</v>
      </c>
      <c r="U41" s="13">
        <f>'[77]INPUT_Energy demand'!AQ8</f>
        <v>14776.775726428812</v>
      </c>
      <c r="V41" s="13">
        <f>'[77]INPUT_Energy demand'!AR8</f>
        <v>16705.344668533035</v>
      </c>
      <c r="W41" s="13">
        <f>'[77]INPUT_Energy demand'!AS8</f>
        <v>18548.873</v>
      </c>
      <c r="X41" s="110">
        <f>'[77]INPUT_Energy demand'!AT8</f>
        <v>0</v>
      </c>
      <c r="Y41" s="110">
        <f>'[77]INPUT_Energy demand'!AU8</f>
        <v>0.33857646973705741</v>
      </c>
      <c r="Z41" s="110">
        <f>'[77]INPUT_Energy demand'!AV8</f>
        <v>1</v>
      </c>
      <c r="AA41" s="110">
        <f>'[77]INPUT_Energy demand'!AW8</f>
        <v>0.22799999999999826</v>
      </c>
      <c r="AB41" s="13">
        <f>'[77]INPUT_Energy demand'!AX8</f>
        <v>78403.539788346141</v>
      </c>
      <c r="AC41" s="13">
        <f>'[77]INPUT_Energy demand'!AY8</f>
        <v>61.876739595358238</v>
      </c>
      <c r="AD41" s="13">
        <f>'[77]INPUT_Energy demand'!AZ8</f>
        <v>146.4948963736762</v>
      </c>
      <c r="AE41" s="104">
        <f>'[77]INPUT_Energy demand'!BA8</f>
        <v>192.07599999999999</v>
      </c>
    </row>
    <row r="42" spans="1:31">
      <c r="A42" s="16" t="s">
        <v>8</v>
      </c>
      <c r="B42" s="36" t="s">
        <v>10</v>
      </c>
      <c r="C42" s="17" t="s">
        <v>32</v>
      </c>
      <c r="D42" s="17" t="s">
        <v>39</v>
      </c>
      <c r="E42" s="17" t="s">
        <v>40</v>
      </c>
      <c r="F42" s="17" t="s">
        <v>21</v>
      </c>
      <c r="G42" s="25" t="str">
        <f t="shared" si="1"/>
        <v>60s Direct PV panels ST Occupant open EV charging</v>
      </c>
      <c r="H42" s="13">
        <f>'[79]INPUT_Energy demand'!AD8</f>
        <v>16518.86589927927</v>
      </c>
      <c r="I42" s="13">
        <f>'[79]INPUT_Energy demand'!AE8</f>
        <v>16923.547209714819</v>
      </c>
      <c r="J42" s="13">
        <f>'[79]INPUT_Energy demand'!AF8</f>
        <v>27499.271389923262</v>
      </c>
      <c r="K42" s="13">
        <f>'[79]INPUT_Energy demand'!AG8</f>
        <v>17315.841967817745</v>
      </c>
      <c r="L42" s="13">
        <f>'[79]INPUT_Energy demand'!AH8</f>
        <v>16518.86589927927</v>
      </c>
      <c r="M42" s="13">
        <f>'[79]INPUT_Energy demand'!AI8</f>
        <v>11673.540490381085</v>
      </c>
      <c r="N42" s="13">
        <f>'[79]INPUT_Energy demand'!AJ8</f>
        <v>11797.02165443259</v>
      </c>
      <c r="O42" s="13">
        <f>'[79]INPUT_Energy demand'!AK8</f>
        <v>13272.369472602555</v>
      </c>
      <c r="P42" s="13">
        <f>'[79]INPUT_Energy demand'!AL8</f>
        <v>0</v>
      </c>
      <c r="Q42" s="13">
        <f>'[79]INPUT_Energy demand'!AM8</f>
        <v>5250.0067193337345</v>
      </c>
      <c r="R42" s="13">
        <f>'[79]INPUT_Energy demand'!AN8</f>
        <v>15702.249735490672</v>
      </c>
      <c r="S42" s="13">
        <f>'[79]INPUT_Energy demand'!AO8</f>
        <v>4043.4724952151901</v>
      </c>
      <c r="T42" s="13">
        <f>'[79]INPUT_Energy demand'!AP8</f>
        <v>0</v>
      </c>
      <c r="U42" s="13">
        <f>'[79]INPUT_Energy demand'!AQ8</f>
        <v>15599.26890392409</v>
      </c>
      <c r="V42" s="13">
        <f>'[79]INPUT_Energy demand'!AR8</f>
        <v>15702.249735490672</v>
      </c>
      <c r="W42" s="13">
        <f>'[79]INPUT_Energy demand'!AS8</f>
        <v>18548.873</v>
      </c>
      <c r="X42" s="110">
        <f>'[79]INPUT_Energy demand'!AT8</f>
        <v>0</v>
      </c>
      <c r="Y42" s="110">
        <f>'[79]INPUT_Energy demand'!AU8</f>
        <v>0.33655466494414132</v>
      </c>
      <c r="Z42" s="110">
        <f>'[79]INPUT_Energy demand'!AV8</f>
        <v>1</v>
      </c>
      <c r="AA42" s="110">
        <f>'[79]INPUT_Energy demand'!AW8</f>
        <v>0.21799019785273155</v>
      </c>
      <c r="AB42" s="13">
        <f>'[79]INPUT_Energy demand'!AX8</f>
        <v>74312.433088652135</v>
      </c>
      <c r="AC42" s="13">
        <f>'[79]INPUT_Energy demand'!AY8</f>
        <v>66.293778789727838</v>
      </c>
      <c r="AD42" s="13">
        <f>'[79]INPUT_Energy demand'!AZ8</f>
        <v>139.71117537367618</v>
      </c>
      <c r="AE42" s="104">
        <f>'[79]INPUT_Energy demand'!BA8</f>
        <v>192.07599999999999</v>
      </c>
    </row>
    <row r="43" spans="1:31">
      <c r="A43" s="21" t="s">
        <v>8</v>
      </c>
      <c r="B43" s="37" t="s">
        <v>10</v>
      </c>
      <c r="C43" s="20" t="s">
        <v>37</v>
      </c>
      <c r="D43" s="20" t="s">
        <v>38</v>
      </c>
      <c r="E43" s="20" t="s">
        <v>17</v>
      </c>
      <c r="F43" s="20" t="s">
        <v>41</v>
      </c>
      <c r="G43" s="28" t="str">
        <f t="shared" si="1"/>
        <v>60s Direct NoPV NoST Normal EV charging delay</v>
      </c>
      <c r="H43" s="24">
        <f>'[81]INPUT_Energy demand'!AD8</f>
        <v>11139.410468827798</v>
      </c>
      <c r="I43" s="24">
        <f>'[81]INPUT_Energy demand'!AE8</f>
        <v>11184.686200638909</v>
      </c>
      <c r="J43" s="24">
        <f>'[81]INPUT_Energy demand'!AF8</f>
        <v>11671.364933941215</v>
      </c>
      <c r="K43" s="24">
        <f>'[81]INPUT_Energy demand'!AG8</f>
        <v>11972.578489576659</v>
      </c>
      <c r="L43" s="24">
        <f>'[81]INPUT_Energy demand'!AH8</f>
        <v>11139.410468827798</v>
      </c>
      <c r="M43" s="24">
        <f>'[81]INPUT_Energy demand'!AI8</f>
        <v>8569.8340074291445</v>
      </c>
      <c r="N43" s="24">
        <f>'[81]INPUT_Energy demand'!AJ8</f>
        <v>10395.841156548915</v>
      </c>
      <c r="O43" s="24">
        <f>'[81]INPUT_Energy demand'!AK8</f>
        <v>9362.4502671766932</v>
      </c>
      <c r="P43" s="24">
        <f>'[81]INPUT_Energy demand'!AL8</f>
        <v>0</v>
      </c>
      <c r="Q43" s="24">
        <f>'[81]INPUT_Energy demand'!AM8</f>
        <v>2614.8521932097647</v>
      </c>
      <c r="R43" s="24">
        <f>'[81]INPUT_Energy demand'!AN8</f>
        <v>1275.5237773923</v>
      </c>
      <c r="S43" s="24">
        <f>'[81]INPUT_Energy demand'!AO8</f>
        <v>2610.128222399966</v>
      </c>
      <c r="T43" s="24">
        <f>'[81]INPUT_Energy demand'!AP8</f>
        <v>0</v>
      </c>
      <c r="U43" s="24">
        <f>'[81]INPUT_Energy demand'!AQ8</f>
        <v>5291.5986492489064</v>
      </c>
      <c r="V43" s="24">
        <f>'[81]INPUT_Energy demand'!AR8</f>
        <v>1275.5237773923002</v>
      </c>
      <c r="W43" s="24">
        <f>'[81]INPUT_Energy demand'!AS8</f>
        <v>11447.930800000009</v>
      </c>
      <c r="X43" s="111">
        <f>'[81]INPUT_Energy demand'!AT8</f>
        <v>0</v>
      </c>
      <c r="Y43" s="111">
        <f>'[81]INPUT_Energy demand'!AU8</f>
        <v>0.49415164802434869</v>
      </c>
      <c r="Z43" s="111">
        <f>'[81]INPUT_Energy demand'!AV8</f>
        <v>0.99999999999999978</v>
      </c>
      <c r="AA43" s="111">
        <f>'[81]INPUT_Energy demand'!AW8</f>
        <v>0.22799999999999684</v>
      </c>
      <c r="AB43" s="24">
        <f>'[81]INPUT_Energy demand'!AX8</f>
        <v>46292.423130978146</v>
      </c>
      <c r="AC43" s="24">
        <f>'[81]INPUT_Energy demand'!AY8</f>
        <v>32.313187225000014</v>
      </c>
      <c r="AD43" s="24">
        <f>'[81]INPUT_Energy demand'!AZ8</f>
        <v>59.918425799999994</v>
      </c>
      <c r="AE43" s="106">
        <f>'[81]INPUT_Energy demand'!BA8</f>
        <v>139.26929999999999</v>
      </c>
    </row>
    <row r="44" spans="1:31">
      <c r="A44" s="21" t="s">
        <v>8</v>
      </c>
      <c r="B44" s="37" t="s">
        <v>10</v>
      </c>
      <c r="C44" s="20" t="s">
        <v>32</v>
      </c>
      <c r="D44" s="20" t="s">
        <v>38</v>
      </c>
      <c r="E44" s="20" t="s">
        <v>17</v>
      </c>
      <c r="F44" s="20" t="s">
        <v>41</v>
      </c>
      <c r="G44" s="28" t="str">
        <f t="shared" si="1"/>
        <v>60s Direct PV panels NoST Normal EV charging delay</v>
      </c>
      <c r="H44" s="24">
        <f>'[83]INPUT_Energy demand'!AD8</f>
        <v>10431.301882344374</v>
      </c>
      <c r="I44" s="24">
        <f>'[83]INPUT_Energy demand'!AE8</f>
        <v>10910.523031413482</v>
      </c>
      <c r="J44" s="24">
        <f>'[83]INPUT_Energy demand'!AF8</f>
        <v>11461.673394030866</v>
      </c>
      <c r="K44" s="24">
        <f>'[83]INPUT_Energy demand'!AG8</f>
        <v>11179.995085126693</v>
      </c>
      <c r="L44" s="24">
        <f>'[83]INPUT_Energy demand'!AH8</f>
        <v>10431.301882344374</v>
      </c>
      <c r="M44" s="24">
        <f>'[83]INPUT_Energy demand'!AI8</f>
        <v>8161.0157982569417</v>
      </c>
      <c r="N44" s="24">
        <f>'[83]INPUT_Energy demand'!AJ8</f>
        <v>10211.437878818866</v>
      </c>
      <c r="O44" s="24">
        <f>'[83]INPUT_Energy demand'!AK8</f>
        <v>8753.4385178441607</v>
      </c>
      <c r="P44" s="24">
        <f>'[83]INPUT_Energy demand'!AL8</f>
        <v>0</v>
      </c>
      <c r="Q44" s="24">
        <f>'[83]INPUT_Energy demand'!AM8</f>
        <v>2749.5072331565407</v>
      </c>
      <c r="R44" s="24">
        <f>'[83]INPUT_Energy demand'!AN8</f>
        <v>1250.2355152119999</v>
      </c>
      <c r="S44" s="24">
        <f>'[83]INPUT_Energy demand'!AO8</f>
        <v>2426.5565672825323</v>
      </c>
      <c r="T44" s="24">
        <f>'[83]INPUT_Energy demand'!AP8</f>
        <v>0</v>
      </c>
      <c r="U44" s="24">
        <f>'[83]INPUT_Energy demand'!AQ8</f>
        <v>6297.9982276196106</v>
      </c>
      <c r="V44" s="24">
        <f>'[83]INPUT_Energy demand'!AR8</f>
        <v>1250.2355152120006</v>
      </c>
      <c r="W44" s="24">
        <f>'[83]INPUT_Energy demand'!AS8</f>
        <v>11447.930800000009</v>
      </c>
      <c r="X44" s="111">
        <f>'[83]INPUT_Energy demand'!AT8</f>
        <v>0</v>
      </c>
      <c r="Y44" s="111">
        <f>'[83]INPUT_Energy demand'!AU8</f>
        <v>0.4365684355226857</v>
      </c>
      <c r="Z44" s="111">
        <f>'[83]INPUT_Energy demand'!AV8</f>
        <v>0.99999999999999944</v>
      </c>
      <c r="AA44" s="111">
        <f>'[83]INPUT_Energy demand'!AW8</f>
        <v>0.21196464318971342</v>
      </c>
      <c r="AB44" s="24">
        <f>'[83]INPUT_Energy demand'!AX8</f>
        <v>42600.757576376913</v>
      </c>
      <c r="AC44" s="24">
        <f>'[83]INPUT_Energy demand'!AY8</f>
        <v>45.653626712500014</v>
      </c>
      <c r="AD44" s="24">
        <f>'[83]INPUT_Energy demand'!AZ8</f>
        <v>59.061296799999994</v>
      </c>
      <c r="AE44" s="106">
        <f>'[83]INPUT_Energy demand'!BA8</f>
        <v>139.26929999999999</v>
      </c>
    </row>
    <row r="45" spans="1:31">
      <c r="A45" s="21" t="s">
        <v>8</v>
      </c>
      <c r="B45" s="37" t="s">
        <v>10</v>
      </c>
      <c r="C45" s="20" t="s">
        <v>37</v>
      </c>
      <c r="D45" s="20" t="s">
        <v>39</v>
      </c>
      <c r="E45" s="20" t="s">
        <v>17</v>
      </c>
      <c r="F45" s="20" t="s">
        <v>41</v>
      </c>
      <c r="G45" s="28" t="str">
        <f t="shared" si="1"/>
        <v>60s Direct NoPV ST Normal EV charging delay</v>
      </c>
      <c r="H45" s="24">
        <f>'[85]INPUT_Energy demand'!AD8</f>
        <v>10810.377070327102</v>
      </c>
      <c r="I45" s="24">
        <f>'[85]INPUT_Energy demand'!AE8</f>
        <v>10969.569659812949</v>
      </c>
      <c r="J45" s="24">
        <f>'[85]INPUT_Energy demand'!AF8</f>
        <v>11485.190518581639</v>
      </c>
      <c r="K45" s="24">
        <f>'[85]INPUT_Energy demand'!AG8</f>
        <v>11687.434276448485</v>
      </c>
      <c r="L45" s="24">
        <f>'[85]INPUT_Energy demand'!AH8</f>
        <v>10810.377070327102</v>
      </c>
      <c r="M45" s="24">
        <f>'[85]INPUT_Energy demand'!AI8</f>
        <v>8282.7812589488585</v>
      </c>
      <c r="N45" s="24">
        <f>'[85]INPUT_Energy demand'!AJ8</f>
        <v>10310.152920192957</v>
      </c>
      <c r="O45" s="24">
        <f>'[85]INPUT_Energy demand'!AK8</f>
        <v>9077.3060540485076</v>
      </c>
      <c r="P45" s="24">
        <f>'[85]INPUT_Energy demand'!AL8</f>
        <v>0</v>
      </c>
      <c r="Q45" s="24">
        <f>'[85]INPUT_Energy demand'!AM8</f>
        <v>2686.7884008640904</v>
      </c>
      <c r="R45" s="24">
        <f>'[85]INPUT_Energy demand'!AN8</f>
        <v>1175.0375983886825</v>
      </c>
      <c r="S45" s="24">
        <f>'[85]INPUT_Energy demand'!AO8</f>
        <v>2610.1282223999769</v>
      </c>
      <c r="T45" s="24">
        <f>'[85]INPUT_Energy demand'!AP8</f>
        <v>0</v>
      </c>
      <c r="U45" s="24">
        <f>'[85]INPUT_Energy demand'!AQ8</f>
        <v>5433.0056008538204</v>
      </c>
      <c r="V45" s="24">
        <f>'[85]INPUT_Energy demand'!AR8</f>
        <v>1175.0375983886829</v>
      </c>
      <c r="W45" s="24">
        <f>'[85]INPUT_Energy demand'!AS8</f>
        <v>11447.930800000009</v>
      </c>
      <c r="X45" s="111">
        <f>'[85]INPUT_Energy demand'!AT8</f>
        <v>0</v>
      </c>
      <c r="Y45" s="111">
        <f>'[85]INPUT_Energy demand'!AU8</f>
        <v>0.49453076220680686</v>
      </c>
      <c r="Z45" s="111">
        <f>'[85]INPUT_Energy demand'!AV8</f>
        <v>0.99999999999999967</v>
      </c>
      <c r="AA45" s="111">
        <f>'[85]INPUT_Energy demand'!AW8</f>
        <v>0.22799999999999782</v>
      </c>
      <c r="AB45" s="24">
        <f>'[85]INPUT_Energy demand'!AX8</f>
        <v>44575.058403859104</v>
      </c>
      <c r="AC45" s="24">
        <f>'[85]INPUT_Energy demand'!AY8</f>
        <v>31.429093528298576</v>
      </c>
      <c r="AD45" s="24">
        <f>'[85]INPUT_Energy demand'!AZ8</f>
        <v>57.513301706276494</v>
      </c>
      <c r="AE45" s="106">
        <f>'[85]INPUT_Energy demand'!BA8</f>
        <v>139.26929999999999</v>
      </c>
    </row>
    <row r="46" spans="1:31">
      <c r="A46" s="21" t="s">
        <v>8</v>
      </c>
      <c r="B46" s="37" t="s">
        <v>10</v>
      </c>
      <c r="C46" s="20" t="s">
        <v>32</v>
      </c>
      <c r="D46" s="20" t="s">
        <v>39</v>
      </c>
      <c r="E46" s="20" t="s">
        <v>17</v>
      </c>
      <c r="F46" s="20" t="s">
        <v>41</v>
      </c>
      <c r="G46" s="28" t="str">
        <f t="shared" si="1"/>
        <v>60s Direct PV panels ST Normal EV charging delay</v>
      </c>
      <c r="H46" s="24">
        <f>'[87]INPUT_Energy demand'!AD8</f>
        <v>10130.480354370235</v>
      </c>
      <c r="I46" s="24">
        <f>'[87]INPUT_Energy demand'!AE8</f>
        <v>10719.569075223437</v>
      </c>
      <c r="J46" s="24">
        <f>'[87]INPUT_Energy demand'!AF8</f>
        <v>11286.376461075741</v>
      </c>
      <c r="K46" s="24">
        <f>'[87]INPUT_Energy demand'!AG8</f>
        <v>10914.931177626386</v>
      </c>
      <c r="L46" s="24">
        <f>'[87]INPUT_Energy demand'!AH8</f>
        <v>10130.480354370235</v>
      </c>
      <c r="M46" s="24">
        <f>'[87]INPUT_Energy demand'!AI8</f>
        <v>7901.8468690527734</v>
      </c>
      <c r="N46" s="24">
        <f>'[87]INPUT_Energy demand'!AJ8</f>
        <v>10133.096483745858</v>
      </c>
      <c r="O46" s="24">
        <f>'[87]INPUT_Energy demand'!AK8</f>
        <v>8496.7434631002907</v>
      </c>
      <c r="P46" s="24">
        <f>'[87]INPUT_Energy demand'!AL8</f>
        <v>0</v>
      </c>
      <c r="Q46" s="24">
        <f>'[87]INPUT_Energy demand'!AM8</f>
        <v>2817.7222061706634</v>
      </c>
      <c r="R46" s="24">
        <f>'[87]INPUT_Energy demand'!AN8</f>
        <v>1153.279977329883</v>
      </c>
      <c r="S46" s="24">
        <f>'[87]INPUT_Energy demand'!AO8</f>
        <v>2418.1877145260951</v>
      </c>
      <c r="T46" s="24">
        <f>'[87]INPUT_Energy demand'!AP8</f>
        <v>0</v>
      </c>
      <c r="U46" s="24">
        <f>'[87]INPUT_Energy demand'!AQ8</f>
        <v>6388.5302965361943</v>
      </c>
      <c r="V46" s="24">
        <f>'[87]INPUT_Energy demand'!AR8</f>
        <v>1153.2799773298834</v>
      </c>
      <c r="W46" s="24">
        <f>'[87]INPUT_Energy demand'!AS8</f>
        <v>11447.930800000009</v>
      </c>
      <c r="X46" s="111">
        <f>'[87]INPUT_Energy demand'!AT8</f>
        <v>0</v>
      </c>
      <c r="Y46" s="111">
        <f>'[87]INPUT_Energy demand'!AU8</f>
        <v>0.44105953566478473</v>
      </c>
      <c r="Z46" s="111">
        <f>'[87]INPUT_Energy demand'!AV8</f>
        <v>0.99999999999999956</v>
      </c>
      <c r="AA46" s="111">
        <f>'[87]INPUT_Energy demand'!AW8</f>
        <v>0.21123360690877807</v>
      </c>
      <c r="AB46" s="24">
        <f>'[87]INPUT_Energy demand'!AX8</f>
        <v>41033.929674917184</v>
      </c>
      <c r="AC46" s="24">
        <f>'[87]INPUT_Energy demand'!AY8</f>
        <v>44.39253863690243</v>
      </c>
      <c r="AD46" s="24">
        <f>'[87]INPUT_Energy demand'!AZ8</f>
        <v>56.656172706276493</v>
      </c>
      <c r="AE46" s="106">
        <f>'[87]INPUT_Energy demand'!BA8</f>
        <v>139.26929999999999</v>
      </c>
    </row>
    <row r="47" spans="1:31">
      <c r="A47" s="16" t="s">
        <v>8</v>
      </c>
      <c r="B47" s="36" t="s">
        <v>10</v>
      </c>
      <c r="C47" s="17" t="s">
        <v>37</v>
      </c>
      <c r="D47" s="17" t="s">
        <v>38</v>
      </c>
      <c r="E47" s="17" t="s">
        <v>40</v>
      </c>
      <c r="F47" s="17" t="s">
        <v>41</v>
      </c>
      <c r="G47" s="25" t="str">
        <f t="shared" si="1"/>
        <v>60s Direct NoPV NoST Occupant open EV charging delay</v>
      </c>
      <c r="H47" s="13">
        <f>'[89]INPUT_Energy demand'!AD8</f>
        <v>17634.08298412116</v>
      </c>
      <c r="I47" s="13">
        <f>'[89]INPUT_Energy demand'!AE8</f>
        <v>17096.14590056724</v>
      </c>
      <c r="J47" s="13">
        <f>'[89]INPUT_Energy demand'!AF8</f>
        <v>26919.369608382276</v>
      </c>
      <c r="K47" s="13">
        <f>'[89]INPUT_Energy demand'!AG8</f>
        <v>18195.833227758896</v>
      </c>
      <c r="L47" s="13">
        <f>'[89]INPUT_Energy demand'!AH8</f>
        <v>17634.08298412116</v>
      </c>
      <c r="M47" s="13">
        <f>'[89]INPUT_Energy demand'!AI8</f>
        <v>12396.58623515129</v>
      </c>
      <c r="N47" s="13">
        <f>'[89]INPUT_Energy demand'!AJ8</f>
        <v>12087.445225773241</v>
      </c>
      <c r="O47" s="13">
        <f>'[89]INPUT_Energy demand'!AK8</f>
        <v>13966.690183758888</v>
      </c>
      <c r="P47" s="13">
        <f>'[89]INPUT_Energy demand'!AL8</f>
        <v>0</v>
      </c>
      <c r="Q47" s="13">
        <f>'[89]INPUT_Energy demand'!AM8</f>
        <v>4699.5596654159508</v>
      </c>
      <c r="R47" s="13">
        <f>'[89]INPUT_Energy demand'!AN8</f>
        <v>14831.924382609035</v>
      </c>
      <c r="S47" s="13">
        <f>'[89]INPUT_Energy demand'!AO8</f>
        <v>4229.1430440000076</v>
      </c>
      <c r="T47" s="13">
        <f>'[89]INPUT_Energy demand'!AP8</f>
        <v>0</v>
      </c>
      <c r="U47" s="13">
        <f>'[89]INPUT_Energy demand'!AQ8</f>
        <v>11852.266105662537</v>
      </c>
      <c r="V47" s="13">
        <f>'[89]INPUT_Energy demand'!AR8</f>
        <v>14831.924382609035</v>
      </c>
      <c r="W47" s="13">
        <f>'[89]INPUT_Energy demand'!AS8</f>
        <v>18548.873</v>
      </c>
      <c r="X47" s="110">
        <f>'[89]INPUT_Energy demand'!AT8</f>
        <v>0</v>
      </c>
      <c r="Y47" s="110">
        <f>'[89]INPUT_Energy demand'!AU8</f>
        <v>0.39651148763616523</v>
      </c>
      <c r="Z47" s="110">
        <f>'[89]INPUT_Energy demand'!AV8</f>
        <v>1</v>
      </c>
      <c r="AA47" s="110">
        <f>'[89]INPUT_Energy demand'!AW8</f>
        <v>0.22800000000000042</v>
      </c>
      <c r="AB47" s="13">
        <f>'[89]INPUT_Energy demand'!AX8</f>
        <v>80120.90451546463</v>
      </c>
      <c r="AC47" s="13">
        <f>'[89]INPUT_Energy demand'!AY8</f>
        <v>56.031627241666698</v>
      </c>
      <c r="AD47" s="13">
        <f>'[89]INPUT_Energy demand'!AZ8</f>
        <v>148.09779016150003</v>
      </c>
      <c r="AE47" s="104">
        <f>'[89]INPUT_Energy demand'!BA8</f>
        <v>192.07599999999999</v>
      </c>
    </row>
    <row r="48" spans="1:31">
      <c r="A48" s="16" t="s">
        <v>8</v>
      </c>
      <c r="B48" s="36" t="s">
        <v>10</v>
      </c>
      <c r="C48" s="17" t="s">
        <v>32</v>
      </c>
      <c r="D48" s="17" t="s">
        <v>38</v>
      </c>
      <c r="E48" s="17" t="s">
        <v>40</v>
      </c>
      <c r="F48" s="17" t="s">
        <v>41</v>
      </c>
      <c r="G48" s="25" t="str">
        <f t="shared" si="1"/>
        <v>60s Direct PV panels NoST Occupant open EV charging delay</v>
      </c>
      <c r="H48" s="13">
        <f>'[91]INPUT_Energy demand'!AD8</f>
        <v>16838.113108587171</v>
      </c>
      <c r="I48" s="13">
        <f>'[91]INPUT_Energy demand'!AE8</f>
        <v>16847.170320325349</v>
      </c>
      <c r="J48" s="13">
        <f>'[91]INPUT_Energy demand'!AF8</f>
        <v>25912.140819288317</v>
      </c>
      <c r="K48" s="13">
        <f>'[91]INPUT_Energy demand'!AG8</f>
        <v>17345.456309052046</v>
      </c>
      <c r="L48" s="13">
        <f>'[91]INPUT_Energy demand'!AH8</f>
        <v>16838.113108587171</v>
      </c>
      <c r="M48" s="13">
        <f>'[91]INPUT_Energy demand'!AI8</f>
        <v>11878.865168403525</v>
      </c>
      <c r="N48" s="13">
        <f>'[91]INPUT_Energy demand'!AJ8</f>
        <v>11880.161404019587</v>
      </c>
      <c r="O48" s="13">
        <f>'[91]INPUT_Energy demand'!AK8</f>
        <v>13301.598648164596</v>
      </c>
      <c r="P48" s="13">
        <f>'[91]INPUT_Energy demand'!AL8</f>
        <v>0</v>
      </c>
      <c r="Q48" s="13">
        <f>'[91]INPUT_Energy demand'!AM8</f>
        <v>4968.3051519218243</v>
      </c>
      <c r="R48" s="13">
        <f>'[91]INPUT_Energy demand'!AN8</f>
        <v>14031.97941526873</v>
      </c>
      <c r="S48" s="13">
        <f>'[91]INPUT_Energy demand'!AO8</f>
        <v>4043.85766088745</v>
      </c>
      <c r="T48" s="13">
        <f>'[91]INPUT_Energy demand'!AP8</f>
        <v>0</v>
      </c>
      <c r="U48" s="13">
        <f>'[91]INPUT_Energy demand'!AQ8</f>
        <v>13184.870068201843</v>
      </c>
      <c r="V48" s="13">
        <f>'[91]INPUT_Energy demand'!AR8</f>
        <v>14031.97941526873</v>
      </c>
      <c r="W48" s="13">
        <f>'[91]INPUT_Energy demand'!AS8</f>
        <v>18548.873</v>
      </c>
      <c r="X48" s="110">
        <f>'[91]INPUT_Energy demand'!AT8</f>
        <v>0</v>
      </c>
      <c r="Y48" s="110">
        <f>'[91]INPUT_Energy demand'!AU8</f>
        <v>0.37681866610911574</v>
      </c>
      <c r="Z48" s="110">
        <f>'[91]INPUT_Energy demand'!AV8</f>
        <v>1</v>
      </c>
      <c r="AA48" s="110">
        <f>'[91]INPUT_Energy demand'!AW8</f>
        <v>0.21801096276239804</v>
      </c>
      <c r="AB48" s="13">
        <f>'[91]INPUT_Energy demand'!AX8</f>
        <v>75975.228080391622</v>
      </c>
      <c r="AC48" s="13">
        <f>'[91]INPUT_Energy demand'!AY8</f>
        <v>65.929262320000007</v>
      </c>
      <c r="AD48" s="13">
        <f>'[91]INPUT_Energy demand'!AZ8</f>
        <v>141.31406916150004</v>
      </c>
      <c r="AE48" s="104">
        <f>'[91]INPUT_Energy demand'!BA8</f>
        <v>192.07599999999999</v>
      </c>
    </row>
    <row r="49" spans="1:31">
      <c r="A49" s="17" t="s">
        <v>8</v>
      </c>
      <c r="B49" s="36" t="s">
        <v>10</v>
      </c>
      <c r="C49" s="17" t="s">
        <v>37</v>
      </c>
      <c r="D49" s="17" t="s">
        <v>39</v>
      </c>
      <c r="E49" s="17" t="s">
        <v>40</v>
      </c>
      <c r="F49" s="17" t="s">
        <v>41</v>
      </c>
      <c r="G49" s="25" t="str">
        <f t="shared" si="1"/>
        <v>60s Direct NoPV ST Occupant open EV charging delay</v>
      </c>
      <c r="H49" s="13">
        <f>'[93]INPUT_Energy demand'!AD8</f>
        <v>17304.358385620493</v>
      </c>
      <c r="I49" s="13">
        <f>'[93]INPUT_Energy demand'!AE8</f>
        <v>16743.53088055602</v>
      </c>
      <c r="J49" s="13">
        <f>'[93]INPUT_Energy demand'!AF8</f>
        <v>25868.859216409855</v>
      </c>
      <c r="K49" s="13">
        <f>'[93]INPUT_Energy demand'!AG8</f>
        <v>17910.141814630624</v>
      </c>
      <c r="L49" s="13">
        <f>'[93]INPUT_Energy demand'!AH8</f>
        <v>17304.358385620493</v>
      </c>
      <c r="M49" s="13">
        <f>'[93]INPUT_Energy demand'!AI8</f>
        <v>12158.762449498332</v>
      </c>
      <c r="N49" s="13">
        <f>'[93]INPUT_Energy demand'!AJ8</f>
        <v>12001.576989417292</v>
      </c>
      <c r="O49" s="13">
        <f>'[93]INPUT_Energy demand'!AK8</f>
        <v>13680.998770630689</v>
      </c>
      <c r="P49" s="13">
        <f>'[93]INPUT_Energy demand'!AL8</f>
        <v>0</v>
      </c>
      <c r="Q49" s="13">
        <f>'[93]INPUT_Energy demand'!AM8</f>
        <v>4584.7684310576878</v>
      </c>
      <c r="R49" s="13">
        <f>'[93]INPUT_Energy demand'!AN8</f>
        <v>13867.282226992564</v>
      </c>
      <c r="S49" s="13">
        <f>'[93]INPUT_Energy demand'!AO8</f>
        <v>4229.1430439999349</v>
      </c>
      <c r="T49" s="13">
        <f>'[93]INPUT_Energy demand'!AP8</f>
        <v>0</v>
      </c>
      <c r="U49" s="13">
        <f>'[93]INPUT_Energy demand'!AQ8</f>
        <v>11651.289887953671</v>
      </c>
      <c r="V49" s="13">
        <f>'[93]INPUT_Energy demand'!AR8</f>
        <v>13867.282226992564</v>
      </c>
      <c r="W49" s="13">
        <f>'[93]INPUT_Energy demand'!AS8</f>
        <v>18548.873</v>
      </c>
      <c r="X49" s="110">
        <f>'[93]INPUT_Energy demand'!AT8</f>
        <v>0</v>
      </c>
      <c r="Y49" s="110">
        <f>'[93]INPUT_Energy demand'!AU8</f>
        <v>0.39349878641315961</v>
      </c>
      <c r="Z49" s="110">
        <f>'[93]INPUT_Energy demand'!AV8</f>
        <v>1</v>
      </c>
      <c r="AA49" s="110">
        <f>'[93]INPUT_Energy demand'!AW8</f>
        <v>0.22799999999999648</v>
      </c>
      <c r="AB49" s="13">
        <f>'[93]INPUT_Energy demand'!AX8</f>
        <v>78403.539788345865</v>
      </c>
      <c r="AC49" s="13">
        <f>'[93]INPUT_Energy demand'!AY8</f>
        <v>55.374841263358164</v>
      </c>
      <c r="AD49" s="13">
        <f>'[93]INPUT_Energy demand'!AZ8</f>
        <v>146.4948963736762</v>
      </c>
      <c r="AE49" s="104">
        <f>'[93]INPUT_Energy demand'!BA8</f>
        <v>192.07599999999999</v>
      </c>
    </row>
    <row r="50" spans="1:31" ht="16" thickBot="1">
      <c r="A50" s="29" t="s">
        <v>8</v>
      </c>
      <c r="B50" s="38" t="s">
        <v>10</v>
      </c>
      <c r="C50" s="29" t="s">
        <v>32</v>
      </c>
      <c r="D50" s="29" t="s">
        <v>39</v>
      </c>
      <c r="E50" s="29" t="s">
        <v>40</v>
      </c>
      <c r="F50" s="29" t="s">
        <v>41</v>
      </c>
      <c r="G50" s="30" t="str">
        <f t="shared" si="1"/>
        <v>60s Direct PV panels ST Occupant open EV charging delay</v>
      </c>
      <c r="H50" s="23">
        <f>'[95]INPUT_Energy demand'!AD8</f>
        <v>16526.073457656865</v>
      </c>
      <c r="I50" s="23">
        <f>'[95]INPUT_Energy demand'!AE8</f>
        <v>16503.182729030599</v>
      </c>
      <c r="J50" s="23">
        <f>'[95]INPUT_Energy demand'!AF8</f>
        <v>24943.381111966559</v>
      </c>
      <c r="K50" s="23">
        <f>'[95]INPUT_Energy demand'!AG8</f>
        <v>17072.540170536842</v>
      </c>
      <c r="L50" s="23">
        <f>'[95]INPUT_Energy demand'!AH8</f>
        <v>16526.073457656865</v>
      </c>
      <c r="M50" s="23">
        <f>'[95]INPUT_Energy demand'!AI8</f>
        <v>11655.820780922433</v>
      </c>
      <c r="N50" s="23">
        <f>'[95]INPUT_Energy demand'!AJ8</f>
        <v>11798.898622760084</v>
      </c>
      <c r="O50" s="23">
        <f>'[95]INPUT_Energy demand'!AK8</f>
        <v>13037.688843338121</v>
      </c>
      <c r="P50" s="23">
        <f>'[95]INPUT_Energy demand'!AL8</f>
        <v>0</v>
      </c>
      <c r="Q50" s="23">
        <f>'[95]INPUT_Energy demand'!AM8</f>
        <v>4847.361948108166</v>
      </c>
      <c r="R50" s="23">
        <f>'[95]INPUT_Energy demand'!AN8</f>
        <v>13144.482489206475</v>
      </c>
      <c r="S50" s="23">
        <f>'[95]INPUT_Energy demand'!AO8</f>
        <v>4034.8513271987213</v>
      </c>
      <c r="T50" s="23">
        <f>'[95]INPUT_Energy demand'!AP8</f>
        <v>0</v>
      </c>
      <c r="U50" s="23">
        <f>'[95]INPUT_Energy demand'!AQ8</f>
        <v>12949.082128844879</v>
      </c>
      <c r="V50" s="23">
        <f>'[95]INPUT_Energy demand'!AR8</f>
        <v>13144.482489206475</v>
      </c>
      <c r="W50" s="23">
        <f>'[95]INPUT_Energy demand'!AS8</f>
        <v>18548.873</v>
      </c>
      <c r="X50" s="112">
        <f>'[95]INPUT_Energy demand'!AT8</f>
        <v>0</v>
      </c>
      <c r="Y50" s="112">
        <f>'[95]INPUT_Energy demand'!AU8</f>
        <v>0.37434019646152128</v>
      </c>
      <c r="Z50" s="112">
        <f>'[95]INPUT_Energy demand'!AV8</f>
        <v>1</v>
      </c>
      <c r="AA50" s="112">
        <f>'[95]INPUT_Energy demand'!AW8</f>
        <v>0.21752541662227787</v>
      </c>
      <c r="AB50" s="23">
        <f>'[95]INPUT_Energy demand'!AX8</f>
        <v>74349.972455201845</v>
      </c>
      <c r="AC50" s="23">
        <f>'[95]INPUT_Energy demand'!AY8</f>
        <v>64.750206106895419</v>
      </c>
      <c r="AD50" s="23">
        <f>'[95]INPUT_Energy demand'!AZ8</f>
        <v>139.71117537367621</v>
      </c>
      <c r="AE50" s="105">
        <f>'[95]INPUT_Energy demand'!BA8</f>
        <v>192.07599999999999</v>
      </c>
    </row>
    <row r="51" spans="1:31">
      <c r="A51" s="16" t="s">
        <v>7</v>
      </c>
      <c r="B51" s="36" t="s">
        <v>11</v>
      </c>
      <c r="C51" s="17" t="s">
        <v>37</v>
      </c>
      <c r="D51" s="17" t="s">
        <v>38</v>
      </c>
      <c r="E51" s="17" t="s">
        <v>17</v>
      </c>
      <c r="F51" s="17" t="s">
        <v>20</v>
      </c>
      <c r="G51" s="25" t="str">
        <f t="shared" si="1"/>
        <v>TEK17 ASHP NoPV NoST Normal NoEV</v>
      </c>
      <c r="H51" s="13">
        <f>'[2]INPUT_Energy demand'!AD8</f>
        <v>4143.0450494097895</v>
      </c>
      <c r="I51" s="13">
        <f>'[2]INPUT_Energy demand'!AE8</f>
        <v>4881.4197355839424</v>
      </c>
      <c r="J51" s="13">
        <f>'[2]INPUT_Energy demand'!AF8</f>
        <v>4467.8131125608243</v>
      </c>
      <c r="K51" s="13">
        <f>'[2]INPUT_Energy demand'!AG8</f>
        <v>4525.1057638711809</v>
      </c>
      <c r="L51" s="13">
        <f>'[2]INPUT_Energy demand'!AH8</f>
        <v>4143.0450494097895</v>
      </c>
      <c r="M51" s="13">
        <f>'[2]INPUT_Energy demand'!AI8</f>
        <v>4623.7563541847994</v>
      </c>
      <c r="N51" s="13">
        <f>'[2]INPUT_Energy demand'!AJ8</f>
        <v>3750.4927776087989</v>
      </c>
      <c r="O51" s="13">
        <f>'[2]INPUT_Energy demand'!AK8</f>
        <v>4022.4294109642369</v>
      </c>
      <c r="P51" s="13">
        <f>'[2]INPUT_Energy demand'!AL8</f>
        <v>0</v>
      </c>
      <c r="Q51" s="13">
        <f>'[2]INPUT_Energy demand'!AM8</f>
        <v>257.66338139914296</v>
      </c>
      <c r="R51" s="13">
        <f>'[2]INPUT_Energy demand'!AN8</f>
        <v>717.32033495202541</v>
      </c>
      <c r="S51" s="13">
        <f>'[2]INPUT_Energy demand'!AO8</f>
        <v>502.67635290694398</v>
      </c>
      <c r="T51" s="13">
        <f>'[2]INPUT_Energy demand'!AP8</f>
        <v>0</v>
      </c>
      <c r="U51" s="13">
        <f>'[2]INPUT_Energy demand'!AQ8</f>
        <v>368.14196372553835</v>
      </c>
      <c r="V51" s="13">
        <f>'[2]INPUT_Energy demand'!AR8</f>
        <v>717.32033495202552</v>
      </c>
      <c r="W51" s="13">
        <f>'[2]INPUT_Energy demand'!AS8</f>
        <v>2204.720846083093</v>
      </c>
      <c r="X51" s="110">
        <f>'[2]INPUT_Energy demand'!AT8</f>
        <v>0</v>
      </c>
      <c r="Y51" s="110">
        <f>'[2]INPUT_Energy demand'!AU8</f>
        <v>0.69990223008436847</v>
      </c>
      <c r="Z51" s="110">
        <f>'[2]INPUT_Energy demand'!AV8</f>
        <v>0.99999999999999989</v>
      </c>
      <c r="AA51" s="110">
        <f>'[2]INPUT_Energy demand'!AW8</f>
        <v>0.22799999999999945</v>
      </c>
      <c r="AB51" s="13">
        <f>'[2]INPUT_Energy demand'!AX8</f>
        <v>12469.855552175974</v>
      </c>
      <c r="AC51" s="13">
        <f>'[2]INPUT_Energy demand'!AY8</f>
        <v>14.743138223060306</v>
      </c>
      <c r="AD51" s="13">
        <f>'[2]INPUT_Energy demand'!AZ8</f>
        <v>20.245718365408912</v>
      </c>
      <c r="AE51" s="104">
        <f>'[2]INPUT_Energy demand'!BA8</f>
        <v>37.070160330448644</v>
      </c>
    </row>
    <row r="52" spans="1:31">
      <c r="A52" s="16" t="s">
        <v>7</v>
      </c>
      <c r="B52" s="36" t="s">
        <v>11</v>
      </c>
      <c r="C52" s="17" t="s">
        <v>32</v>
      </c>
      <c r="D52" s="17" t="s">
        <v>38</v>
      </c>
      <c r="E52" s="17" t="s">
        <v>17</v>
      </c>
      <c r="F52" s="17" t="s">
        <v>20</v>
      </c>
      <c r="G52" s="25" t="str">
        <f t="shared" si="1"/>
        <v>TEK17 ASHP PV panels NoST Normal NoEV</v>
      </c>
      <c r="H52" s="13">
        <f>'[4]INPUT_Energy demand'!AD8</f>
        <v>3636.2908815663086</v>
      </c>
      <c r="I52" s="13">
        <f>'[4]INPUT_Energy demand'!AE8</f>
        <v>4642.7144356660938</v>
      </c>
      <c r="J52" s="13">
        <f>'[4]INPUT_Energy demand'!AF8</f>
        <v>4227.5718477687842</v>
      </c>
      <c r="K52" s="13">
        <f>'[4]INPUT_Energy demand'!AG8</f>
        <v>3968.3088275410209</v>
      </c>
      <c r="L52" s="13">
        <f>'[4]INPUT_Energy demand'!AH8</f>
        <v>3636.2908815663086</v>
      </c>
      <c r="M52" s="13">
        <f>'[4]INPUT_Energy demand'!AI8</f>
        <v>4381.3629609770005</v>
      </c>
      <c r="N52" s="13">
        <f>'[4]INPUT_Energy demand'!AJ8</f>
        <v>3618.5255463995582</v>
      </c>
      <c r="O52" s="13">
        <f>'[4]INPUT_Energy demand'!AK8</f>
        <v>3553.8356084461284</v>
      </c>
      <c r="P52" s="13">
        <f>'[4]INPUT_Energy demand'!AL8</f>
        <v>0</v>
      </c>
      <c r="Q52" s="13">
        <f>'[4]INPUT_Energy demand'!AM8</f>
        <v>261.35147468909327</v>
      </c>
      <c r="R52" s="13">
        <f>'[4]INPUT_Energy demand'!AN8</f>
        <v>609.04630136922606</v>
      </c>
      <c r="S52" s="13">
        <f>'[4]INPUT_Energy demand'!AO8</f>
        <v>414.47321909489256</v>
      </c>
      <c r="T52" s="13">
        <f>'[4]INPUT_Energy demand'!AP8</f>
        <v>0</v>
      </c>
      <c r="U52" s="13">
        <f>'[4]INPUT_Energy demand'!AQ8</f>
        <v>351.30702582613242</v>
      </c>
      <c r="V52" s="13">
        <f>'[4]INPUT_Energy demand'!AR8</f>
        <v>609.04630136922583</v>
      </c>
      <c r="W52" s="13">
        <f>'[4]INPUT_Energy demand'!AS8</f>
        <v>2204.720846083093</v>
      </c>
      <c r="X52" s="110">
        <f>'[4]INPUT_Energy demand'!AT8</f>
        <v>0</v>
      </c>
      <c r="Y52" s="110">
        <f>'[4]INPUT_Energy demand'!AU8</f>
        <v>0.74394035836459582</v>
      </c>
      <c r="Z52" s="110">
        <f>'[4]INPUT_Energy demand'!AV8</f>
        <v>1.0000000000000004</v>
      </c>
      <c r="AA52" s="110">
        <f>'[4]INPUT_Energy demand'!AW8</f>
        <v>0.18799351393227204</v>
      </c>
      <c r="AB52" s="13">
        <f>'[4]INPUT_Energy demand'!AX8</f>
        <v>9830.986774678322</v>
      </c>
      <c r="AC52" s="13">
        <f>'[4]INPUT_Energy demand'!AY8</f>
        <v>14.045219223060306</v>
      </c>
      <c r="AD52" s="13">
        <f>'[4]INPUT_Energy demand'!AZ8</f>
        <v>19.504642119021966</v>
      </c>
      <c r="AE52" s="104">
        <f>'[4]INPUT_Energy demand'!BA8</f>
        <v>37.070160330448644</v>
      </c>
    </row>
    <row r="53" spans="1:31">
      <c r="A53" s="16" t="s">
        <v>7</v>
      </c>
      <c r="B53" s="36" t="s">
        <v>11</v>
      </c>
      <c r="C53" s="17" t="s">
        <v>37</v>
      </c>
      <c r="D53" s="17" t="s">
        <v>39</v>
      </c>
      <c r="E53" s="17" t="s">
        <v>17</v>
      </c>
      <c r="F53" s="17" t="s">
        <v>20</v>
      </c>
      <c r="G53" s="25" t="str">
        <f t="shared" si="1"/>
        <v>TEK17 ASHP NoPV ST Normal NoEV</v>
      </c>
      <c r="H53" s="13">
        <f>'[6]INPUT_Energy demand'!AD8</f>
        <v>3813.3301632482699</v>
      </c>
      <c r="I53" s="13">
        <f>'[6]INPUT_Energy demand'!AE8</f>
        <v>4184.2005715430087</v>
      </c>
      <c r="J53" s="13">
        <f>'[6]INPUT_Energy demand'!AF8</f>
        <v>4043.5000403872191</v>
      </c>
      <c r="K53" s="13">
        <f>'[6]INPUT_Energy demand'!AG8</f>
        <v>4239.4220396781948</v>
      </c>
      <c r="L53" s="13">
        <f>'[6]INPUT_Energy demand'!AH8</f>
        <v>3813.3301632482699</v>
      </c>
      <c r="M53" s="13">
        <f>'[6]INPUT_Energy demand'!AI8</f>
        <v>3823.008020856133</v>
      </c>
      <c r="N53" s="13">
        <f>'[6]INPUT_Energy demand'!AJ8</f>
        <v>3664.6270705078441</v>
      </c>
      <c r="O53" s="13">
        <f>'[6]INPUT_Energy demand'!AK8</f>
        <v>3736.7456867712508</v>
      </c>
      <c r="P53" s="13">
        <f>'[6]INPUT_Energy demand'!AL8</f>
        <v>0</v>
      </c>
      <c r="Q53" s="13">
        <f>'[6]INPUT_Energy demand'!AM8</f>
        <v>361.19255068687562</v>
      </c>
      <c r="R53" s="13">
        <f>'[6]INPUT_Energy demand'!AN8</f>
        <v>378.87296987937498</v>
      </c>
      <c r="S53" s="13">
        <f>'[6]INPUT_Energy demand'!AO8</f>
        <v>502.67635290694398</v>
      </c>
      <c r="T53" s="13">
        <f>'[6]INPUT_Energy demand'!AP8</f>
        <v>0</v>
      </c>
      <c r="U53" s="13">
        <f>'[6]INPUT_Energy demand'!AQ8</f>
        <v>602.44784562906921</v>
      </c>
      <c r="V53" s="13">
        <f>'[6]INPUT_Energy demand'!AR8</f>
        <v>378.87296987937475</v>
      </c>
      <c r="W53" s="13">
        <f>'[6]INPUT_Energy demand'!AS8</f>
        <v>2204.720846083093</v>
      </c>
      <c r="X53" s="110">
        <f>'[6]INPUT_Energy demand'!AT8</f>
        <v>0</v>
      </c>
      <c r="Y53" s="110">
        <f>'[6]INPUT_Energy demand'!AU8</f>
        <v>0.5995416089665363</v>
      </c>
      <c r="Z53" s="110">
        <f>'[6]INPUT_Energy demand'!AV8</f>
        <v>1.0000000000000007</v>
      </c>
      <c r="AA53" s="110">
        <f>'[6]INPUT_Energy demand'!AW8</f>
        <v>0.22799999999999945</v>
      </c>
      <c r="AB53" s="13">
        <f>'[6]INPUT_Energy demand'!AX8</f>
        <v>10752.490825056841</v>
      </c>
      <c r="AC53" s="13">
        <f>'[6]INPUT_Energy demand'!AY8</f>
        <v>16.312995353737783</v>
      </c>
      <c r="AD53" s="13">
        <f>'[6]INPUT_Energy demand'!AZ8</f>
        <v>18.225049635569963</v>
      </c>
      <c r="AE53" s="104">
        <f>'[6]INPUT_Energy demand'!BA8</f>
        <v>37.070160330448644</v>
      </c>
    </row>
    <row r="54" spans="1:31">
      <c r="A54" s="16" t="s">
        <v>7</v>
      </c>
      <c r="B54" s="36" t="s">
        <v>11</v>
      </c>
      <c r="C54" s="17" t="s">
        <v>32</v>
      </c>
      <c r="D54" s="17" t="s">
        <v>39</v>
      </c>
      <c r="E54" s="17" t="s">
        <v>17</v>
      </c>
      <c r="F54" s="17" t="s">
        <v>20</v>
      </c>
      <c r="G54" s="25" t="str">
        <f t="shared" si="1"/>
        <v>TEK17 ASHP PV panels ST Normal NoEV</v>
      </c>
      <c r="H54" s="13">
        <f>'[8]INPUT_Energy demand'!AD8</f>
        <v>3348.8691973363757</v>
      </c>
      <c r="I54" s="13">
        <f>'[8]INPUT_Energy demand'!AE8</f>
        <v>3921.986952395268</v>
      </c>
      <c r="J54" s="13">
        <f>'[8]INPUT_Energy demand'!AF8</f>
        <v>3893.0307378985831</v>
      </c>
      <c r="K54" s="13">
        <f>'[8]INPUT_Energy demand'!AG8</f>
        <v>3718.4206313610803</v>
      </c>
      <c r="L54" s="13">
        <f>'[8]INPUT_Energy demand'!AH8</f>
        <v>3348.8691973363757</v>
      </c>
      <c r="M54" s="13">
        <f>'[8]INPUT_Energy demand'!AI8</f>
        <v>3568.9215054254546</v>
      </c>
      <c r="N54" s="13">
        <f>'[8]INPUT_Energy demand'!AJ8</f>
        <v>3543.6736939682887</v>
      </c>
      <c r="O54" s="13">
        <f>'[8]INPUT_Energy demand'!AK8</f>
        <v>3306.439956323291</v>
      </c>
      <c r="P54" s="13">
        <f>'[8]INPUT_Energy demand'!AL8</f>
        <v>0</v>
      </c>
      <c r="Q54" s="13">
        <f>'[8]INPUT_Energy demand'!AM8</f>
        <v>353.06544696981337</v>
      </c>
      <c r="R54" s="13">
        <f>'[8]INPUT_Energy demand'!AN8</f>
        <v>349.35704393029437</v>
      </c>
      <c r="S54" s="13">
        <f>'[8]INPUT_Energy demand'!AO8</f>
        <v>411.9806750377893</v>
      </c>
      <c r="T54" s="13">
        <f>'[8]INPUT_Energy demand'!AP8</f>
        <v>0</v>
      </c>
      <c r="U54" s="13">
        <f>'[8]INPUT_Energy demand'!AQ8</f>
        <v>587.80285586829643</v>
      </c>
      <c r="V54" s="13">
        <f>'[8]INPUT_Energy demand'!AR8</f>
        <v>349.3570439302942</v>
      </c>
      <c r="W54" s="13">
        <f>'[8]INPUT_Energy demand'!AS8</f>
        <v>2204.720846083093</v>
      </c>
      <c r="X54" s="110">
        <f>'[8]INPUT_Energy demand'!AT8</f>
        <v>0</v>
      </c>
      <c r="Y54" s="110">
        <f>'[8]INPUT_Energy demand'!AU8</f>
        <v>0.60065282678538312</v>
      </c>
      <c r="Z54" s="110">
        <f>'[8]INPUT_Energy demand'!AV8</f>
        <v>1.0000000000000004</v>
      </c>
      <c r="AA54" s="110">
        <f>'[8]INPUT_Energy demand'!AW8</f>
        <v>0.18686296533627564</v>
      </c>
      <c r="AB54" s="13">
        <f>'[8]INPUT_Energy demand'!AX8</f>
        <v>8333.4738793657161</v>
      </c>
      <c r="AC54" s="13">
        <f>'[8]INPUT_Energy demand'!AY8</f>
        <v>19.538290682757061</v>
      </c>
      <c r="AD54" s="13">
        <f>'[8]INPUT_Energy demand'!AZ8</f>
        <v>17.527130635569964</v>
      </c>
      <c r="AE54" s="104">
        <f>'[8]INPUT_Energy demand'!BA8</f>
        <v>37.070160330448644</v>
      </c>
    </row>
    <row r="55" spans="1:31">
      <c r="A55" s="16" t="s">
        <v>7</v>
      </c>
      <c r="B55" s="36" t="s">
        <v>11</v>
      </c>
      <c r="C55" s="17" t="s">
        <v>37</v>
      </c>
      <c r="D55" s="17" t="s">
        <v>38</v>
      </c>
      <c r="E55" s="17" t="s">
        <v>40</v>
      </c>
      <c r="F55" s="17" t="s">
        <v>20</v>
      </c>
      <c r="G55" s="25" t="str">
        <f t="shared" si="1"/>
        <v>TEK17 ASHP NoPV NoST Occupant open NoEV</v>
      </c>
      <c r="H55" s="13">
        <f>'[10]INPUT_Energy demand'!AD8</f>
        <v>8135.876286315106</v>
      </c>
      <c r="I55" s="13">
        <f>'[10]INPUT_Energy demand'!AE8</f>
        <v>9393.7457262059215</v>
      </c>
      <c r="J55" s="13">
        <f>'[10]INPUT_Energy demand'!AF8</f>
        <v>10208.83521534729</v>
      </c>
      <c r="K55" s="13">
        <f>'[10]INPUT_Energy demand'!AG8</f>
        <v>8913.8030627181834</v>
      </c>
      <c r="L55" s="13">
        <f>'[10]INPUT_Energy demand'!AH8</f>
        <v>8135.876286315106</v>
      </c>
      <c r="M55" s="13">
        <f>'[10]INPUT_Energy demand'!AI8</f>
        <v>6296.7555484838904</v>
      </c>
      <c r="N55" s="13">
        <f>'[10]INPUT_Energy demand'!AJ8</f>
        <v>8924.4715257362204</v>
      </c>
      <c r="O55" s="13">
        <f>'[10]INPUT_Energy demand'!AK8</f>
        <v>6937.266526794825</v>
      </c>
      <c r="P55" s="13">
        <f>'[10]INPUT_Energy demand'!AL8</f>
        <v>0</v>
      </c>
      <c r="Q55" s="13">
        <f>'[10]INPUT_Energy demand'!AM8</f>
        <v>3096.9901777220311</v>
      </c>
      <c r="R55" s="13">
        <f>'[10]INPUT_Energy demand'!AN8</f>
        <v>1284.3636896110693</v>
      </c>
      <c r="S55" s="13">
        <f>'[10]INPUT_Energy demand'!AO8</f>
        <v>1976.5365359233583</v>
      </c>
      <c r="T55" s="13">
        <f>'[10]INPUT_Energy demand'!AP8</f>
        <v>0</v>
      </c>
      <c r="U55" s="13">
        <f>'[10]INPUT_Energy demand'!AQ8</f>
        <v>8268.5825540070964</v>
      </c>
      <c r="V55" s="13">
        <f>'[10]INPUT_Energy demand'!AR8</f>
        <v>1284.3636896110693</v>
      </c>
      <c r="W55" s="13">
        <f>'[10]INPUT_Energy demand'!AS8</f>
        <v>8669.0198944005188</v>
      </c>
      <c r="X55" s="110">
        <f>'[10]INPUT_Energy demand'!AT8</f>
        <v>0</v>
      </c>
      <c r="Y55" s="110">
        <f>'[10]INPUT_Energy demand'!AU8</f>
        <v>0.37454910288356219</v>
      </c>
      <c r="Z55" s="110">
        <f>'[10]INPUT_Energy demand'!AV8</f>
        <v>1</v>
      </c>
      <c r="AA55" s="110">
        <f>'[10]INPUT_Energy demand'!AW8</f>
        <v>0.22800000000000462</v>
      </c>
      <c r="AB55" s="13">
        <f>'[10]INPUT_Energy demand'!AX8</f>
        <v>33269.430514724438</v>
      </c>
      <c r="AC55" s="13">
        <f>'[10]INPUT_Energy demand'!AY8</f>
        <v>47.843554086094898</v>
      </c>
      <c r="AD55" s="13">
        <f>'[10]INPUT_Energy demand'!AZ8</f>
        <v>38.032636119856768</v>
      </c>
      <c r="AE55" s="104">
        <f>'[10]INPUT_Energy demand'!BA8</f>
        <v>132.75632843201686</v>
      </c>
    </row>
    <row r="56" spans="1:31">
      <c r="A56" s="16" t="s">
        <v>7</v>
      </c>
      <c r="B56" s="36" t="s">
        <v>11</v>
      </c>
      <c r="C56" s="17" t="s">
        <v>32</v>
      </c>
      <c r="D56" s="17" t="s">
        <v>38</v>
      </c>
      <c r="E56" s="17" t="s">
        <v>40</v>
      </c>
      <c r="F56" s="17" t="s">
        <v>20</v>
      </c>
      <c r="G56" s="25" t="str">
        <f t="shared" si="1"/>
        <v>TEK17 ASHP PV panels NoST Occupant open NoEV</v>
      </c>
      <c r="H56" s="13">
        <f>'[12]INPUT_Energy demand'!AD8</f>
        <v>7484.0300560049573</v>
      </c>
      <c r="I56" s="13">
        <f>'[12]INPUT_Energy demand'!AE8</f>
        <v>9130.6980923327956</v>
      </c>
      <c r="J56" s="13">
        <f>'[12]INPUT_Energy demand'!AF8</f>
        <v>9980.3380973421099</v>
      </c>
      <c r="K56" s="13">
        <f>'[12]INPUT_Energy demand'!AG8</f>
        <v>8232.4856045540655</v>
      </c>
      <c r="L56" s="13">
        <f>'[12]INPUT_Energy demand'!AH8</f>
        <v>7484.0300560049573</v>
      </c>
      <c r="M56" s="13">
        <f>'[12]INPUT_Energy demand'!AI8</f>
        <v>5907.9376406037118</v>
      </c>
      <c r="N56" s="13">
        <f>'[12]INPUT_Energy demand'!AJ8</f>
        <v>8754.7199032596254</v>
      </c>
      <c r="O56" s="13">
        <f>'[12]INPUT_Energy demand'!AK8</f>
        <v>6372.7013043127272</v>
      </c>
      <c r="P56" s="13">
        <f>'[12]INPUT_Energy demand'!AL8</f>
        <v>0</v>
      </c>
      <c r="Q56" s="13">
        <f>'[12]INPUT_Energy demand'!AM8</f>
        <v>3222.7604517290838</v>
      </c>
      <c r="R56" s="13">
        <f>'[12]INPUT_Energy demand'!AN8</f>
        <v>1225.6181940824845</v>
      </c>
      <c r="S56" s="13">
        <f>'[12]INPUT_Energy demand'!AO8</f>
        <v>1859.7843002413383</v>
      </c>
      <c r="T56" s="13">
        <f>'[12]INPUT_Energy demand'!AP8</f>
        <v>0</v>
      </c>
      <c r="U56" s="13">
        <f>'[12]INPUT_Energy demand'!AQ8</f>
        <v>8218.2274667755573</v>
      </c>
      <c r="V56" s="13">
        <f>'[12]INPUT_Energy demand'!AR8</f>
        <v>1225.6181940824845</v>
      </c>
      <c r="W56" s="13">
        <f>'[12]INPUT_Energy demand'!AS8</f>
        <v>8669.0198944005188</v>
      </c>
      <c r="X56" s="110">
        <f>'[12]INPUT_Energy demand'!AT8</f>
        <v>0</v>
      </c>
      <c r="Y56" s="110">
        <f>'[12]INPUT_Energy demand'!AU8</f>
        <v>0.39214787674811613</v>
      </c>
      <c r="Z56" s="110">
        <f>'[12]INPUT_Energy demand'!AV8</f>
        <v>1</v>
      </c>
      <c r="AA56" s="110">
        <f>'[12]INPUT_Energy demand'!AW8</f>
        <v>0.2145322450399044</v>
      </c>
      <c r="AB56" s="13">
        <f>'[12]INPUT_Energy demand'!AX8</f>
        <v>29874.398065192458</v>
      </c>
      <c r="AC56" s="13">
        <f>'[12]INPUT_Energy demand'!AY8</f>
        <v>50.128920035220297</v>
      </c>
      <c r="AD56" s="13">
        <f>'[12]INPUT_Energy demand'!AZ8</f>
        <v>36.23081642102381</v>
      </c>
      <c r="AE56" s="104">
        <f>'[12]INPUT_Energy demand'!BA8</f>
        <v>132.75632843201686</v>
      </c>
    </row>
    <row r="57" spans="1:31">
      <c r="A57" s="16" t="s">
        <v>7</v>
      </c>
      <c r="B57" s="36" t="s">
        <v>11</v>
      </c>
      <c r="C57" s="17" t="s">
        <v>37</v>
      </c>
      <c r="D57" s="17" t="s">
        <v>39</v>
      </c>
      <c r="E57" s="17" t="s">
        <v>40</v>
      </c>
      <c r="F57" s="17" t="s">
        <v>20</v>
      </c>
      <c r="G57" s="25" t="str">
        <f t="shared" si="1"/>
        <v>TEK17 ASHP NoPV ST Occupant open NoEV</v>
      </c>
      <c r="H57" s="13">
        <f>'[14]INPUT_Energy demand'!AD8</f>
        <v>7806.1516878143902</v>
      </c>
      <c r="I57" s="13">
        <f>'[14]INPUT_Energy demand'!AE8</f>
        <v>8845.1268546996635</v>
      </c>
      <c r="J57" s="13">
        <f>'[14]INPUT_Energy demand'!AF8</f>
        <v>9880.9955985320776</v>
      </c>
      <c r="K57" s="13">
        <f>'[14]INPUT_Energy demand'!AG8</f>
        <v>8628.111649590006</v>
      </c>
      <c r="L57" s="13">
        <f>'[14]INPUT_Energy demand'!AH8</f>
        <v>7806.1516878143902</v>
      </c>
      <c r="M57" s="13">
        <f>'[14]INPUT_Energy demand'!AI8</f>
        <v>5827.2216324386427</v>
      </c>
      <c r="N57" s="13">
        <f>'[14]INPUT_Energy demand'!AJ8</f>
        <v>8838.6032893802621</v>
      </c>
      <c r="O57" s="13">
        <f>'[14]INPUT_Energy demand'!AK8</f>
        <v>6651.5751136666477</v>
      </c>
      <c r="P57" s="13">
        <f>'[14]INPUT_Energy demand'!AL8</f>
        <v>0</v>
      </c>
      <c r="Q57" s="13">
        <f>'[14]INPUT_Energy demand'!AM8</f>
        <v>3017.9052222610208</v>
      </c>
      <c r="R57" s="13">
        <f>'[14]INPUT_Energy demand'!AN8</f>
        <v>1042.3923091518154</v>
      </c>
      <c r="S57" s="13">
        <f>'[14]INPUT_Energy demand'!AO8</f>
        <v>1976.5365359233583</v>
      </c>
      <c r="T57" s="13">
        <f>'[14]INPUT_Energy demand'!AP8</f>
        <v>0</v>
      </c>
      <c r="U57" s="13">
        <f>'[14]INPUT_Energy demand'!AQ8</f>
        <v>8482.32629938838</v>
      </c>
      <c r="V57" s="13">
        <f>'[14]INPUT_Energy demand'!AR8</f>
        <v>1042.3923091518147</v>
      </c>
      <c r="W57" s="13">
        <f>'[14]INPUT_Energy demand'!AS8</f>
        <v>8669.0198944005188</v>
      </c>
      <c r="X57" s="110">
        <f>'[14]INPUT_Energy demand'!AT8</f>
        <v>0</v>
      </c>
      <c r="Y57" s="110">
        <f>'[14]INPUT_Energy demand'!AU8</f>
        <v>0.3557874474221332</v>
      </c>
      <c r="Z57" s="110">
        <f>'[14]INPUT_Energy demand'!AV8</f>
        <v>1.0000000000000007</v>
      </c>
      <c r="AA57" s="110">
        <f>'[14]INPUT_Energy demand'!AW8</f>
        <v>0.22800000000000462</v>
      </c>
      <c r="AB57" s="13">
        <f>'[14]INPUT_Energy demand'!AX8</f>
        <v>31552.065787605316</v>
      </c>
      <c r="AC57" s="13">
        <f>'[14]INPUT_Energy demand'!AY8</f>
        <v>46.556706081773065</v>
      </c>
      <c r="AD57" s="13">
        <f>'[14]INPUT_Energy demand'!AZ8</f>
        <v>36.625184126925753</v>
      </c>
      <c r="AE57" s="104">
        <f>'[14]INPUT_Energy demand'!BA8</f>
        <v>132.75632843201686</v>
      </c>
    </row>
    <row r="58" spans="1:31">
      <c r="A58" s="16" t="s">
        <v>7</v>
      </c>
      <c r="B58" s="36" t="s">
        <v>11</v>
      </c>
      <c r="C58" s="17" t="s">
        <v>32</v>
      </c>
      <c r="D58" s="17" t="s">
        <v>39</v>
      </c>
      <c r="E58" s="17" t="s">
        <v>40</v>
      </c>
      <c r="F58" s="17" t="s">
        <v>20</v>
      </c>
      <c r="G58" s="25" t="str">
        <f t="shared" si="1"/>
        <v>TEK17 ASHP PV panels ST Occupant open NoEV</v>
      </c>
      <c r="H58" s="13">
        <f>'[16]INPUT_Energy demand'!AD8</f>
        <v>7182.4640211149199</v>
      </c>
      <c r="I58" s="13">
        <f>'[16]INPUT_Energy demand'!AE8</f>
        <v>8565.9764503773295</v>
      </c>
      <c r="J58" s="13">
        <f>'[16]INPUT_Energy demand'!AF8</f>
        <v>9668.3269124117578</v>
      </c>
      <c r="K58" s="13">
        <f>'[16]INPUT_Energy demand'!AG8</f>
        <v>7970.4571199470092</v>
      </c>
      <c r="L58" s="13">
        <f>'[16]INPUT_Energy demand'!AH8</f>
        <v>7182.4640211149199</v>
      </c>
      <c r="M58" s="13">
        <f>'[16]INPUT_Energy demand'!AI8</f>
        <v>5413.492432754394</v>
      </c>
      <c r="N58" s="13">
        <f>'[16]INPUT_Energy demand'!AJ8</f>
        <v>8676.1846261772862</v>
      </c>
      <c r="O58" s="13">
        <f>'[16]INPUT_Energy demand'!AK8</f>
        <v>6115.9376317585156</v>
      </c>
      <c r="P58" s="13">
        <f>'[16]INPUT_Energy demand'!AL8</f>
        <v>0</v>
      </c>
      <c r="Q58" s="13">
        <f>'[16]INPUT_Energy demand'!AM8</f>
        <v>3152.4840176229354</v>
      </c>
      <c r="R58" s="13">
        <f>'[16]INPUT_Energy demand'!AN8</f>
        <v>992.14228623447161</v>
      </c>
      <c r="S58" s="13">
        <f>'[16]INPUT_Energy demand'!AO8</f>
        <v>1854.5194881884936</v>
      </c>
      <c r="T58" s="13">
        <f>'[16]INPUT_Energy demand'!AP8</f>
        <v>0</v>
      </c>
      <c r="U58" s="13">
        <f>'[16]INPUT_Energy demand'!AQ8</f>
        <v>8461.7637165538326</v>
      </c>
      <c r="V58" s="13">
        <f>'[16]INPUT_Energy demand'!AR8</f>
        <v>992.14228623447195</v>
      </c>
      <c r="W58" s="13">
        <f>'[16]INPUT_Energy demand'!AS8</f>
        <v>8669.0198944005188</v>
      </c>
      <c r="X58" s="110">
        <f>'[16]INPUT_Energy demand'!AT8</f>
        <v>0</v>
      </c>
      <c r="Y58" s="110">
        <f>'[16]INPUT_Energy demand'!AU8</f>
        <v>0.37255637515092743</v>
      </c>
      <c r="Z58" s="110">
        <f>'[16]INPUT_Energy demand'!AV8</f>
        <v>0.99999999999999967</v>
      </c>
      <c r="AA58" s="110">
        <f>'[16]INPUT_Energy demand'!AW8</f>
        <v>0.21392493162766441</v>
      </c>
      <c r="AB58" s="13">
        <f>'[16]INPUT_Energy demand'!AX8</f>
        <v>28303.692523545775</v>
      </c>
      <c r="AC58" s="13">
        <f>'[16]INPUT_Energy demand'!AY8</f>
        <v>48.859838124070507</v>
      </c>
      <c r="AD58" s="13">
        <f>'[16]INPUT_Energy demand'!AZ8</f>
        <v>34.576353448615805</v>
      </c>
      <c r="AE58" s="104">
        <f>'[16]INPUT_Energy demand'!BA8</f>
        <v>132.75632843201686</v>
      </c>
    </row>
    <row r="59" spans="1:31">
      <c r="A59" s="16" t="s">
        <v>7</v>
      </c>
      <c r="B59" s="36" t="s">
        <v>11</v>
      </c>
      <c r="C59" s="17" t="s">
        <v>37</v>
      </c>
      <c r="D59" s="17" t="s">
        <v>38</v>
      </c>
      <c r="E59" s="17" t="s">
        <v>17</v>
      </c>
      <c r="F59" s="17" t="s">
        <v>21</v>
      </c>
      <c r="G59" s="25" t="str">
        <f t="shared" si="1"/>
        <v>TEK17 ASHP NoPV NoST Normal EV charging</v>
      </c>
      <c r="H59" s="13">
        <f>'[18]INPUT_Energy demand'!AD8</f>
        <v>6917.5218494097735</v>
      </c>
      <c r="I59" s="13">
        <f>'[18]INPUT_Energy demand'!AE8</f>
        <v>8037.4674966252933</v>
      </c>
      <c r="J59" s="13">
        <f>'[18]INPUT_Energy demand'!AF8</f>
        <v>7466.8482226219076</v>
      </c>
      <c r="K59" s="13">
        <f>'[18]INPUT_Energy demand'!AG8</f>
        <v>6963.5369638711845</v>
      </c>
      <c r="L59" s="13">
        <f>'[18]INPUT_Energy demand'!AH8</f>
        <v>6917.5218494097735</v>
      </c>
      <c r="M59" s="13">
        <f>'[18]INPUT_Energy demand'!AI8</f>
        <v>7790.4963541847956</v>
      </c>
      <c r="N59" s="13">
        <f>'[18]INPUT_Energy demand'!AJ8</f>
        <v>7229.192777608796</v>
      </c>
      <c r="O59" s="13">
        <f>'[18]INPUT_Energy demand'!AK8</f>
        <v>6460.8606109642305</v>
      </c>
      <c r="P59" s="13">
        <f>'[18]INPUT_Energy demand'!AL8</f>
        <v>0</v>
      </c>
      <c r="Q59" s="13">
        <f>'[18]INPUT_Energy demand'!AM8</f>
        <v>246.97114244049772</v>
      </c>
      <c r="R59" s="13">
        <f>'[18]INPUT_Energy demand'!AN8</f>
        <v>237.6554450131116</v>
      </c>
      <c r="S59" s="13">
        <f>'[18]INPUT_Energy demand'!AO8</f>
        <v>502.67635290695398</v>
      </c>
      <c r="T59" s="13">
        <f>'[18]INPUT_Energy demand'!AP8</f>
        <v>0</v>
      </c>
      <c r="U59" s="13">
        <f>'[18]INPUT_Energy demand'!AQ8</f>
        <v>243.60190260732952</v>
      </c>
      <c r="V59" s="13">
        <f>'[18]INPUT_Energy demand'!AR8</f>
        <v>237.65544501311203</v>
      </c>
      <c r="W59" s="13">
        <f>'[18]INPUT_Energy demand'!AS8</f>
        <v>2204.720846083093</v>
      </c>
      <c r="X59" s="110">
        <f>'[18]INPUT_Energy demand'!AT8</f>
        <v>0</v>
      </c>
      <c r="Y59" s="110">
        <f>'[18]INPUT_Energy demand'!AU8</f>
        <v>1.0138309257731832</v>
      </c>
      <c r="Z59" s="110">
        <f>'[18]INPUT_Energy demand'!AV8</f>
        <v>0.99999999999999822</v>
      </c>
      <c r="AA59" s="110">
        <f>'[18]INPUT_Energy demand'!AW8</f>
        <v>0.22800000000000398</v>
      </c>
      <c r="AB59" s="13">
        <f>'[18]INPUT_Energy demand'!AX8</f>
        <v>24295.855552175926</v>
      </c>
      <c r="AC59" s="13">
        <f>'[18]INPUT_Energy demand'!AY8</f>
        <v>4.8005890786752081</v>
      </c>
      <c r="AD59" s="13">
        <f>'[18]INPUT_Energy demand'!AZ8</f>
        <v>5.6899004734022967</v>
      </c>
      <c r="AE59" s="104">
        <f>'[18]INPUT_Energy demand'!BA8</f>
        <v>37.070160330448644</v>
      </c>
    </row>
    <row r="60" spans="1:31">
      <c r="A60" s="16" t="s">
        <v>7</v>
      </c>
      <c r="B60" s="36" t="s">
        <v>11</v>
      </c>
      <c r="C60" s="17" t="s">
        <v>32</v>
      </c>
      <c r="D60" s="17" t="s">
        <v>38</v>
      </c>
      <c r="E60" s="17" t="s">
        <v>17</v>
      </c>
      <c r="F60" s="17" t="s">
        <v>21</v>
      </c>
      <c r="G60" s="25" t="str">
        <f t="shared" si="1"/>
        <v>TEK17 ASHP PV panels NoST Normal EV charging</v>
      </c>
      <c r="H60" s="13">
        <f>'[20]INPUT_Energy demand'!AD8</f>
        <v>6383.7808317567387</v>
      </c>
      <c r="I60" s="13">
        <f>'[20]INPUT_Energy demand'!AE8</f>
        <v>7792.2096764506923</v>
      </c>
      <c r="J60" s="13">
        <f>'[20]INPUT_Energy demand'!AF8</f>
        <v>7211.4464288655327</v>
      </c>
      <c r="K60" s="13">
        <f>'[20]INPUT_Energy demand'!AG8</f>
        <v>6385.3161245947058</v>
      </c>
      <c r="L60" s="13">
        <f>'[20]INPUT_Energy demand'!AH8</f>
        <v>6383.7808317567387</v>
      </c>
      <c r="M60" s="13">
        <f>'[20]INPUT_Energy demand'!AI8</f>
        <v>7541.07513550576</v>
      </c>
      <c r="N60" s="13">
        <f>'[20]INPUT_Energy demand'!AJ8</f>
        <v>6401.1977209283186</v>
      </c>
      <c r="O60" s="13">
        <f>'[20]INPUT_Energy demand'!AK8</f>
        <v>5967.5232521794296</v>
      </c>
      <c r="P60" s="13">
        <f>'[20]INPUT_Energy demand'!AL8</f>
        <v>0</v>
      </c>
      <c r="Q60" s="13">
        <f>'[20]INPUT_Energy demand'!AM8</f>
        <v>251.13454094493227</v>
      </c>
      <c r="R60" s="13">
        <f>'[20]INPUT_Energy demand'!AN8</f>
        <v>810.24870793721402</v>
      </c>
      <c r="S60" s="13">
        <f>'[20]INPUT_Energy demand'!AO8</f>
        <v>417.79287241527618</v>
      </c>
      <c r="T60" s="13">
        <f>'[20]INPUT_Energy demand'!AP8</f>
        <v>0</v>
      </c>
      <c r="U60" s="13">
        <f>'[20]INPUT_Energy demand'!AQ8</f>
        <v>245.62578876087832</v>
      </c>
      <c r="V60" s="13">
        <f>'[20]INPUT_Energy demand'!AR8</f>
        <v>810.24870793721379</v>
      </c>
      <c r="W60" s="13">
        <f>'[20]INPUT_Energy demand'!AS8</f>
        <v>2204.720846083093</v>
      </c>
      <c r="X60" s="110">
        <f>'[20]INPUT_Energy demand'!AT8</f>
        <v>0</v>
      </c>
      <c r="Y60" s="110">
        <f>'[20]INPUT_Energy demand'!AU8</f>
        <v>1.0224274177880273</v>
      </c>
      <c r="Z60" s="110">
        <f>'[20]INPUT_Energy demand'!AV8</f>
        <v>1.0000000000000002</v>
      </c>
      <c r="AA60" s="110">
        <f>'[20]INPUT_Energy demand'!AW8</f>
        <v>0.18949921626473801</v>
      </c>
      <c r="AB60" s="13">
        <f>'[20]INPUT_Energy demand'!AX8</f>
        <v>21515.954418566384</v>
      </c>
      <c r="AC60" s="13">
        <f>'[20]INPUT_Energy demand'!AY8</f>
        <v>4.8005890786752081</v>
      </c>
      <c r="AD60" s="13">
        <f>'[20]INPUT_Energy demand'!AZ8</f>
        <v>13.344554601116023</v>
      </c>
      <c r="AE60" s="104">
        <f>'[20]INPUT_Energy demand'!BA8</f>
        <v>37.070160330448644</v>
      </c>
    </row>
    <row r="61" spans="1:31">
      <c r="A61" s="16" t="s">
        <v>7</v>
      </c>
      <c r="B61" s="36" t="s">
        <v>11</v>
      </c>
      <c r="C61" s="17" t="s">
        <v>37</v>
      </c>
      <c r="D61" s="17" t="s">
        <v>39</v>
      </c>
      <c r="E61" s="17" t="s">
        <v>17</v>
      </c>
      <c r="F61" s="17" t="s">
        <v>21</v>
      </c>
      <c r="G61" s="25" t="str">
        <f t="shared" si="1"/>
        <v>TEK17 ASHP NoPV ST Normal EV charging</v>
      </c>
      <c r="H61" s="13">
        <f>'[22]INPUT_Energy demand'!AD8</f>
        <v>6587.8069632482539</v>
      </c>
      <c r="I61" s="13">
        <f>'[22]INPUT_Energy demand'!AE8</f>
        <v>7171.0499956108479</v>
      </c>
      <c r="J61" s="13">
        <f>'[22]INPUT_Energy demand'!AF8</f>
        <v>6832.9657389906697</v>
      </c>
      <c r="K61" s="13">
        <f>'[22]INPUT_Energy demand'!AG8</f>
        <v>6677.8532396781984</v>
      </c>
      <c r="L61" s="13">
        <f>'[22]INPUT_Energy demand'!AH8</f>
        <v>6587.8069632482539</v>
      </c>
      <c r="M61" s="13">
        <f>'[22]INPUT_Energy demand'!AI8</f>
        <v>6911.3173203138549</v>
      </c>
      <c r="N61" s="13">
        <f>'[22]INPUT_Energy demand'!AJ8</f>
        <v>6454.3270705078394</v>
      </c>
      <c r="O61" s="13">
        <f>'[22]INPUT_Energy demand'!AK8</f>
        <v>6175.1768867712608</v>
      </c>
      <c r="P61" s="13">
        <f>'[22]INPUT_Energy demand'!AL8</f>
        <v>0</v>
      </c>
      <c r="Q61" s="13">
        <f>'[22]INPUT_Energy demand'!AM8</f>
        <v>259.73267529699297</v>
      </c>
      <c r="R61" s="13">
        <f>'[22]INPUT_Energy demand'!AN8</f>
        <v>378.63866848283033</v>
      </c>
      <c r="S61" s="13">
        <f>'[22]INPUT_Energy demand'!AO8</f>
        <v>502.67635290693761</v>
      </c>
      <c r="T61" s="13">
        <f>'[22]INPUT_Energy demand'!AP8</f>
        <v>0</v>
      </c>
      <c r="U61" s="13">
        <f>'[22]INPUT_Energy demand'!AQ8</f>
        <v>273.30720101481421</v>
      </c>
      <c r="V61" s="13">
        <f>'[22]INPUT_Energy demand'!AR8</f>
        <v>378.6386684828301</v>
      </c>
      <c r="W61" s="13">
        <f>'[22]INPUT_Energy demand'!AS8</f>
        <v>2204.720846083093</v>
      </c>
      <c r="X61" s="110">
        <f>'[22]INPUT_Energy demand'!AT8</f>
        <v>0</v>
      </c>
      <c r="Y61" s="110">
        <f>'[22]INPUT_Energy demand'!AU8</f>
        <v>0.95033235250510117</v>
      </c>
      <c r="Z61" s="110">
        <f>'[22]INPUT_Energy demand'!AV8</f>
        <v>1.0000000000000007</v>
      </c>
      <c r="AA61" s="110">
        <f>'[22]INPUT_Energy demand'!AW8</f>
        <v>0.22799999999999657</v>
      </c>
      <c r="AB61" s="13">
        <f>'[22]INPUT_Energy demand'!AX8</f>
        <v>22578.490825056771</v>
      </c>
      <c r="AC61" s="13">
        <f>'[22]INPUT_Energy demand'!AY8</f>
        <v>8.3336552963080166</v>
      </c>
      <c r="AD61" s="13">
        <f>'[22]INPUT_Energy demand'!AZ8</f>
        <v>11.66442930661259</v>
      </c>
      <c r="AE61" s="104">
        <f>'[22]INPUT_Energy demand'!BA8</f>
        <v>37.070160330448644</v>
      </c>
    </row>
    <row r="62" spans="1:31">
      <c r="A62" s="16" t="s">
        <v>7</v>
      </c>
      <c r="B62" s="36" t="s">
        <v>11</v>
      </c>
      <c r="C62" s="17" t="s">
        <v>32</v>
      </c>
      <c r="D62" s="17" t="s">
        <v>39</v>
      </c>
      <c r="E62" s="17" t="s">
        <v>17</v>
      </c>
      <c r="F62" s="17" t="s">
        <v>21</v>
      </c>
      <c r="G62" s="25" t="str">
        <f t="shared" si="1"/>
        <v>TEK17 ASHP PV panels ST Normal EV charging</v>
      </c>
      <c r="H62" s="13">
        <f>'[24]INPUT_Energy demand'!AD8</f>
        <v>6091.1784839680213</v>
      </c>
      <c r="I62" s="13">
        <f>'[24]INPUT_Energy demand'!AE8</f>
        <v>6977.376514514046</v>
      </c>
      <c r="J62" s="13">
        <f>'[24]INPUT_Energy demand'!AF8</f>
        <v>6699.4187322892631</v>
      </c>
      <c r="K62" s="13">
        <f>'[24]INPUT_Energy demand'!AG8</f>
        <v>6131.0957892067636</v>
      </c>
      <c r="L62" s="13">
        <f>'[24]INPUT_Energy demand'!AH8</f>
        <v>6091.1784839680213</v>
      </c>
      <c r="M62" s="13">
        <f>'[24]INPUT_Energy demand'!AI8</f>
        <v>6714.316382402003</v>
      </c>
      <c r="N62" s="13">
        <f>'[24]INPUT_Energy demand'!AJ8</f>
        <v>6324.9967373619447</v>
      </c>
      <c r="O62" s="13">
        <f>'[24]INPUT_Energy demand'!AK8</f>
        <v>5715.1792118736039</v>
      </c>
      <c r="P62" s="13">
        <f>'[24]INPUT_Energy demand'!AL8</f>
        <v>0</v>
      </c>
      <c r="Q62" s="13">
        <f>'[24]INPUT_Energy demand'!AM8</f>
        <v>263.06013211204299</v>
      </c>
      <c r="R62" s="13">
        <f>'[24]INPUT_Energy demand'!AN8</f>
        <v>374.42199492731834</v>
      </c>
      <c r="S62" s="13">
        <f>'[24]INPUT_Energy demand'!AO8</f>
        <v>415.91657733315969</v>
      </c>
      <c r="T62" s="13">
        <f>'[24]INPUT_Energy demand'!AP8</f>
        <v>0</v>
      </c>
      <c r="U62" s="13">
        <f>'[24]INPUT_Energy demand'!AQ8</f>
        <v>271.38001785666626</v>
      </c>
      <c r="V62" s="13">
        <f>'[24]INPUT_Energy demand'!AR8</f>
        <v>374.42199492731822</v>
      </c>
      <c r="W62" s="13">
        <f>'[24]INPUT_Energy demand'!AS8</f>
        <v>2204.720846083093</v>
      </c>
      <c r="X62" s="110">
        <f>'[24]INPUT_Energy demand'!AT8</f>
        <v>0</v>
      </c>
      <c r="Y62" s="110">
        <f>'[24]INPUT_Energy demand'!AU8</f>
        <v>0.96934230526501941</v>
      </c>
      <c r="Z62" s="110">
        <f>'[24]INPUT_Energy demand'!AV8</f>
        <v>1.0000000000000002</v>
      </c>
      <c r="AA62" s="110">
        <f>'[24]INPUT_Energy demand'!AW8</f>
        <v>0.18864818104844297</v>
      </c>
      <c r="AB62" s="13">
        <f>'[24]INPUT_Energy demand'!AX8</f>
        <v>19991.934747238891</v>
      </c>
      <c r="AC62" s="13">
        <f>'[24]INPUT_Energy demand'!AY8</f>
        <v>8.120123237642586</v>
      </c>
      <c r="AD62" s="13">
        <f>'[24]INPUT_Energy demand'!AZ8</f>
        <v>11.390950306612588</v>
      </c>
      <c r="AE62" s="104">
        <f>'[24]INPUT_Energy demand'!BA8</f>
        <v>37.070160330448644</v>
      </c>
    </row>
    <row r="63" spans="1:31">
      <c r="A63" s="16" t="s">
        <v>7</v>
      </c>
      <c r="B63" s="36" t="s">
        <v>11</v>
      </c>
      <c r="C63" s="17" t="s">
        <v>37</v>
      </c>
      <c r="D63" s="17" t="s">
        <v>38</v>
      </c>
      <c r="E63" s="17" t="s">
        <v>40</v>
      </c>
      <c r="F63" s="17" t="s">
        <v>21</v>
      </c>
      <c r="G63" s="25" t="str">
        <f t="shared" si="1"/>
        <v>TEK17 ASHP NoPV NoST Occupant open EV charging</v>
      </c>
      <c r="H63" s="13">
        <f>'[26]INPUT_Energy demand'!AD8</f>
        <v>10910.353086315123</v>
      </c>
      <c r="I63" s="13">
        <f>'[26]INPUT_Energy demand'!AE8</f>
        <v>12527.316518798223</v>
      </c>
      <c r="J63" s="13">
        <f>'[26]INPUT_Energy demand'!AF8</f>
        <v>14271.9554540018</v>
      </c>
      <c r="K63" s="13">
        <f>'[26]INPUT_Energy demand'!AG8</f>
        <v>11352.234262718142</v>
      </c>
      <c r="L63" s="13">
        <f>'[26]INPUT_Energy demand'!AH8</f>
        <v>10910.353086315123</v>
      </c>
      <c r="M63" s="13">
        <f>'[26]INPUT_Energy demand'!AI8</f>
        <v>8980.3128493031854</v>
      </c>
      <c r="N63" s="13">
        <f>'[26]INPUT_Energy demand'!AJ8</f>
        <v>10336.171525736221</v>
      </c>
      <c r="O63" s="13">
        <f>'[26]INPUT_Energy demand'!AK8</f>
        <v>9375.6977267948187</v>
      </c>
      <c r="P63" s="13">
        <f>'[26]INPUT_Energy demand'!AL8</f>
        <v>0</v>
      </c>
      <c r="Q63" s="13">
        <f>'[26]INPUT_Energy demand'!AM8</f>
        <v>3547.0036694950377</v>
      </c>
      <c r="R63" s="13">
        <f>'[26]INPUT_Energy demand'!AN8</f>
        <v>3935.7839282655787</v>
      </c>
      <c r="S63" s="13">
        <f>'[26]INPUT_Energy demand'!AO8</f>
        <v>1976.5365359233238</v>
      </c>
      <c r="T63" s="13">
        <f>'[26]INPUT_Energy demand'!AP8</f>
        <v>0</v>
      </c>
      <c r="U63" s="13">
        <f>'[26]INPUT_Energy demand'!AQ8</f>
        <v>9095.4212351321712</v>
      </c>
      <c r="V63" s="13">
        <f>'[26]INPUT_Energy demand'!AR8</f>
        <v>3935.7839282655782</v>
      </c>
      <c r="W63" s="13">
        <f>'[26]INPUT_Energy demand'!AS8</f>
        <v>8669.0198944005188</v>
      </c>
      <c r="X63" s="110">
        <f>'[26]INPUT_Energy demand'!AT8</f>
        <v>0</v>
      </c>
      <c r="Y63" s="110">
        <f>'[26]INPUT_Energy demand'!AU8</f>
        <v>0.38997684415036266</v>
      </c>
      <c r="Z63" s="110">
        <f>'[26]INPUT_Energy demand'!AV8</f>
        <v>1.0000000000000002</v>
      </c>
      <c r="AA63" s="110">
        <f>'[26]INPUT_Energy demand'!AW8</f>
        <v>0.22800000000000062</v>
      </c>
      <c r="AB63" s="13">
        <f>'[26]INPUT_Energy demand'!AX8</f>
        <v>45095.430514724227</v>
      </c>
      <c r="AC63" s="13">
        <f>'[26]INPUT_Energy demand'!AY8</f>
        <v>67.874173993377894</v>
      </c>
      <c r="AD63" s="13">
        <f>'[26]INPUT_Energy demand'!AZ8</f>
        <v>55.445266270538383</v>
      </c>
      <c r="AE63" s="104">
        <f>'[26]INPUT_Energy demand'!BA8</f>
        <v>132.75632843201686</v>
      </c>
    </row>
    <row r="64" spans="1:31">
      <c r="A64" s="16" t="s">
        <v>7</v>
      </c>
      <c r="B64" s="36" t="s">
        <v>11</v>
      </c>
      <c r="C64" s="17" t="s">
        <v>32</v>
      </c>
      <c r="D64" s="17" t="s">
        <v>38</v>
      </c>
      <c r="E64" s="17" t="s">
        <v>40</v>
      </c>
      <c r="F64" s="17" t="s">
        <v>21</v>
      </c>
      <c r="G64" s="25" t="str">
        <f t="shared" si="1"/>
        <v>TEK17 ASHP PV panels NoST Occupant open EV charging</v>
      </c>
      <c r="H64" s="13">
        <f>'[28]INPUT_Energy demand'!AD8</f>
        <v>10250.64678155346</v>
      </c>
      <c r="I64" s="13">
        <f>'[28]INPUT_Energy demand'!AE8</f>
        <v>12269.184363267897</v>
      </c>
      <c r="J64" s="13">
        <f>'[28]INPUT_Energy demand'!AF8</f>
        <v>13942.15915531499</v>
      </c>
      <c r="K64" s="13">
        <f>'[28]INPUT_Energy demand'!AG8</f>
        <v>10665.922382246326</v>
      </c>
      <c r="L64" s="13">
        <f>'[28]INPUT_Energy demand'!AH8</f>
        <v>10250.64678155346</v>
      </c>
      <c r="M64" s="13">
        <f>'[28]INPUT_Energy demand'!AI8</f>
        <v>8653.1997912362331</v>
      </c>
      <c r="N64" s="13">
        <f>'[28]INPUT_Energy demand'!AJ8</f>
        <v>10164.373008871215</v>
      </c>
      <c r="O64" s="13">
        <f>'[28]INPUT_Energy demand'!AK8</f>
        <v>8799.0523054149762</v>
      </c>
      <c r="P64" s="13">
        <f>'[28]INPUT_Energy demand'!AL8</f>
        <v>0</v>
      </c>
      <c r="Q64" s="13">
        <f>'[28]INPUT_Energy demand'!AM8</f>
        <v>3615.9845720316644</v>
      </c>
      <c r="R64" s="13">
        <f>'[28]INPUT_Energy demand'!AN8</f>
        <v>3777.7861464437756</v>
      </c>
      <c r="S64" s="13">
        <f>'[28]INPUT_Energy demand'!AO8</f>
        <v>1866.8700768313502</v>
      </c>
      <c r="T64" s="13">
        <f>'[28]INPUT_Energy demand'!AP8</f>
        <v>0</v>
      </c>
      <c r="U64" s="13">
        <f>'[28]INPUT_Energy demand'!AQ8</f>
        <v>9046.2524306403848</v>
      </c>
      <c r="V64" s="13">
        <f>'[28]INPUT_Energy demand'!AR8</f>
        <v>3777.7861464437751</v>
      </c>
      <c r="W64" s="13">
        <f>'[28]INPUT_Energy demand'!AS8</f>
        <v>8669.0198944005188</v>
      </c>
      <c r="X64" s="110">
        <f>'[28]INPUT_Energy demand'!AT8</f>
        <v>0</v>
      </c>
      <c r="Y64" s="110">
        <f>'[28]INPUT_Energy demand'!AU8</f>
        <v>0.39972182953728264</v>
      </c>
      <c r="Z64" s="110">
        <f>'[28]INPUT_Energy demand'!AV8</f>
        <v>1.0000000000000002</v>
      </c>
      <c r="AA64" s="110">
        <f>'[28]INPUT_Energy demand'!AW8</f>
        <v>0.21534961270964395</v>
      </c>
      <c r="AB64" s="13">
        <f>'[28]INPUT_Energy demand'!AX8</f>
        <v>41659.460177424175</v>
      </c>
      <c r="AC64" s="13">
        <f>'[28]INPUT_Energy demand'!AY8</f>
        <v>70.37892003522029</v>
      </c>
      <c r="AD64" s="13">
        <f>'[28]INPUT_Energy demand'!AZ8</f>
        <v>55.286056270538381</v>
      </c>
      <c r="AE64" s="104">
        <f>'[28]INPUT_Energy demand'!BA8</f>
        <v>132.75632843201686</v>
      </c>
    </row>
    <row r="65" spans="1:31">
      <c r="A65" s="16" t="s">
        <v>7</v>
      </c>
      <c r="B65" s="36" t="s">
        <v>11</v>
      </c>
      <c r="C65" s="17" t="s">
        <v>37</v>
      </c>
      <c r="D65" s="17" t="s">
        <v>39</v>
      </c>
      <c r="E65" s="17" t="s">
        <v>40</v>
      </c>
      <c r="F65" s="17" t="s">
        <v>21</v>
      </c>
      <c r="G65" s="25" t="str">
        <f t="shared" si="1"/>
        <v>TEK17 ASHP NoPV ST Occupant open EV charging</v>
      </c>
      <c r="H65" s="13">
        <f>'[30]INPUT_Energy demand'!AD8</f>
        <v>10580.628487814354</v>
      </c>
      <c r="I65" s="13">
        <f>'[30]INPUT_Energy demand'!AE8</f>
        <v>11881.942015938466</v>
      </c>
      <c r="J65" s="13">
        <f>'[30]INPUT_Energy demand'!AF8</f>
        <v>13692.958832545513</v>
      </c>
      <c r="K65" s="13">
        <f>'[30]INPUT_Energy demand'!AG8</f>
        <v>11066.542849590018</v>
      </c>
      <c r="L65" s="13">
        <f>'[30]INPUT_Energy demand'!AH8</f>
        <v>10580.628487814354</v>
      </c>
      <c r="M65" s="13">
        <f>'[30]INPUT_Energy demand'!AI8</f>
        <v>8230.1887872352636</v>
      </c>
      <c r="N65" s="13">
        <f>'[30]INPUT_Energy demand'!AJ8</f>
        <v>10250.303289380267</v>
      </c>
      <c r="O65" s="13">
        <f>'[30]INPUT_Energy demand'!AK8</f>
        <v>9090.0063136666504</v>
      </c>
      <c r="P65" s="13">
        <f>'[30]INPUT_Energy demand'!AL8</f>
        <v>0</v>
      </c>
      <c r="Q65" s="13">
        <f>'[30]INPUT_Energy demand'!AM8</f>
        <v>3651.7532287032027</v>
      </c>
      <c r="R65" s="13">
        <f>'[30]INPUT_Energy demand'!AN8</f>
        <v>3442.6555431652469</v>
      </c>
      <c r="S65" s="13">
        <f>'[30]INPUT_Energy demand'!AO8</f>
        <v>1976.5365359233674</v>
      </c>
      <c r="T65" s="13">
        <f>'[30]INPUT_Energy demand'!AP8</f>
        <v>0</v>
      </c>
      <c r="U65" s="13">
        <f>'[30]INPUT_Energy demand'!AQ8</f>
        <v>10326.506607315161</v>
      </c>
      <c r="V65" s="13">
        <f>'[30]INPUT_Energy demand'!AR8</f>
        <v>3442.6555431652469</v>
      </c>
      <c r="W65" s="13">
        <f>'[30]INPUT_Energy demand'!AS8</f>
        <v>8669.0198944005188</v>
      </c>
      <c r="X65" s="110">
        <f>'[30]INPUT_Energy demand'!AT8</f>
        <v>0</v>
      </c>
      <c r="Y65" s="110">
        <f>'[30]INPUT_Energy demand'!AU8</f>
        <v>0.3536290991298402</v>
      </c>
      <c r="Z65" s="110">
        <f>'[30]INPUT_Energy demand'!AV8</f>
        <v>1</v>
      </c>
      <c r="AA65" s="110">
        <f>'[30]INPUT_Energy demand'!AW8</f>
        <v>0.22800000000000567</v>
      </c>
      <c r="AB65" s="13">
        <f>'[30]INPUT_Energy demand'!AX8</f>
        <v>43378.065787605396</v>
      </c>
      <c r="AC65" s="13">
        <f>'[30]INPUT_Energy demand'!AY8</f>
        <v>66.6722146630281</v>
      </c>
      <c r="AD65" s="13">
        <f>'[30]INPUT_Energy demand'!AZ8</f>
        <v>53.73787311390037</v>
      </c>
      <c r="AE65" s="104">
        <f>'[30]INPUT_Energy demand'!BA8</f>
        <v>132.75632843201686</v>
      </c>
    </row>
    <row r="66" spans="1:31">
      <c r="A66" s="16" t="s">
        <v>7</v>
      </c>
      <c r="B66" s="36" t="s">
        <v>11</v>
      </c>
      <c r="C66" s="17" t="s">
        <v>32</v>
      </c>
      <c r="D66" s="17" t="s">
        <v>39</v>
      </c>
      <c r="E66" s="17" t="s">
        <v>40</v>
      </c>
      <c r="F66" s="17" t="s">
        <v>21</v>
      </c>
      <c r="G66" s="25" t="str">
        <f t="shared" si="1"/>
        <v>TEK17 ASHP PV panels ST Occupant open EV charging</v>
      </c>
      <c r="H66" s="13">
        <f>'[32]INPUT_Energy demand'!AD8</f>
        <v>9947.771038459292</v>
      </c>
      <c r="I66" s="13">
        <f>'[32]INPUT_Energy demand'!AE8</f>
        <v>11658.191100813667</v>
      </c>
      <c r="J66" s="13">
        <f>'[32]INPUT_Energy demand'!AF8</f>
        <v>13393.568175384189</v>
      </c>
      <c r="K66" s="13">
        <f>'[32]INPUT_Energy demand'!AG8</f>
        <v>10403.06168721794</v>
      </c>
      <c r="L66" s="13">
        <f>'[32]INPUT_Energy demand'!AH8</f>
        <v>9947.771038459292</v>
      </c>
      <c r="M66" s="13">
        <f>'[32]INPUT_Energy demand'!AI8</f>
        <v>7923.7451543435636</v>
      </c>
      <c r="N66" s="13">
        <f>'[32]INPUT_Energy demand'!AJ8</f>
        <v>10085.496661944057</v>
      </c>
      <c r="O66" s="13">
        <f>'[32]INPUT_Energy demand'!AK8</f>
        <v>8539.9331257289341</v>
      </c>
      <c r="P66" s="13">
        <f>'[32]INPUT_Energy demand'!AL8</f>
        <v>0</v>
      </c>
      <c r="Q66" s="13">
        <f>'[32]INPUT_Energy demand'!AM8</f>
        <v>3734.4459464701031</v>
      </c>
      <c r="R66" s="13">
        <f>'[32]INPUT_Energy demand'!AN8</f>
        <v>3308.0715134401325</v>
      </c>
      <c r="S66" s="13">
        <f>'[32]INPUT_Energy demand'!AO8</f>
        <v>1863.1285614890057</v>
      </c>
      <c r="T66" s="13">
        <f>'[32]INPUT_Energy demand'!AP8</f>
        <v>0</v>
      </c>
      <c r="U66" s="13">
        <f>'[32]INPUT_Energy demand'!AQ8</f>
        <v>10266.124694078348</v>
      </c>
      <c r="V66" s="13">
        <f>'[32]INPUT_Energy demand'!AR8</f>
        <v>3308.0715134401325</v>
      </c>
      <c r="W66" s="13">
        <f>'[32]INPUT_Energy demand'!AS8</f>
        <v>8669.0198944005188</v>
      </c>
      <c r="X66" s="110">
        <f>'[32]INPUT_Energy demand'!AT8</f>
        <v>0</v>
      </c>
      <c r="Y66" s="110">
        <f>'[32]INPUT_Energy demand'!AU8</f>
        <v>0.3637639379759518</v>
      </c>
      <c r="Z66" s="110">
        <f>'[32]INPUT_Energy demand'!AV8</f>
        <v>1</v>
      </c>
      <c r="AA66" s="110">
        <f>'[32]INPUT_Energy demand'!AW8</f>
        <v>0.21491801659059925</v>
      </c>
      <c r="AB66" s="13">
        <f>'[32]INPUT_Energy demand'!AX8</f>
        <v>40081.933238881058</v>
      </c>
      <c r="AC66" s="13">
        <f>'[32]INPUT_Energy demand'!AY8</f>
        <v>69.109838124070492</v>
      </c>
      <c r="AD66" s="13">
        <f>'[32]INPUT_Energy demand'!AZ8</f>
        <v>53.578663113900369</v>
      </c>
      <c r="AE66" s="104">
        <f>'[32]INPUT_Energy demand'!BA8</f>
        <v>132.75632843201686</v>
      </c>
    </row>
    <row r="67" spans="1:31">
      <c r="A67" s="16" t="s">
        <v>7</v>
      </c>
      <c r="B67" s="36" t="s">
        <v>11</v>
      </c>
      <c r="C67" s="17" t="s">
        <v>37</v>
      </c>
      <c r="D67" s="17" t="s">
        <v>38</v>
      </c>
      <c r="E67" s="17" t="s">
        <v>17</v>
      </c>
      <c r="F67" s="17" t="s">
        <v>41</v>
      </c>
      <c r="G67" s="25" t="str">
        <f t="shared" ref="G67:G98" si="2">CONCATENATE(A67," ",B67," ",C67," ",D67," ",E67," ",F67)</f>
        <v>TEK17 ASHP NoPV NoST Normal EV charging delay</v>
      </c>
      <c r="H67" s="13">
        <f>'[34]INPUT_Energy demand'!AD8</f>
        <v>6917.5218494097862</v>
      </c>
      <c r="I67" s="13">
        <f>'[34]INPUT_Energy demand'!AE8</f>
        <v>7246.4007752686193</v>
      </c>
      <c r="J67" s="13">
        <f>'[34]INPUT_Energy demand'!AF8</f>
        <v>6601.3071611298965</v>
      </c>
      <c r="K67" s="13">
        <f>'[34]INPUT_Energy demand'!AG8</f>
        <v>6715.6553638711775</v>
      </c>
      <c r="L67" s="13">
        <f>'[34]INPUT_Energy demand'!AH8</f>
        <v>6917.5218494097862</v>
      </c>
      <c r="M67" s="13">
        <f>'[34]INPUT_Energy demand'!AI8</f>
        <v>6642.0604392291889</v>
      </c>
      <c r="N67" s="13">
        <f>'[34]INPUT_Energy demand'!AJ8</f>
        <v>5851.192777608795</v>
      </c>
      <c r="O67" s="13">
        <f>'[34]INPUT_Energy demand'!AK8</f>
        <v>6212.979010964229</v>
      </c>
      <c r="P67" s="13">
        <f>'[34]INPUT_Energy demand'!AL8</f>
        <v>0</v>
      </c>
      <c r="Q67" s="13">
        <f>'[34]INPUT_Energy demand'!AM8</f>
        <v>604.34033603943044</v>
      </c>
      <c r="R67" s="13">
        <f>'[34]INPUT_Energy demand'!AN8</f>
        <v>750.11438352110144</v>
      </c>
      <c r="S67" s="13">
        <f>'[34]INPUT_Energy demand'!AO8</f>
        <v>502.67635290694852</v>
      </c>
      <c r="T67" s="13">
        <f>'[34]INPUT_Energy demand'!AP8</f>
        <v>0</v>
      </c>
      <c r="U67" s="13">
        <f>'[34]INPUT_Energy demand'!AQ8</f>
        <v>597.86595578388335</v>
      </c>
      <c r="V67" s="13">
        <f>'[34]INPUT_Energy demand'!AR8</f>
        <v>750.11438352110167</v>
      </c>
      <c r="W67" s="13">
        <f>'[34]INPUT_Energy demand'!AS8</f>
        <v>2204.720846083093</v>
      </c>
      <c r="X67" s="110">
        <f>'[34]INPUT_Energy demand'!AT8</f>
        <v>0</v>
      </c>
      <c r="Y67" s="110">
        <f>'[34]INPUT_Energy demand'!AU8</f>
        <v>1.0108291502349525</v>
      </c>
      <c r="Z67" s="110">
        <f>'[34]INPUT_Energy demand'!AV8</f>
        <v>0.99999999999999967</v>
      </c>
      <c r="AA67" s="110">
        <f>'[34]INPUT_Energy demand'!AW8</f>
        <v>0.22800000000000151</v>
      </c>
      <c r="AB67" s="13">
        <f>'[34]INPUT_Energy demand'!AX8</f>
        <v>24295.855552175875</v>
      </c>
      <c r="AC67" s="13">
        <f>'[34]INPUT_Energy demand'!AY8</f>
        <v>14.286816884748127</v>
      </c>
      <c r="AD67" s="13">
        <f>'[34]INPUT_Energy demand'!AZ8</f>
        <v>13.76428998536462</v>
      </c>
      <c r="AE67" s="104">
        <f>'[34]INPUT_Energy demand'!BA8</f>
        <v>37.070160330448644</v>
      </c>
    </row>
    <row r="68" spans="1:31">
      <c r="A68" s="16" t="s">
        <v>7</v>
      </c>
      <c r="B68" s="36" t="s">
        <v>11</v>
      </c>
      <c r="C68" s="17" t="s">
        <v>32</v>
      </c>
      <c r="D68" s="17" t="s">
        <v>38</v>
      </c>
      <c r="E68" s="17" t="s">
        <v>17</v>
      </c>
      <c r="F68" s="17" t="s">
        <v>41</v>
      </c>
      <c r="G68" s="25" t="str">
        <f t="shared" si="2"/>
        <v>TEK17 ASHP PV panels NoST Normal EV charging delay</v>
      </c>
      <c r="H68" s="13">
        <f>'[36]INPUT_Energy demand'!AD8</f>
        <v>6410.859044130234</v>
      </c>
      <c r="I68" s="13">
        <f>'[36]INPUT_Energy demand'!AE8</f>
        <v>7004.2007536223882</v>
      </c>
      <c r="J68" s="13">
        <f>'[36]INPUT_Energy demand'!AF8</f>
        <v>6402.8068454281693</v>
      </c>
      <c r="K68" s="13">
        <f>'[36]INPUT_Energy demand'!AG8</f>
        <v>6158.9307562374825</v>
      </c>
      <c r="L68" s="13">
        <f>'[36]INPUT_Energy demand'!AH8</f>
        <v>6410.859044130234</v>
      </c>
      <c r="M68" s="13">
        <f>'[36]INPUT_Energy demand'!AI8</f>
        <v>6406.8626076347236</v>
      </c>
      <c r="N68" s="13">
        <f>'[36]INPUT_Energy demand'!AJ8</f>
        <v>5719.2493387339146</v>
      </c>
      <c r="O68" s="13">
        <f>'[36]INPUT_Energy demand'!AK8</f>
        <v>5744.4575371425726</v>
      </c>
      <c r="P68" s="13">
        <f>'[36]INPUT_Energy demand'!AL8</f>
        <v>0</v>
      </c>
      <c r="Q68" s="13">
        <f>'[36]INPUT_Energy demand'!AM8</f>
        <v>597.33814598766457</v>
      </c>
      <c r="R68" s="13">
        <f>'[36]INPUT_Energy demand'!AN8</f>
        <v>683.5575066942547</v>
      </c>
      <c r="S68" s="13">
        <f>'[36]INPUT_Energy demand'!AO8</f>
        <v>414.47321909490984</v>
      </c>
      <c r="T68" s="13">
        <f>'[36]INPUT_Energy demand'!AP8</f>
        <v>0</v>
      </c>
      <c r="U68" s="13">
        <f>'[36]INPUT_Energy demand'!AQ8</f>
        <v>605.29630509888386</v>
      </c>
      <c r="V68" s="13">
        <f>'[36]INPUT_Energy demand'!AR8</f>
        <v>683.55750669425515</v>
      </c>
      <c r="W68" s="13">
        <f>'[36]INPUT_Energy demand'!AS8</f>
        <v>2204.720846083093</v>
      </c>
      <c r="X68" s="110">
        <f>'[36]INPUT_Energy demand'!AT8</f>
        <v>0</v>
      </c>
      <c r="Y68" s="110">
        <f>'[36]INPUT_Energy demand'!AU8</f>
        <v>0.98685245714506842</v>
      </c>
      <c r="Z68" s="110">
        <f>'[36]INPUT_Energy demand'!AV8</f>
        <v>0.99999999999999933</v>
      </c>
      <c r="AA68" s="110">
        <f>'[36]INPUT_Energy demand'!AW8</f>
        <v>0.18799351393227989</v>
      </c>
      <c r="AB68" s="13">
        <f>'[36]INPUT_Energy demand'!AX8</f>
        <v>21656.986774678342</v>
      </c>
      <c r="AC68" s="13">
        <f>'[36]INPUT_Energy demand'!AY8</f>
        <v>14.1298213699698</v>
      </c>
      <c r="AD68" s="13">
        <f>'[36]INPUT_Energy demand'!AZ8</f>
        <v>13.65002098536462</v>
      </c>
      <c r="AE68" s="104">
        <f>'[36]INPUT_Energy demand'!BA8</f>
        <v>37.070160330448644</v>
      </c>
    </row>
    <row r="69" spans="1:31">
      <c r="A69" s="16" t="s">
        <v>7</v>
      </c>
      <c r="B69" s="36" t="s">
        <v>11</v>
      </c>
      <c r="C69" s="17" t="s">
        <v>37</v>
      </c>
      <c r="D69" s="17" t="s">
        <v>39</v>
      </c>
      <c r="E69" s="17" t="s">
        <v>17</v>
      </c>
      <c r="F69" s="17" t="s">
        <v>41</v>
      </c>
      <c r="G69" s="25" t="str">
        <f t="shared" si="2"/>
        <v>TEK17 ASHP NoPV ST Normal EV charging delay</v>
      </c>
      <c r="H69" s="13">
        <f>'[38]INPUT_Energy demand'!AD8</f>
        <v>6587.7972509090596</v>
      </c>
      <c r="I69" s="13">
        <f>'[38]INPUT_Energy demand'!AE8</f>
        <v>6947.2949402572303</v>
      </c>
      <c r="J69" s="13">
        <f>'[38]INPUT_Energy demand'!AF8</f>
        <v>6360.9836701792165</v>
      </c>
      <c r="K69" s="13">
        <f>'[38]INPUT_Energy demand'!AG8</f>
        <v>6429.9639507429838</v>
      </c>
      <c r="L69" s="13">
        <f>'[38]INPUT_Energy demand'!AH8</f>
        <v>6587.7972509090596</v>
      </c>
      <c r="M69" s="13">
        <f>'[38]INPUT_Energy demand'!AI8</f>
        <v>6348.7300349744237</v>
      </c>
      <c r="N69" s="13">
        <f>'[38]INPUT_Energy demand'!AJ8</f>
        <v>5765.3245412528431</v>
      </c>
      <c r="O69" s="13">
        <f>'[38]INPUT_Energy demand'!AK8</f>
        <v>5927.2875978360653</v>
      </c>
      <c r="P69" s="13">
        <f>'[38]INPUT_Energy demand'!AL8</f>
        <v>0</v>
      </c>
      <c r="Q69" s="13">
        <f>'[38]INPUT_Energy demand'!AM8</f>
        <v>598.56490528280665</v>
      </c>
      <c r="R69" s="13">
        <f>'[38]INPUT_Energy demand'!AN8</f>
        <v>595.65912892637334</v>
      </c>
      <c r="S69" s="13">
        <f>'[38]INPUT_Energy demand'!AO8</f>
        <v>502.67635290691851</v>
      </c>
      <c r="T69" s="13">
        <f>'[38]INPUT_Energy demand'!AP8</f>
        <v>0</v>
      </c>
      <c r="U69" s="13">
        <f>'[38]INPUT_Energy demand'!AQ8</f>
        <v>610.55935050067683</v>
      </c>
      <c r="V69" s="13">
        <f>'[38]INPUT_Energy demand'!AR8</f>
        <v>595.659128926373</v>
      </c>
      <c r="W69" s="13">
        <f>'[38]INPUT_Energy demand'!AS8</f>
        <v>2204.720846083093</v>
      </c>
      <c r="X69" s="110">
        <f>'[38]INPUT_Energy demand'!AT8</f>
        <v>0</v>
      </c>
      <c r="Y69" s="110">
        <f>'[38]INPUT_Energy demand'!AU8</f>
        <v>0.98035498889987616</v>
      </c>
      <c r="Z69" s="110">
        <f>'[38]INPUT_Energy demand'!AV8</f>
        <v>1.0000000000000007</v>
      </c>
      <c r="AA69" s="110">
        <f>'[38]INPUT_Energy demand'!AW8</f>
        <v>0.22799999999998791</v>
      </c>
      <c r="AB69" s="13">
        <f>'[38]INPUT_Energy demand'!AX8</f>
        <v>22578.490825056768</v>
      </c>
      <c r="AC69" s="13">
        <f>'[38]INPUT_Energy demand'!AY8</f>
        <v>10.509628391983847</v>
      </c>
      <c r="AD69" s="13">
        <f>'[38]INPUT_Energy demand'!AZ8</f>
        <v>11.952724729311459</v>
      </c>
      <c r="AE69" s="104">
        <f>'[38]INPUT_Energy demand'!BA8</f>
        <v>37.070160330448644</v>
      </c>
    </row>
    <row r="70" spans="1:31">
      <c r="A70" s="16" t="s">
        <v>7</v>
      </c>
      <c r="B70" s="36" t="s">
        <v>11</v>
      </c>
      <c r="C70" s="17" t="s">
        <v>32</v>
      </c>
      <c r="D70" s="17" t="s">
        <v>39</v>
      </c>
      <c r="E70" s="17" t="s">
        <v>17</v>
      </c>
      <c r="F70" s="17" t="s">
        <v>41</v>
      </c>
      <c r="G70" s="25" t="str">
        <f t="shared" si="2"/>
        <v>TEK17 ASHP PV panels ST Normal EV charging delay</v>
      </c>
      <c r="H70" s="13">
        <f>'[40]INPUT_Energy demand'!AD8</f>
        <v>6123.3459973363542</v>
      </c>
      <c r="I70" s="13">
        <f>'[40]INPUT_Energy demand'!AE8</f>
        <v>6737.6504553779851</v>
      </c>
      <c r="J70" s="13">
        <f>'[40]INPUT_Energy demand'!AF8</f>
        <v>6211.7980037242069</v>
      </c>
      <c r="K70" s="13">
        <f>'[40]INPUT_Energy demand'!AG8</f>
        <v>5908.9702313610806</v>
      </c>
      <c r="L70" s="13">
        <f>'[40]INPUT_Energy demand'!AH8</f>
        <v>6123.3459973363542</v>
      </c>
      <c r="M70" s="13">
        <f>'[40]INPUT_Energy demand'!AI8</f>
        <v>6147.1767651017672</v>
      </c>
      <c r="N70" s="13">
        <f>'[40]INPUT_Energy demand'!AJ8</f>
        <v>5644.3736939682858</v>
      </c>
      <c r="O70" s="13">
        <f>'[40]INPUT_Energy demand'!AK8</f>
        <v>5496.9895563232949</v>
      </c>
      <c r="P70" s="13">
        <f>'[40]INPUT_Energy demand'!AL8</f>
        <v>0</v>
      </c>
      <c r="Q70" s="13">
        <f>'[40]INPUT_Energy demand'!AM8</f>
        <v>590.47369027621789</v>
      </c>
      <c r="R70" s="13">
        <f>'[40]INPUT_Energy demand'!AN8</f>
        <v>567.42430975592106</v>
      </c>
      <c r="S70" s="13">
        <f>'[40]INPUT_Energy demand'!AO8</f>
        <v>411.98067503778566</v>
      </c>
      <c r="T70" s="13">
        <f>'[40]INPUT_Energy demand'!AP8</f>
        <v>0</v>
      </c>
      <c r="U70" s="13">
        <f>'[40]INPUT_Energy demand'!AQ8</f>
        <v>612.91924090950238</v>
      </c>
      <c r="V70" s="13">
        <f>'[40]INPUT_Energy demand'!AR8</f>
        <v>567.42430975592117</v>
      </c>
      <c r="W70" s="13">
        <f>'[40]INPUT_Energy demand'!AS8</f>
        <v>2204.720846083093</v>
      </c>
      <c r="X70" s="110">
        <f>'[40]INPUT_Energy demand'!AT8</f>
        <v>0</v>
      </c>
      <c r="Y70" s="110">
        <f>'[40]INPUT_Energy demand'!AU8</f>
        <v>0.96337926902086179</v>
      </c>
      <c r="Z70" s="110">
        <f>'[40]INPUT_Energy demand'!AV8</f>
        <v>0.99999999999999978</v>
      </c>
      <c r="AA70" s="110">
        <f>'[40]INPUT_Energy demand'!AW8</f>
        <v>0.186862965336274</v>
      </c>
      <c r="AB70" s="13">
        <f>'[40]INPUT_Energy demand'!AX8</f>
        <v>20159.473879365705</v>
      </c>
      <c r="AC70" s="13">
        <f>'[40]INPUT_Energy demand'!AY8</f>
        <v>10.395359391983847</v>
      </c>
      <c r="AD70" s="13">
        <f>'[40]INPUT_Energy demand'!AZ8</f>
        <v>11.838455729311459</v>
      </c>
      <c r="AE70" s="104">
        <f>'[40]INPUT_Energy demand'!BA8</f>
        <v>37.070160330448644</v>
      </c>
    </row>
    <row r="71" spans="1:31">
      <c r="A71" s="16" t="s">
        <v>7</v>
      </c>
      <c r="B71" s="36" t="s">
        <v>11</v>
      </c>
      <c r="C71" s="17" t="s">
        <v>37</v>
      </c>
      <c r="D71" s="17" t="s">
        <v>38</v>
      </c>
      <c r="E71" s="17" t="s">
        <v>40</v>
      </c>
      <c r="F71" s="17" t="s">
        <v>41</v>
      </c>
      <c r="G71" s="25" t="str">
        <f t="shared" si="2"/>
        <v>TEK17 ASHP NoPV NoST Occupant open EV charging delay</v>
      </c>
      <c r="H71" s="13">
        <f>'[42]INPUT_Energy demand'!AD8</f>
        <v>10910.353086315059</v>
      </c>
      <c r="I71" s="13">
        <f>'[42]INPUT_Energy demand'!AE8</f>
        <v>11821.490346194654</v>
      </c>
      <c r="J71" s="13">
        <f>'[42]INPUT_Energy demand'!AF8</f>
        <v>11974.486726072997</v>
      </c>
      <c r="K71" s="13">
        <f>'[42]INPUT_Energy demand'!AG8</f>
        <v>11104.352662718178</v>
      </c>
      <c r="L71" s="13">
        <f>'[42]INPUT_Energy demand'!AH8</f>
        <v>10910.353086315059</v>
      </c>
      <c r="M71" s="13">
        <f>'[42]INPUT_Energy demand'!AI8</f>
        <v>8282.5855342872383</v>
      </c>
      <c r="N71" s="13">
        <f>'[42]INPUT_Energy demand'!AJ8</f>
        <v>10336.171525736218</v>
      </c>
      <c r="O71" s="13">
        <f>'[42]INPUT_Energy demand'!AK8</f>
        <v>9127.8161267948199</v>
      </c>
      <c r="P71" s="13">
        <f>'[42]INPUT_Energy demand'!AL8</f>
        <v>0</v>
      </c>
      <c r="Q71" s="13">
        <f>'[42]INPUT_Energy demand'!AM8</f>
        <v>3538.9048119074159</v>
      </c>
      <c r="R71" s="13">
        <f>'[42]INPUT_Energy demand'!AN8</f>
        <v>1638.3152003367795</v>
      </c>
      <c r="S71" s="13">
        <f>'[42]INPUT_Energy demand'!AO8</f>
        <v>1976.5365359233583</v>
      </c>
      <c r="T71" s="13">
        <f>'[42]INPUT_Energy demand'!AP8</f>
        <v>0</v>
      </c>
      <c r="U71" s="13">
        <f>'[42]INPUT_Energy demand'!AQ8</f>
        <v>6955.7402455977654</v>
      </c>
      <c r="V71" s="13">
        <f>'[42]INPUT_Energy demand'!AR8</f>
        <v>1638.3152003367798</v>
      </c>
      <c r="W71" s="13">
        <f>'[42]INPUT_Energy demand'!AS8</f>
        <v>8669.0198944005188</v>
      </c>
      <c r="X71" s="110">
        <f>'[42]INPUT_Energy demand'!AT8</f>
        <v>0</v>
      </c>
      <c r="Y71" s="110">
        <f>'[42]INPUT_Energy demand'!AU8</f>
        <v>0.50877472230898235</v>
      </c>
      <c r="Z71" s="110">
        <f>'[42]INPUT_Energy demand'!AV8</f>
        <v>0.99999999999999989</v>
      </c>
      <c r="AA71" s="110">
        <f>'[42]INPUT_Energy demand'!AW8</f>
        <v>0.22800000000000462</v>
      </c>
      <c r="AB71" s="13">
        <f>'[42]INPUT_Energy demand'!AX8</f>
        <v>45095.43051472443</v>
      </c>
      <c r="AC71" s="13">
        <f>'[42]INPUT_Energy demand'!AY8</f>
        <v>53.175660121635779</v>
      </c>
      <c r="AD71" s="13">
        <f>'[42]INPUT_Energy demand'!AZ8</f>
        <v>39.605435470502314</v>
      </c>
      <c r="AE71" s="104">
        <f>'[42]INPUT_Energy demand'!BA8</f>
        <v>132.75632843201686</v>
      </c>
    </row>
    <row r="72" spans="1:31">
      <c r="A72" s="16" t="s">
        <v>7</v>
      </c>
      <c r="B72" s="36" t="s">
        <v>11</v>
      </c>
      <c r="C72" s="17" t="s">
        <v>32</v>
      </c>
      <c r="D72" s="17" t="s">
        <v>38</v>
      </c>
      <c r="E72" s="17" t="s">
        <v>40</v>
      </c>
      <c r="F72" s="17" t="s">
        <v>41</v>
      </c>
      <c r="G72" s="25" t="str">
        <f t="shared" si="2"/>
        <v>TEK17 ASHP PV panels NoST Occupant open EV charging delay</v>
      </c>
      <c r="H72" s="13">
        <f>'[44]INPUT_Energy demand'!AD8</f>
        <v>10258.506856004968</v>
      </c>
      <c r="I72" s="13">
        <f>'[44]INPUT_Energy demand'!AE8</f>
        <v>11608.498548383002</v>
      </c>
      <c r="J72" s="13">
        <f>'[44]INPUT_Energy demand'!AF8</f>
        <v>11781.288223838405</v>
      </c>
      <c r="K72" s="13">
        <f>'[44]INPUT_Energy demand'!AG8</f>
        <v>10423.035204554053</v>
      </c>
      <c r="L72" s="13">
        <f>'[44]INPUT_Energy demand'!AH8</f>
        <v>10258.506856004968</v>
      </c>
      <c r="M72" s="13">
        <f>'[44]INPUT_Energy demand'!AI8</f>
        <v>7912.0746633393264</v>
      </c>
      <c r="N72" s="13">
        <f>'[44]INPUT_Energy demand'!AJ8</f>
        <v>10166.419903259624</v>
      </c>
      <c r="O72" s="13">
        <f>'[44]INPUT_Energy demand'!AK8</f>
        <v>8563.250904312712</v>
      </c>
      <c r="P72" s="13">
        <f>'[44]INPUT_Energy demand'!AL8</f>
        <v>0</v>
      </c>
      <c r="Q72" s="13">
        <f>'[44]INPUT_Energy demand'!AM8</f>
        <v>3696.4238850436759</v>
      </c>
      <c r="R72" s="13">
        <f>'[44]INPUT_Energy demand'!AN8</f>
        <v>1614.8683205787802</v>
      </c>
      <c r="S72" s="13">
        <f>'[44]INPUT_Energy demand'!AO8</f>
        <v>1859.784300241341</v>
      </c>
      <c r="T72" s="13">
        <f>'[44]INPUT_Energy demand'!AP8</f>
        <v>0</v>
      </c>
      <c r="U72" s="13">
        <f>'[44]INPUT_Energy demand'!AQ8</f>
        <v>7496.7458126250549</v>
      </c>
      <c r="V72" s="13">
        <f>'[44]INPUT_Energy demand'!AR8</f>
        <v>1614.8683205787795</v>
      </c>
      <c r="W72" s="13">
        <f>'[44]INPUT_Energy demand'!AS8</f>
        <v>8669.0198944005188</v>
      </c>
      <c r="X72" s="110">
        <f>'[44]INPUT_Energy demand'!AT8</f>
        <v>0</v>
      </c>
      <c r="Y72" s="110">
        <f>'[44]INPUT_Energy demand'!AU8</f>
        <v>0.49307045716004327</v>
      </c>
      <c r="Z72" s="110">
        <f>'[44]INPUT_Energy demand'!AV8</f>
        <v>1.0000000000000004</v>
      </c>
      <c r="AA72" s="110">
        <f>'[44]INPUT_Energy demand'!AW8</f>
        <v>0.21453224503990473</v>
      </c>
      <c r="AB72" s="13">
        <f>'[44]INPUT_Energy demand'!AX8</f>
        <v>41700.398065192559</v>
      </c>
      <c r="AC72" s="13">
        <f>'[44]INPUT_Energy demand'!AY8</f>
        <v>57.136135353390642</v>
      </c>
      <c r="AD72" s="13">
        <f>'[44]INPUT_Energy demand'!AZ8</f>
        <v>39.446225470502313</v>
      </c>
      <c r="AE72" s="104">
        <f>'[44]INPUT_Energy demand'!BA8</f>
        <v>132.75632843201686</v>
      </c>
    </row>
    <row r="73" spans="1:31">
      <c r="A73" s="16" t="s">
        <v>7</v>
      </c>
      <c r="B73" s="36" t="s">
        <v>11</v>
      </c>
      <c r="C73" s="17" t="s">
        <v>37</v>
      </c>
      <c r="D73" s="17" t="s">
        <v>39</v>
      </c>
      <c r="E73" s="17" t="s">
        <v>40</v>
      </c>
      <c r="F73" s="17" t="s">
        <v>41</v>
      </c>
      <c r="G73" s="25" t="str">
        <f t="shared" si="2"/>
        <v>TEK17 ASHP NoPV ST Occupant open EV charging delay</v>
      </c>
      <c r="H73" s="13">
        <f>'[46]INPUT_Energy demand'!AD8</f>
        <v>10580.628487814376</v>
      </c>
      <c r="I73" s="13">
        <f>'[46]INPUT_Energy demand'!AE8</f>
        <v>11470.543375383779</v>
      </c>
      <c r="J73" s="13">
        <f>'[46]INPUT_Energy demand'!AF8</f>
        <v>11731.089230029891</v>
      </c>
      <c r="K73" s="13">
        <f>'[46]INPUT_Energy demand'!AG8</f>
        <v>10818.661249590015</v>
      </c>
      <c r="L73" s="13">
        <f>'[46]INPUT_Energy demand'!AH8</f>
        <v>10580.628487814376</v>
      </c>
      <c r="M73" s="13">
        <f>'[46]INPUT_Energy demand'!AI8</f>
        <v>7994.6020283434991</v>
      </c>
      <c r="N73" s="13">
        <f>'[46]INPUT_Energy demand'!AJ8</f>
        <v>10250.303289380259</v>
      </c>
      <c r="O73" s="13">
        <f>'[46]INPUT_Energy demand'!AK8</f>
        <v>8842.1247136666552</v>
      </c>
      <c r="P73" s="13">
        <f>'[46]INPUT_Energy demand'!AL8</f>
        <v>0</v>
      </c>
      <c r="Q73" s="13">
        <f>'[46]INPUT_Energy demand'!AM8</f>
        <v>3475.9413470402797</v>
      </c>
      <c r="R73" s="13">
        <f>'[46]INPUT_Energy demand'!AN8</f>
        <v>1480.7859406496318</v>
      </c>
      <c r="S73" s="13">
        <f>'[46]INPUT_Energy demand'!AO8</f>
        <v>1976.5365359233601</v>
      </c>
      <c r="T73" s="13">
        <f>'[46]INPUT_Energy demand'!AP8</f>
        <v>0</v>
      </c>
      <c r="U73" s="13">
        <f>'[46]INPUT_Energy demand'!AQ8</f>
        <v>6827.715148073421</v>
      </c>
      <c r="V73" s="13">
        <f>'[46]INPUT_Energy demand'!AR8</f>
        <v>1480.7859406496314</v>
      </c>
      <c r="W73" s="13">
        <f>'[46]INPUT_Energy demand'!AS8</f>
        <v>8669.0198944005188</v>
      </c>
      <c r="X73" s="110">
        <f>'[46]INPUT_Energy demand'!AT8</f>
        <v>0</v>
      </c>
      <c r="Y73" s="110">
        <f>'[46]INPUT_Energy demand'!AU8</f>
        <v>0.50909290614168157</v>
      </c>
      <c r="Z73" s="110">
        <f>'[46]INPUT_Energy demand'!AV8</f>
        <v>1.0000000000000002</v>
      </c>
      <c r="AA73" s="110">
        <f>'[46]INPUT_Energy demand'!AW8</f>
        <v>0.22800000000000484</v>
      </c>
      <c r="AB73" s="13">
        <f>'[46]INPUT_Energy demand'!AX8</f>
        <v>43378.06578760541</v>
      </c>
      <c r="AC73" s="13">
        <f>'[46]INPUT_Energy demand'!AY8</f>
        <v>52.628282140697031</v>
      </c>
      <c r="AD73" s="13">
        <f>'[46]INPUT_Energy demand'!AZ8</f>
        <v>37.636194127790802</v>
      </c>
      <c r="AE73" s="104">
        <f>'[46]INPUT_Energy demand'!BA8</f>
        <v>132.75632843201686</v>
      </c>
    </row>
    <row r="74" spans="1:31">
      <c r="A74" s="16" t="s">
        <v>7</v>
      </c>
      <c r="B74" s="36" t="s">
        <v>11</v>
      </c>
      <c r="C74" s="17" t="s">
        <v>32</v>
      </c>
      <c r="D74" s="17" t="s">
        <v>39</v>
      </c>
      <c r="E74" s="17" t="s">
        <v>40</v>
      </c>
      <c r="F74" s="17" t="s">
        <v>41</v>
      </c>
      <c r="G74" s="25" t="str">
        <f t="shared" si="2"/>
        <v>TEK17 ASHP PV panels ST Occupant open EV charging delay</v>
      </c>
      <c r="H74" s="13">
        <f>'[48]INPUT_Energy demand'!AD8</f>
        <v>9956.9408211149621</v>
      </c>
      <c r="I74" s="13">
        <f>'[48]INPUT_Energy demand'!AE8</f>
        <v>11269.952714942101</v>
      </c>
      <c r="J74" s="13">
        <f>'[48]INPUT_Energy demand'!AF8</f>
        <v>11549.074959240314</v>
      </c>
      <c r="K74" s="13">
        <f>'[48]INPUT_Energy demand'!AG8</f>
        <v>10161.006719947021</v>
      </c>
      <c r="L74" s="13">
        <f>'[48]INPUT_Energy demand'!AH8</f>
        <v>9956.9408211149621</v>
      </c>
      <c r="M74" s="13">
        <f>'[48]INPUT_Energy demand'!AI8</f>
        <v>7652.3216240556212</v>
      </c>
      <c r="N74" s="13">
        <f>'[48]INPUT_Energy demand'!AJ8</f>
        <v>10087.884626177294</v>
      </c>
      <c r="O74" s="13">
        <f>'[48]INPUT_Energy demand'!AK8</f>
        <v>8306.487231758525</v>
      </c>
      <c r="P74" s="13">
        <f>'[48]INPUT_Energy demand'!AL8</f>
        <v>0</v>
      </c>
      <c r="Q74" s="13">
        <f>'[48]INPUT_Energy demand'!AM8</f>
        <v>3617.6310908864798</v>
      </c>
      <c r="R74" s="13">
        <f>'[48]INPUT_Energy demand'!AN8</f>
        <v>1461.1903330630194</v>
      </c>
      <c r="S74" s="13">
        <f>'[48]INPUT_Energy demand'!AO8</f>
        <v>1854.5194881884963</v>
      </c>
      <c r="T74" s="13">
        <f>'[48]INPUT_Energy demand'!AP8</f>
        <v>0</v>
      </c>
      <c r="U74" s="13">
        <f>'[48]INPUT_Energy demand'!AQ8</f>
        <v>7381.3544099451583</v>
      </c>
      <c r="V74" s="13">
        <f>'[48]INPUT_Energy demand'!AR8</f>
        <v>1461.1903330630194</v>
      </c>
      <c r="W74" s="13">
        <f>'[48]INPUT_Energy demand'!AS8</f>
        <v>8669.0198944005188</v>
      </c>
      <c r="X74" s="110">
        <f>'[48]INPUT_Energy demand'!AT8</f>
        <v>0</v>
      </c>
      <c r="Y74" s="110">
        <f>'[48]INPUT_Energy demand'!AU8</f>
        <v>0.49010396872589107</v>
      </c>
      <c r="Z74" s="110">
        <f>'[48]INPUT_Energy demand'!AV8</f>
        <v>1</v>
      </c>
      <c r="AA74" s="110">
        <f>'[48]INPUT_Energy demand'!AW8</f>
        <v>0.21392493162766474</v>
      </c>
      <c r="AB74" s="13">
        <f>'[48]INPUT_Energy demand'!AX8</f>
        <v>40129.692523545964</v>
      </c>
      <c r="AC74" s="13">
        <f>'[48]INPUT_Energy demand'!AY8</f>
        <v>56.484344468985213</v>
      </c>
      <c r="AD74" s="13">
        <f>'[48]INPUT_Energy demand'!AZ8</f>
        <v>37.476984127790807</v>
      </c>
      <c r="AE74" s="104">
        <f>'[48]INPUT_Energy demand'!BA8</f>
        <v>132.75632843201686</v>
      </c>
    </row>
    <row r="75" spans="1:31">
      <c r="A75" s="16" t="s">
        <v>8</v>
      </c>
      <c r="B75" s="36" t="s">
        <v>11</v>
      </c>
      <c r="C75" s="17" t="s">
        <v>37</v>
      </c>
      <c r="D75" s="17" t="s">
        <v>38</v>
      </c>
      <c r="E75" s="17" t="s">
        <v>17</v>
      </c>
      <c r="F75" s="17" t="s">
        <v>20</v>
      </c>
      <c r="G75" s="25" t="str">
        <f t="shared" si="2"/>
        <v>60s ASHP NoPV NoST Normal NoEV</v>
      </c>
      <c r="H75" s="13">
        <f>'[50]INPUT_Energy demand'!AD8</f>
        <v>5680.0693176724253</v>
      </c>
      <c r="I75" s="13">
        <f>'[50]INPUT_Energy demand'!AE8</f>
        <v>6052.7578094030523</v>
      </c>
      <c r="J75" s="13">
        <f>'[50]INPUT_Energy demand'!AF8</f>
        <v>6789.5553403510685</v>
      </c>
      <c r="K75" s="13">
        <f>'[50]INPUT_Energy demand'!AG8</f>
        <v>6475.9533345690388</v>
      </c>
      <c r="L75" s="13">
        <f>'[50]INPUT_Energy demand'!AH8</f>
        <v>5680.0693176724253</v>
      </c>
      <c r="M75" s="13">
        <f>'[50]INPUT_Energy demand'!AI8</f>
        <v>5182.8832096635142</v>
      </c>
      <c r="N75" s="13">
        <f>'[50]INPUT_Energy demand'!AJ8</f>
        <v>4472.1012151753857</v>
      </c>
      <c r="O75" s="13">
        <f>'[50]INPUT_Energy demand'!AK8</f>
        <v>5181.0849402911635</v>
      </c>
      <c r="P75" s="13">
        <f>'[50]INPUT_Energy demand'!AL8</f>
        <v>0</v>
      </c>
      <c r="Q75" s="13">
        <f>'[50]INPUT_Energy demand'!AM8</f>
        <v>869.8745997395381</v>
      </c>
      <c r="R75" s="13">
        <f>'[50]INPUT_Energy demand'!AN8</f>
        <v>2317.4541251756827</v>
      </c>
      <c r="S75" s="13">
        <f>'[50]INPUT_Energy demand'!AO8</f>
        <v>1294.8683942778753</v>
      </c>
      <c r="T75" s="13">
        <f>'[50]INPUT_Energy demand'!AP8</f>
        <v>0</v>
      </c>
      <c r="U75" s="13">
        <f>'[50]INPUT_Energy demand'!AQ8</f>
        <v>1868.7172555784334</v>
      </c>
      <c r="V75" s="13">
        <f>'[50]INPUT_Energy demand'!AR8</f>
        <v>2317.4541251756827</v>
      </c>
      <c r="W75" s="13">
        <f>'[50]INPUT_Energy demand'!AS8</f>
        <v>5679.247343324103</v>
      </c>
      <c r="X75" s="110">
        <f>'[50]INPUT_Energy demand'!AT8</f>
        <v>0</v>
      </c>
      <c r="Y75" s="110">
        <f>'[50]INPUT_Energy demand'!AU8</f>
        <v>0.46549289205887995</v>
      </c>
      <c r="Z75" s="110">
        <f>'[50]INPUT_Energy demand'!AV8</f>
        <v>1</v>
      </c>
      <c r="AA75" s="110">
        <f>'[50]INPUT_Energy demand'!AW8</f>
        <v>0.22799999999999643</v>
      </c>
      <c r="AB75" s="13">
        <f>'[50]INPUT_Energy demand'!AX8</f>
        <v>20476.696814131854</v>
      </c>
      <c r="AC75" s="13">
        <f>'[50]INPUT_Energy demand'!AY8</f>
        <v>26.914771155619533</v>
      </c>
      <c r="AD75" s="13">
        <f>'[50]INPUT_Energy demand'!AZ8</f>
        <v>92.685239599085961</v>
      </c>
      <c r="AE75" s="104">
        <f>'[50]INPUT_Energy demand'!BA8</f>
        <v>110.60450884389138</v>
      </c>
    </row>
    <row r="76" spans="1:31">
      <c r="A76" s="16" t="s">
        <v>8</v>
      </c>
      <c r="B76" s="36" t="s">
        <v>11</v>
      </c>
      <c r="C76" s="17" t="s">
        <v>32</v>
      </c>
      <c r="D76" s="17" t="s">
        <v>38</v>
      </c>
      <c r="E76" s="17" t="s">
        <v>17</v>
      </c>
      <c r="F76" s="17" t="s">
        <v>20</v>
      </c>
      <c r="G76" s="25" t="str">
        <f t="shared" si="2"/>
        <v>60s ASHP PV panels NoST Normal NoEV</v>
      </c>
      <c r="H76" s="13">
        <f>'[52]INPUT_Energy demand'!AD8</f>
        <v>5091.0762594350253</v>
      </c>
      <c r="I76" s="13">
        <f>'[52]INPUT_Energy demand'!AE8</f>
        <v>5797.8401266457167</v>
      </c>
      <c r="J76" s="13">
        <f>'[52]INPUT_Energy demand'!AF8</f>
        <v>6567.4483850801989</v>
      </c>
      <c r="K76" s="13">
        <f>'[52]INPUT_Energy demand'!AG8</f>
        <v>5817.009688223412</v>
      </c>
      <c r="L76" s="13">
        <f>'[52]INPUT_Energy demand'!AH8</f>
        <v>5091.0762594350253</v>
      </c>
      <c r="M76" s="13">
        <f>'[52]INPUT_Energy demand'!AI8</f>
        <v>4888.9336439923682</v>
      </c>
      <c r="N76" s="13">
        <f>'[52]INPUT_Energy demand'!AJ8</f>
        <v>5375.4495111862034</v>
      </c>
      <c r="O76" s="13">
        <f>'[52]INPUT_Energy demand'!AK8</f>
        <v>4654.4052307898783</v>
      </c>
      <c r="P76" s="13">
        <f>'[52]INPUT_Energy demand'!AL8</f>
        <v>0</v>
      </c>
      <c r="Q76" s="13">
        <f>'[52]INPUT_Energy demand'!AM8</f>
        <v>908.90648265334858</v>
      </c>
      <c r="R76" s="13">
        <f>'[52]INPUT_Energy demand'!AN8</f>
        <v>1191.9988738939956</v>
      </c>
      <c r="S76" s="13">
        <f>'[52]INPUT_Energy demand'!AO8</f>
        <v>1162.6044574335338</v>
      </c>
      <c r="T76" s="13">
        <f>'[52]INPUT_Energy demand'!AP8</f>
        <v>0</v>
      </c>
      <c r="U76" s="13">
        <f>'[52]INPUT_Energy demand'!AQ8</f>
        <v>1939.2746480462349</v>
      </c>
      <c r="V76" s="13">
        <f>'[52]INPUT_Energy demand'!AR8</f>
        <v>1191.998873893996</v>
      </c>
      <c r="W76" s="13">
        <f>'[52]INPUT_Energy demand'!AS8</f>
        <v>5679.247343324103</v>
      </c>
      <c r="X76" s="110">
        <f>'[52]INPUT_Energy demand'!AT8</f>
        <v>0</v>
      </c>
      <c r="Y76" s="110">
        <f>'[52]INPUT_Energy demand'!AU8</f>
        <v>0.46868373366766097</v>
      </c>
      <c r="Z76" s="110">
        <f>'[52]INPUT_Energy demand'!AV8</f>
        <v>0.99999999999999967</v>
      </c>
      <c r="AA76" s="110">
        <f>'[52]INPUT_Energy demand'!AW8</f>
        <v>0.20471100960238392</v>
      </c>
      <c r="AB76" s="13">
        <f>'[52]INPUT_Energy demand'!AX8</f>
        <v>17408.990223724006</v>
      </c>
      <c r="AC76" s="13">
        <f>'[52]INPUT_Energy demand'!AY8</f>
        <v>34.472172811625263</v>
      </c>
      <c r="AD76" s="13">
        <f>'[52]INPUT_Energy demand'!AZ8</f>
        <v>86.347683801682422</v>
      </c>
      <c r="AE76" s="104">
        <f>'[52]INPUT_Energy demand'!BA8</f>
        <v>110.60450884389138</v>
      </c>
    </row>
    <row r="77" spans="1:31">
      <c r="A77" s="16" t="s">
        <v>8</v>
      </c>
      <c r="B77" s="36" t="s">
        <v>11</v>
      </c>
      <c r="C77" s="17" t="s">
        <v>37</v>
      </c>
      <c r="D77" s="17" t="s">
        <v>39</v>
      </c>
      <c r="E77" s="17" t="s">
        <v>17</v>
      </c>
      <c r="F77" s="17" t="s">
        <v>20</v>
      </c>
      <c r="G77" s="25" t="str">
        <f t="shared" si="2"/>
        <v>60s ASHP NoPV ST Normal NoEV</v>
      </c>
      <c r="H77" s="13">
        <f>'[54]INPUT_Energy demand'!AD8</f>
        <v>5350.351326292599</v>
      </c>
      <c r="I77" s="13">
        <f>'[54]INPUT_Energy demand'!AE8</f>
        <v>5532.1996867976177</v>
      </c>
      <c r="J77" s="13">
        <f>'[54]INPUT_Energy demand'!AF8</f>
        <v>6574.7100669572546</v>
      </c>
      <c r="K77" s="13">
        <f>'[54]INPUT_Energy demand'!AG8</f>
        <v>6190.2671520782351</v>
      </c>
      <c r="L77" s="13">
        <f>'[54]INPUT_Energy demand'!AH8</f>
        <v>5350.351326292599</v>
      </c>
      <c r="M77" s="13">
        <f>'[54]INPUT_Energy demand'!AI8</f>
        <v>4477.1095017358502</v>
      </c>
      <c r="N77" s="13">
        <f>'[54]INPUT_Energy demand'!AJ8</f>
        <v>5442.966604350635</v>
      </c>
      <c r="O77" s="13">
        <f>'[54]INPUT_Energy demand'!AK8</f>
        <v>4895.3987578003544</v>
      </c>
      <c r="P77" s="13">
        <f>'[54]INPUT_Energy demand'!AL8</f>
        <v>0</v>
      </c>
      <c r="Q77" s="13">
        <f>'[54]INPUT_Energy demand'!AM8</f>
        <v>1055.0901850617674</v>
      </c>
      <c r="R77" s="13">
        <f>'[54]INPUT_Energy demand'!AN8</f>
        <v>1131.7434626066197</v>
      </c>
      <c r="S77" s="13">
        <f>'[54]INPUT_Energy demand'!AO8</f>
        <v>1294.8683942778807</v>
      </c>
      <c r="T77" s="13">
        <f>'[54]INPUT_Energy demand'!AP8</f>
        <v>0</v>
      </c>
      <c r="U77" s="13">
        <f>'[54]INPUT_Energy demand'!AQ8</f>
        <v>2221.8212674466222</v>
      </c>
      <c r="V77" s="13">
        <f>'[54]INPUT_Energy demand'!AR8</f>
        <v>1131.7434626066197</v>
      </c>
      <c r="W77" s="13">
        <f>'[54]INPUT_Energy demand'!AS8</f>
        <v>5679.247343324103</v>
      </c>
      <c r="X77" s="110">
        <f>'[54]INPUT_Energy demand'!AT8</f>
        <v>0</v>
      </c>
      <c r="Y77" s="110">
        <f>'[54]INPUT_Energy demand'!AU8</f>
        <v>0.47487626503562369</v>
      </c>
      <c r="Z77" s="110">
        <f>'[54]INPUT_Energy demand'!AV8</f>
        <v>1</v>
      </c>
      <c r="AA77" s="110">
        <f>'[54]INPUT_Energy demand'!AW8</f>
        <v>0.2279999999999974</v>
      </c>
      <c r="AB77" s="13">
        <f>'[54]INPUT_Energy demand'!AX8</f>
        <v>18759.332087012695</v>
      </c>
      <c r="AC77" s="13">
        <f>'[54]INPUT_Energy demand'!AY8</f>
        <v>25.419338789085746</v>
      </c>
      <c r="AD77" s="13">
        <f>'[54]INPUT_Energy demand'!AZ8</f>
        <v>90.29539201271345</v>
      </c>
      <c r="AE77" s="104">
        <f>'[54]INPUT_Energy demand'!BA8</f>
        <v>110.60450884389138</v>
      </c>
    </row>
    <row r="78" spans="1:31">
      <c r="A78" s="16" t="s">
        <v>8</v>
      </c>
      <c r="B78" s="36" t="s">
        <v>11</v>
      </c>
      <c r="C78" s="17" t="s">
        <v>32</v>
      </c>
      <c r="D78" s="17" t="s">
        <v>39</v>
      </c>
      <c r="E78" s="17" t="s">
        <v>17</v>
      </c>
      <c r="F78" s="17" t="s">
        <v>20</v>
      </c>
      <c r="G78" s="25" t="str">
        <f t="shared" si="2"/>
        <v>60s ASHP PV panels ST Normal NoEV</v>
      </c>
      <c r="H78" s="13">
        <f>'[56]INPUT_Energy demand'!AD8</f>
        <v>4799.0140789930119</v>
      </c>
      <c r="I78" s="13">
        <f>'[56]INPUT_Energy demand'!AE8</f>
        <v>5255.9203659893083</v>
      </c>
      <c r="J78" s="13">
        <f>'[56]INPUT_Energy demand'!AF8</f>
        <v>6366.3653082172368</v>
      </c>
      <c r="K78" s="13">
        <f>'[56]INPUT_Energy demand'!AG8</f>
        <v>5561.9793327021989</v>
      </c>
      <c r="L78" s="13">
        <f>'[56]INPUT_Energy demand'!AH8</f>
        <v>4799.0140789930119</v>
      </c>
      <c r="M78" s="13">
        <f>'[56]INPUT_Energy demand'!AI8</f>
        <v>4146.9005500793901</v>
      </c>
      <c r="N78" s="13">
        <f>'[56]INPUT_Energy demand'!AJ8</f>
        <v>5299.3891961997033</v>
      </c>
      <c r="O78" s="13">
        <f>'[56]INPUT_Energy demand'!AK8</f>
        <v>4403.7955133835931</v>
      </c>
      <c r="P78" s="13">
        <f>'[56]INPUT_Energy demand'!AL8</f>
        <v>0</v>
      </c>
      <c r="Q78" s="13">
        <f>'[56]INPUT_Energy demand'!AM8</f>
        <v>1109.0198159099182</v>
      </c>
      <c r="R78" s="13">
        <f>'[56]INPUT_Energy demand'!AN8</f>
        <v>1066.9761120175335</v>
      </c>
      <c r="S78" s="13">
        <f>'[56]INPUT_Energy demand'!AO8</f>
        <v>1158.1838193186059</v>
      </c>
      <c r="T78" s="13">
        <f>'[56]INPUT_Energy demand'!AP8</f>
        <v>0</v>
      </c>
      <c r="U78" s="13">
        <f>'[56]INPUT_Energy demand'!AQ8</f>
        <v>2516.7693125459728</v>
      </c>
      <c r="V78" s="13">
        <f>'[56]INPUT_Energy demand'!AR8</f>
        <v>1066.9761120175333</v>
      </c>
      <c r="W78" s="13">
        <f>'[56]INPUT_Energy demand'!AS8</f>
        <v>5679.247343324103</v>
      </c>
      <c r="X78" s="110">
        <f>'[56]INPUT_Energy demand'!AT8</f>
        <v>0</v>
      </c>
      <c r="Y78" s="110">
        <f>'[56]INPUT_Energy demand'!AU8</f>
        <v>0.44065215289359588</v>
      </c>
      <c r="Z78" s="110">
        <f>'[56]INPUT_Energy demand'!AV8</f>
        <v>1.0000000000000002</v>
      </c>
      <c r="AA78" s="110">
        <f>'[56]INPUT_Energy demand'!AW8</f>
        <v>0.2039326251004086</v>
      </c>
      <c r="AB78" s="13">
        <f>'[56]INPUT_Energy demand'!AX8</f>
        <v>15887.783923994075</v>
      </c>
      <c r="AC78" s="13">
        <f>'[56]INPUT_Energy demand'!AY8</f>
        <v>32.72901029424056</v>
      </c>
      <c r="AD78" s="13">
        <f>'[56]INPUT_Energy demand'!AZ8</f>
        <v>83.961586163809926</v>
      </c>
      <c r="AE78" s="104">
        <f>'[56]INPUT_Energy demand'!BA8</f>
        <v>110.60450884389138</v>
      </c>
    </row>
    <row r="79" spans="1:31">
      <c r="A79" s="16" t="s">
        <v>8</v>
      </c>
      <c r="B79" s="36" t="s">
        <v>11</v>
      </c>
      <c r="C79" s="17" t="s">
        <v>37</v>
      </c>
      <c r="D79" s="17" t="s">
        <v>38</v>
      </c>
      <c r="E79" s="17" t="s">
        <v>40</v>
      </c>
      <c r="F79" s="17" t="s">
        <v>20</v>
      </c>
      <c r="G79" s="25" t="str">
        <f t="shared" si="2"/>
        <v>60s ASHP NoPV NoST Occupant open NoEV</v>
      </c>
      <c r="H79" s="13">
        <f>'[58]INPUT_Energy demand'!AD8</f>
        <v>9883.9445913354393</v>
      </c>
      <c r="I79" s="13">
        <f>'[58]INPUT_Energy demand'!AE8</f>
        <v>10561.021006763269</v>
      </c>
      <c r="J79" s="13">
        <f>'[58]INPUT_Energy demand'!AF8</f>
        <v>11686.895658577823</v>
      </c>
      <c r="K79" s="13">
        <f>'[58]INPUT_Energy demand'!AG8</f>
        <v>10917.025236246302</v>
      </c>
      <c r="L79" s="13">
        <f>'[58]INPUT_Energy demand'!AH8</f>
        <v>9883.9445913354393</v>
      </c>
      <c r="M79" s="13">
        <f>'[58]INPUT_Energy demand'!AI8</f>
        <v>7391.0936954894551</v>
      </c>
      <c r="N79" s="13">
        <f>'[58]INPUT_Energy demand'!AJ8</f>
        <v>10068.841060985267</v>
      </c>
      <c r="O79" s="13">
        <f>'[58]INPUT_Energy demand'!AK8</f>
        <v>8250.579727832619</v>
      </c>
      <c r="P79" s="13">
        <f>'[58]INPUT_Energy demand'!AL8</f>
        <v>0</v>
      </c>
      <c r="Q79" s="13">
        <f>'[58]INPUT_Energy demand'!AM8</f>
        <v>3169.9273112738138</v>
      </c>
      <c r="R79" s="13">
        <f>'[58]INPUT_Energy demand'!AN8</f>
        <v>1618.0545975925561</v>
      </c>
      <c r="S79" s="13">
        <f>'[58]INPUT_Energy demand'!AO8</f>
        <v>2666.4455084136825</v>
      </c>
      <c r="T79" s="13">
        <f>'[58]INPUT_Energy demand'!AP8</f>
        <v>0</v>
      </c>
      <c r="U79" s="13">
        <f>'[58]INPUT_Energy demand'!AQ8</f>
        <v>7642.2469651675083</v>
      </c>
      <c r="V79" s="13">
        <f>'[58]INPUT_Energy demand'!AR8</f>
        <v>1618.0545975925568</v>
      </c>
      <c r="W79" s="13">
        <f>'[58]INPUT_Energy demand'!AS8</f>
        <v>11694.936440410842</v>
      </c>
      <c r="X79" s="110">
        <f>'[58]INPUT_Energy demand'!AT8</f>
        <v>0</v>
      </c>
      <c r="Y79" s="110">
        <f>'[58]INPUT_Energy demand'!AU8</f>
        <v>0.41478995977517891</v>
      </c>
      <c r="Z79" s="110">
        <f>'[58]INPUT_Energy demand'!AV8</f>
        <v>0.99999999999999956</v>
      </c>
      <c r="AA79" s="110">
        <f>'[58]INPUT_Energy demand'!AW8</f>
        <v>0.2280000000000009</v>
      </c>
      <c r="AB79" s="13">
        <f>'[58]INPUT_Energy demand'!AX8</f>
        <v>42376.821219705409</v>
      </c>
      <c r="AC79" s="13">
        <f>'[58]INPUT_Energy demand'!AY8</f>
        <v>42.844552554353442</v>
      </c>
      <c r="AD79" s="13">
        <f>'[58]INPUT_Energy demand'!AZ8</f>
        <v>70.984335263548459</v>
      </c>
      <c r="AE79" s="104">
        <f>'[58]INPUT_Energy demand'!BA8</f>
        <v>160.69912843201686</v>
      </c>
    </row>
    <row r="80" spans="1:31">
      <c r="A80" s="16" t="s">
        <v>8</v>
      </c>
      <c r="B80" s="36" t="s">
        <v>11</v>
      </c>
      <c r="C80" s="17" t="s">
        <v>32</v>
      </c>
      <c r="D80" s="17" t="s">
        <v>38</v>
      </c>
      <c r="E80" s="17" t="s">
        <v>40</v>
      </c>
      <c r="F80" s="17" t="s">
        <v>20</v>
      </c>
      <c r="G80" s="25" t="str">
        <f t="shared" si="2"/>
        <v>60s ASHP PV panels NoST Occupant open NoEV</v>
      </c>
      <c r="H80" s="13">
        <f>'[60]INPUT_Energy demand'!AD8</f>
        <v>9178.3214094007308</v>
      </c>
      <c r="I80" s="13">
        <f>'[60]INPUT_Energy demand'!AE8</f>
        <v>10291.541062527976</v>
      </c>
      <c r="J80" s="13">
        <f>'[60]INPUT_Energy demand'!AF8</f>
        <v>11456.015226259933</v>
      </c>
      <c r="K80" s="13">
        <f>'[60]INPUT_Energy demand'!AG8</f>
        <v>10164.000771504287</v>
      </c>
      <c r="L80" s="13">
        <f>'[60]INPUT_Energy demand'!AH8</f>
        <v>9178.3214094007308</v>
      </c>
      <c r="M80" s="13">
        <f>'[60]INPUT_Energy demand'!AI8</f>
        <v>6957.6314032494111</v>
      </c>
      <c r="N80" s="13">
        <f>'[60]INPUT_Energy demand'!AJ8</f>
        <v>9885.0850240231193</v>
      </c>
      <c r="O80" s="13">
        <f>'[60]INPUT_Energy demand'!AK8</f>
        <v>7647.5407149288421</v>
      </c>
      <c r="P80" s="13">
        <f>'[60]INPUT_Energy demand'!AL8</f>
        <v>0</v>
      </c>
      <c r="Q80" s="13">
        <f>'[60]INPUT_Energy demand'!AM8</f>
        <v>3333.9096592785654</v>
      </c>
      <c r="R80" s="13">
        <f>'[60]INPUT_Energy demand'!AN8</f>
        <v>1570.9302022368138</v>
      </c>
      <c r="S80" s="13">
        <f>'[60]INPUT_Energy demand'!AO8</f>
        <v>2516.4600565754445</v>
      </c>
      <c r="T80" s="13">
        <f>'[60]INPUT_Energy demand'!AP8</f>
        <v>0</v>
      </c>
      <c r="U80" s="13">
        <f>'[60]INPUT_Energy demand'!AQ8</f>
        <v>7995.5643513168143</v>
      </c>
      <c r="V80" s="13">
        <f>'[60]INPUT_Energy demand'!AR8</f>
        <v>1570.9302022368129</v>
      </c>
      <c r="W80" s="13">
        <f>'[60]INPUT_Energy demand'!AS8</f>
        <v>11694.936440410842</v>
      </c>
      <c r="X80" s="110">
        <f>'[60]INPUT_Energy demand'!AT8</f>
        <v>0</v>
      </c>
      <c r="Y80" s="110">
        <f>'[60]INPUT_Energy demand'!AU8</f>
        <v>0.41696989890769792</v>
      </c>
      <c r="Z80" s="110">
        <f>'[60]INPUT_Energy demand'!AV8</f>
        <v>1.0000000000000007</v>
      </c>
      <c r="AA80" s="110">
        <f>'[60]INPUT_Energy demand'!AW8</f>
        <v>0.21517518024980745</v>
      </c>
      <c r="AB80" s="13">
        <f>'[60]INPUT_Energy demand'!AX8</f>
        <v>38701.700480462227</v>
      </c>
      <c r="AC80" s="13">
        <f>'[60]INPUT_Energy demand'!AY8</f>
        <v>51.75307687077764</v>
      </c>
      <c r="AD80" s="13">
        <f>'[60]INPUT_Energy demand'!AZ8</f>
        <v>69.844058728493636</v>
      </c>
      <c r="AE80" s="104">
        <f>'[60]INPUT_Energy demand'!BA8</f>
        <v>160.69912843201686</v>
      </c>
    </row>
    <row r="81" spans="1:31">
      <c r="A81" s="17" t="s">
        <v>8</v>
      </c>
      <c r="B81" s="36" t="s">
        <v>11</v>
      </c>
      <c r="C81" s="17" t="s">
        <v>37</v>
      </c>
      <c r="D81" s="17" t="s">
        <v>39</v>
      </c>
      <c r="E81" s="17" t="s">
        <v>40</v>
      </c>
      <c r="F81" s="17" t="s">
        <v>20</v>
      </c>
      <c r="G81" s="25" t="str">
        <f t="shared" si="2"/>
        <v>60s ASHP NoPV ST Occupant open NoEV</v>
      </c>
      <c r="H81" s="13">
        <f>'[62]INPUT_Energy demand'!AD8</f>
        <v>9554.2199928347181</v>
      </c>
      <c r="I81" s="13">
        <f>'[62]INPUT_Energy demand'!AE8</f>
        <v>10039.445854276051</v>
      </c>
      <c r="J81" s="13">
        <f>'[62]INPUT_Energy demand'!AF8</f>
        <v>11375.582636712923</v>
      </c>
      <c r="K81" s="13">
        <f>'[62]INPUT_Energy demand'!AG8</f>
        <v>10631.333823118099</v>
      </c>
      <c r="L81" s="13">
        <f>'[62]INPUT_Energy demand'!AH8</f>
        <v>9554.2199928347181</v>
      </c>
      <c r="M81" s="13">
        <f>'[62]INPUT_Energy demand'!AI8</f>
        <v>6969.8641402797348</v>
      </c>
      <c r="N81" s="13">
        <f>'[62]INPUT_Energy demand'!AJ8</f>
        <v>9982.9728246293198</v>
      </c>
      <c r="O81" s="13">
        <f>'[62]INPUT_Energy demand'!AK8</f>
        <v>7964.8883147044326</v>
      </c>
      <c r="P81" s="13">
        <f>'[62]INPUT_Energy demand'!AL8</f>
        <v>0</v>
      </c>
      <c r="Q81" s="13">
        <f>'[62]INPUT_Energy demand'!AM8</f>
        <v>3069.5817139963165</v>
      </c>
      <c r="R81" s="13">
        <f>'[62]INPUT_Energy demand'!AN8</f>
        <v>1392.6098120836032</v>
      </c>
      <c r="S81" s="13">
        <f>'[62]INPUT_Energy demand'!AO8</f>
        <v>2666.4455084136662</v>
      </c>
      <c r="T81" s="13">
        <f>'[62]INPUT_Energy demand'!AP8</f>
        <v>0</v>
      </c>
      <c r="U81" s="13">
        <f>'[62]INPUT_Energy demand'!AQ8</f>
        <v>7744.9523684788974</v>
      </c>
      <c r="V81" s="13">
        <f>'[62]INPUT_Energy demand'!AR8</f>
        <v>1392.6098120836032</v>
      </c>
      <c r="W81" s="13">
        <f>'[62]INPUT_Energy demand'!AS8</f>
        <v>11694.936440410842</v>
      </c>
      <c r="X81" s="110">
        <f>'[62]INPUT_Energy demand'!AT8</f>
        <v>0</v>
      </c>
      <c r="Y81" s="110">
        <f>'[62]INPUT_Energy demand'!AU8</f>
        <v>0.3963331945705923</v>
      </c>
      <c r="Z81" s="110">
        <f>'[62]INPUT_Energy demand'!AV8</f>
        <v>1</v>
      </c>
      <c r="AA81" s="110">
        <f>'[62]INPUT_Energy demand'!AW8</f>
        <v>0.22799999999999951</v>
      </c>
      <c r="AB81" s="13">
        <f>'[62]INPUT_Energy demand'!AX8</f>
        <v>40659.456492586294</v>
      </c>
      <c r="AC81" s="13">
        <f>'[62]INPUT_Energy demand'!AY8</f>
        <v>41.494362126237654</v>
      </c>
      <c r="AD81" s="13">
        <f>'[62]INPUT_Energy demand'!AZ8</f>
        <v>68.567099975497641</v>
      </c>
      <c r="AE81" s="104">
        <f>'[62]INPUT_Energy demand'!BA8</f>
        <v>160.69912843201686</v>
      </c>
    </row>
    <row r="82" spans="1:31">
      <c r="A82" s="17" t="s">
        <v>8</v>
      </c>
      <c r="B82" s="36" t="s">
        <v>11</v>
      </c>
      <c r="C82" s="17" t="s">
        <v>32</v>
      </c>
      <c r="D82" s="17" t="s">
        <v>39</v>
      </c>
      <c r="E82" s="17" t="s">
        <v>40</v>
      </c>
      <c r="F82" s="17" t="s">
        <v>20</v>
      </c>
      <c r="G82" s="25" t="str">
        <f t="shared" si="2"/>
        <v>60s ASHP PV panels ST Occupant open NoEV</v>
      </c>
      <c r="H82" s="13">
        <f>'[64]INPUT_Energy demand'!AD8</f>
        <v>8873.7585592882533</v>
      </c>
      <c r="I82" s="13">
        <f>'[64]INPUT_Energy demand'!AE8</f>
        <v>9768.5854730528008</v>
      </c>
      <c r="J82" s="13">
        <f>'[64]INPUT_Energy demand'!AF8</f>
        <v>11157.988889302334</v>
      </c>
      <c r="K82" s="13">
        <f>'[64]INPUT_Energy demand'!AG8</f>
        <v>9898.5402316599502</v>
      </c>
      <c r="L82" s="13">
        <f>'[64]INPUT_Energy demand'!AH8</f>
        <v>8873.7585592882533</v>
      </c>
      <c r="M82" s="13">
        <f>'[64]INPUT_Energy demand'!AI8</f>
        <v>6517.5658993442021</v>
      </c>
      <c r="N82" s="13">
        <f>'[64]INPUT_Energy demand'!AJ8</f>
        <v>9805.7693263099227</v>
      </c>
      <c r="O82" s="13">
        <f>'[64]INPUT_Energy demand'!AK8</f>
        <v>7388.6962956783627</v>
      </c>
      <c r="P82" s="13">
        <f>'[64]INPUT_Energy demand'!AL8</f>
        <v>0</v>
      </c>
      <c r="Q82" s="13">
        <f>'[64]INPUT_Energy demand'!AM8</f>
        <v>3251.0195737085987</v>
      </c>
      <c r="R82" s="13">
        <f>'[64]INPUT_Energy demand'!AN8</f>
        <v>1352.2195629924117</v>
      </c>
      <c r="S82" s="13">
        <f>'[64]INPUT_Energy demand'!AO8</f>
        <v>2509.8439359815875</v>
      </c>
      <c r="T82" s="13">
        <f>'[64]INPUT_Energy demand'!AP8</f>
        <v>0</v>
      </c>
      <c r="U82" s="13">
        <f>'[64]INPUT_Energy demand'!AQ8</f>
        <v>8179.0823476325886</v>
      </c>
      <c r="V82" s="13">
        <f>'[64]INPUT_Energy demand'!AR8</f>
        <v>1352.2195629924117</v>
      </c>
      <c r="W82" s="13">
        <f>'[64]INPUT_Energy demand'!AS8</f>
        <v>11694.936440410842</v>
      </c>
      <c r="X82" s="110">
        <f>'[64]INPUT_Energy demand'!AT8</f>
        <v>0</v>
      </c>
      <c r="Y82" s="110">
        <f>'[64]INPUT_Energy demand'!AU8</f>
        <v>0.39747974595824881</v>
      </c>
      <c r="Z82" s="110">
        <f>'[64]INPUT_Energy demand'!AV8</f>
        <v>1</v>
      </c>
      <c r="AA82" s="110">
        <f>'[64]INPUT_Energy demand'!AW8</f>
        <v>0.21460945502098144</v>
      </c>
      <c r="AB82" s="13">
        <f>'[64]INPUT_Energy demand'!AX8</f>
        <v>37115.38652619825</v>
      </c>
      <c r="AC82" s="13">
        <f>'[64]INPUT_Energy demand'!AY8</f>
        <v>50.414540247275916</v>
      </c>
      <c r="AD82" s="13">
        <f>'[64]INPUT_Energy demand'!AZ8</f>
        <v>67.698689840770143</v>
      </c>
      <c r="AE82" s="104">
        <f>'[64]INPUT_Energy demand'!BA8</f>
        <v>160.69912843201686</v>
      </c>
    </row>
    <row r="83" spans="1:31">
      <c r="A83" s="17" t="s">
        <v>8</v>
      </c>
      <c r="B83" s="36" t="s">
        <v>11</v>
      </c>
      <c r="C83" s="17" t="s">
        <v>37</v>
      </c>
      <c r="D83" s="17" t="s">
        <v>38</v>
      </c>
      <c r="E83" s="17" t="s">
        <v>17</v>
      </c>
      <c r="F83" s="17" t="s">
        <v>21</v>
      </c>
      <c r="G83" s="25" t="str">
        <f t="shared" si="2"/>
        <v>60s ASHP NoPV NoST Normal EV charging</v>
      </c>
      <c r="H83" s="13">
        <f>'[66]INPUT_Energy demand'!AD8</f>
        <v>8454.5527247933387</v>
      </c>
      <c r="I83" s="13">
        <f>'[66]INPUT_Energy demand'!AE8</f>
        <v>9010.4875125325198</v>
      </c>
      <c r="J83" s="13">
        <f>'[66]INPUT_Energy demand'!AF8</f>
        <v>9175.6458182686747</v>
      </c>
      <c r="K83" s="13">
        <f>'[66]INPUT_Energy demand'!AG8</f>
        <v>8914.3897652064479</v>
      </c>
      <c r="L83" s="13">
        <f>'[66]INPUT_Energy demand'!AH8</f>
        <v>8454.5527247933387</v>
      </c>
      <c r="M83" s="13">
        <f>'[66]INPUT_Energy demand'!AI8</f>
        <v>8220.2427928886755</v>
      </c>
      <c r="N83" s="13">
        <f>'[66]INPUT_Energy demand'!AJ8</f>
        <v>8318.5348407065903</v>
      </c>
      <c r="O83" s="13">
        <f>'[66]INPUT_Energy demand'!AK8</f>
        <v>7619.521370928529</v>
      </c>
      <c r="P83" s="13">
        <f>'[66]INPUT_Energy demand'!AL8</f>
        <v>0</v>
      </c>
      <c r="Q83" s="13">
        <f>'[66]INPUT_Energy demand'!AM8</f>
        <v>790.24471964384429</v>
      </c>
      <c r="R83" s="13">
        <f>'[66]INPUT_Energy demand'!AN8</f>
        <v>857.11097756208437</v>
      </c>
      <c r="S83" s="13">
        <f>'[66]INPUT_Energy demand'!AO8</f>
        <v>1294.8683942779189</v>
      </c>
      <c r="T83" s="13">
        <f>'[66]INPUT_Energy demand'!AP8</f>
        <v>0</v>
      </c>
      <c r="U83" s="13">
        <f>'[66]INPUT_Energy demand'!AQ8</f>
        <v>1412.029955952095</v>
      </c>
      <c r="V83" s="13">
        <f>'[66]INPUT_Energy demand'!AR8</f>
        <v>857.11097756208505</v>
      </c>
      <c r="W83" s="13">
        <f>'[66]INPUT_Energy demand'!AS8</f>
        <v>5679.247343324103</v>
      </c>
      <c r="X83" s="110">
        <f>'[66]INPUT_Energy demand'!AT8</f>
        <v>0</v>
      </c>
      <c r="Y83" s="110">
        <f>'[66]INPUT_Energy demand'!AU8</f>
        <v>0.55965152602658697</v>
      </c>
      <c r="Z83" s="110">
        <f>'[66]INPUT_Energy demand'!AV8</f>
        <v>0.99999999999999922</v>
      </c>
      <c r="AA83" s="110">
        <f>'[66]INPUT_Energy demand'!AW8</f>
        <v>0.22800000000000412</v>
      </c>
      <c r="AB83" s="13">
        <f>'[66]INPUT_Energy demand'!AX8</f>
        <v>32302.696814131847</v>
      </c>
      <c r="AC83" s="13">
        <f>'[66]INPUT_Energy demand'!AY8</f>
        <v>41.281351432757404</v>
      </c>
      <c r="AD83" s="13">
        <f>'[66]INPUT_Energy demand'!AZ8</f>
        <v>61.055304376513256</v>
      </c>
      <c r="AE83" s="104">
        <f>'[66]INPUT_Energy demand'!BA8</f>
        <v>110.60450884389138</v>
      </c>
    </row>
    <row r="84" spans="1:31">
      <c r="A84" s="17" t="s">
        <v>8</v>
      </c>
      <c r="B84" s="36" t="s">
        <v>11</v>
      </c>
      <c r="C84" s="17" t="s">
        <v>32</v>
      </c>
      <c r="D84" s="17" t="s">
        <v>38</v>
      </c>
      <c r="E84" s="17" t="s">
        <v>17</v>
      </c>
      <c r="F84" s="17" t="s">
        <v>21</v>
      </c>
      <c r="G84" s="25" t="str">
        <f t="shared" si="2"/>
        <v>60s ASHP PV panels NoST Normal EV charging</v>
      </c>
      <c r="H84" s="13">
        <f>'[68]INPUT_Energy demand'!AD8</f>
        <v>7841.2738174206479</v>
      </c>
      <c r="I84" s="13">
        <f>'[68]INPUT_Energy demand'!AE8</f>
        <v>8754.4158835886665</v>
      </c>
      <c r="J84" s="13">
        <f>'[68]INPUT_Energy demand'!AF8</f>
        <v>9002.9690559898281</v>
      </c>
      <c r="K84" s="13">
        <f>'[68]INPUT_Energy demand'!AG8</f>
        <v>8238.0919600512643</v>
      </c>
      <c r="L84" s="13">
        <f>'[68]INPUT_Energy demand'!AH8</f>
        <v>7841.2738174206479</v>
      </c>
      <c r="M84" s="13">
        <f>'[68]INPUT_Energy demand'!AI8</f>
        <v>7940.140946422518</v>
      </c>
      <c r="N84" s="13">
        <f>'[68]INPUT_Energy demand'!AJ8</f>
        <v>8158.8267919116215</v>
      </c>
      <c r="O84" s="13">
        <f>'[68]INPUT_Energy demand'!AK8</f>
        <v>7070.069947042768</v>
      </c>
      <c r="P84" s="13">
        <f>'[68]INPUT_Energy demand'!AL8</f>
        <v>0</v>
      </c>
      <c r="Q84" s="13">
        <f>'[68]INPUT_Energy demand'!AM8</f>
        <v>814.27493716614845</v>
      </c>
      <c r="R84" s="13">
        <f>'[68]INPUT_Energy demand'!AN8</f>
        <v>844.14226407820661</v>
      </c>
      <c r="S84" s="13">
        <f>'[68]INPUT_Energy demand'!AO8</f>
        <v>1168.0220130084963</v>
      </c>
      <c r="T84" s="13">
        <f>'[68]INPUT_Energy demand'!AP8</f>
        <v>0</v>
      </c>
      <c r="U84" s="13">
        <f>'[68]INPUT_Energy demand'!AQ8</f>
        <v>1457.9623349608737</v>
      </c>
      <c r="V84" s="13">
        <f>'[68]INPUT_Energy demand'!AR8</f>
        <v>844.14226407820672</v>
      </c>
      <c r="W84" s="13">
        <f>'[68]INPUT_Energy demand'!AS8</f>
        <v>5679.247343324103</v>
      </c>
      <c r="X84" s="110">
        <f>'[68]INPUT_Energy demand'!AT8</f>
        <v>0</v>
      </c>
      <c r="Y84" s="110">
        <f>'[68]INPUT_Energy demand'!AU8</f>
        <v>0.55850203920940145</v>
      </c>
      <c r="Z84" s="110">
        <f>'[68]INPUT_Energy demand'!AV8</f>
        <v>0.99999999999999989</v>
      </c>
      <c r="AA84" s="110">
        <f>'[68]INPUT_Energy demand'!AW8</f>
        <v>0.20566493100207975</v>
      </c>
      <c r="AB84" s="13">
        <f>'[68]INPUT_Energy demand'!AX8</f>
        <v>29108.535838232408</v>
      </c>
      <c r="AC84" s="13">
        <f>'[68]INPUT_Energy demand'!AY8</f>
        <v>44.225521255391769</v>
      </c>
      <c r="AD84" s="13">
        <f>'[68]INPUT_Energy demand'!AZ8</f>
        <v>60.198175376513269</v>
      </c>
      <c r="AE84" s="104">
        <f>'[68]INPUT_Energy demand'!BA8</f>
        <v>110.60450884389138</v>
      </c>
    </row>
    <row r="85" spans="1:31">
      <c r="A85" s="17" t="s">
        <v>8</v>
      </c>
      <c r="B85" s="36" t="s">
        <v>11</v>
      </c>
      <c r="C85" s="17" t="s">
        <v>37</v>
      </c>
      <c r="D85" s="17" t="s">
        <v>39</v>
      </c>
      <c r="E85" s="17" t="s">
        <v>17</v>
      </c>
      <c r="F85" s="17" t="s">
        <v>21</v>
      </c>
      <c r="G85" s="25" t="str">
        <f t="shared" si="2"/>
        <v>60s ASHP NoPV ST Normal EV charging</v>
      </c>
      <c r="H85" s="13">
        <f>'[70]INPUT_Energy demand'!AD8</f>
        <v>8124.8281262925775</v>
      </c>
      <c r="I85" s="13">
        <f>'[70]INPUT_Energy demand'!AE8</f>
        <v>8175.6837765052915</v>
      </c>
      <c r="J85" s="13">
        <f>'[70]INPUT_Energy demand'!AF8</f>
        <v>8872.5133853802945</v>
      </c>
      <c r="K85" s="13">
        <f>'[70]INPUT_Energy demand'!AG8</f>
        <v>8628.6983520782705</v>
      </c>
      <c r="L85" s="13">
        <f>'[70]INPUT_Energy demand'!AH8</f>
        <v>8124.8281262925775</v>
      </c>
      <c r="M85" s="13">
        <f>'[70]INPUT_Energy demand'!AI8</f>
        <v>7362.7054656058335</v>
      </c>
      <c r="N85" s="13">
        <f>'[70]INPUT_Energy demand'!AJ8</f>
        <v>7543.6666043506466</v>
      </c>
      <c r="O85" s="13">
        <f>'[70]INPUT_Energy demand'!AK8</f>
        <v>7333.8299578003671</v>
      </c>
      <c r="P85" s="13">
        <f>'[70]INPUT_Energy demand'!AL8</f>
        <v>0</v>
      </c>
      <c r="Q85" s="13">
        <f>'[70]INPUT_Energy demand'!AM8</f>
        <v>812.97831089945794</v>
      </c>
      <c r="R85" s="13">
        <f>'[70]INPUT_Energy demand'!AN8</f>
        <v>1328.8467810296479</v>
      </c>
      <c r="S85" s="13">
        <f>'[70]INPUT_Energy demand'!AO8</f>
        <v>1294.8683942779035</v>
      </c>
      <c r="T85" s="13">
        <f>'[70]INPUT_Energy demand'!AP8</f>
        <v>0</v>
      </c>
      <c r="U85" s="13">
        <f>'[70]INPUT_Energy demand'!AQ8</f>
        <v>1812.8547024983764</v>
      </c>
      <c r="V85" s="13">
        <f>'[70]INPUT_Energy demand'!AR8</f>
        <v>1328.8467810296477</v>
      </c>
      <c r="W85" s="13">
        <f>'[70]INPUT_Energy demand'!AS8</f>
        <v>5679.247343324103</v>
      </c>
      <c r="X85" s="110">
        <f>'[70]INPUT_Energy demand'!AT8</f>
        <v>0</v>
      </c>
      <c r="Y85" s="110">
        <f>'[70]INPUT_Energy demand'!AU8</f>
        <v>0.4484519966101288</v>
      </c>
      <c r="Z85" s="110">
        <f>'[70]INPUT_Energy demand'!AV8</f>
        <v>1.0000000000000002</v>
      </c>
      <c r="AA85" s="110">
        <f>'[70]INPUT_Energy demand'!AW8</f>
        <v>0.2280000000000014</v>
      </c>
      <c r="AB85" s="13">
        <f>'[70]INPUT_Energy demand'!AX8</f>
        <v>30585.332087012812</v>
      </c>
      <c r="AC85" s="13">
        <f>'[70]INPUT_Energy demand'!AY8</f>
        <v>39.857617814334787</v>
      </c>
      <c r="AD85" s="13">
        <f>'[70]INPUT_Energy demand'!AZ8</f>
        <v>78.263779029082428</v>
      </c>
      <c r="AE85" s="104">
        <f>'[70]INPUT_Energy demand'!BA8</f>
        <v>110.60450884389138</v>
      </c>
    </row>
    <row r="86" spans="1:31">
      <c r="A86" s="17" t="s">
        <v>8</v>
      </c>
      <c r="B86" s="36" t="s">
        <v>11</v>
      </c>
      <c r="C86" s="17" t="s">
        <v>32</v>
      </c>
      <c r="D86" s="17" t="s">
        <v>39</v>
      </c>
      <c r="E86" s="17" t="s">
        <v>17</v>
      </c>
      <c r="F86" s="17" t="s">
        <v>21</v>
      </c>
      <c r="G86" s="25" t="str">
        <f t="shared" si="2"/>
        <v>60s ASHP PV panels ST Normal EV charging</v>
      </c>
      <c r="H86" s="13">
        <f>'[72]INPUT_Energy demand'!AD8</f>
        <v>7544.1760623477203</v>
      </c>
      <c r="I86" s="13">
        <f>'[72]INPUT_Energy demand'!AE8</f>
        <v>7964.2101992895896</v>
      </c>
      <c r="J86" s="13">
        <f>'[72]INPUT_Energy demand'!AF8</f>
        <v>8696.6433546683984</v>
      </c>
      <c r="K86" s="13">
        <f>'[72]INPUT_Energy demand'!AG8</f>
        <v>7979.1387840784173</v>
      </c>
      <c r="L86" s="13">
        <f>'[72]INPUT_Energy demand'!AH8</f>
        <v>7544.1760623477203</v>
      </c>
      <c r="M86" s="13">
        <f>'[72]INPUT_Energy demand'!AI8</f>
        <v>7128.8669198371899</v>
      </c>
      <c r="N86" s="13">
        <f>'[72]INPUT_Energy demand'!AJ8</f>
        <v>7392.455129365002</v>
      </c>
      <c r="O86" s="13">
        <f>'[72]INPUT_Energy demand'!AK8</f>
        <v>6814.5882884531484</v>
      </c>
      <c r="P86" s="13">
        <f>'[72]INPUT_Energy demand'!AL8</f>
        <v>0</v>
      </c>
      <c r="Q86" s="13">
        <f>'[72]INPUT_Energy demand'!AM8</f>
        <v>835.34327945239966</v>
      </c>
      <c r="R86" s="13">
        <f>'[72]INPUT_Energy demand'!AN8</f>
        <v>1304.1882253033964</v>
      </c>
      <c r="S86" s="13">
        <f>'[72]INPUT_Energy demand'!AO8</f>
        <v>1164.5504956252689</v>
      </c>
      <c r="T86" s="13">
        <f>'[72]INPUT_Energy demand'!AP8</f>
        <v>0</v>
      </c>
      <c r="U86" s="13">
        <f>'[72]INPUT_Energy demand'!AQ8</f>
        <v>1878.080201442431</v>
      </c>
      <c r="V86" s="13">
        <f>'[72]INPUT_Energy demand'!AR8</f>
        <v>1304.1882253033968</v>
      </c>
      <c r="W86" s="13">
        <f>'[72]INPUT_Energy demand'!AS8</f>
        <v>5679.247343324103</v>
      </c>
      <c r="X86" s="110">
        <f>'[72]INPUT_Energy demand'!AT8</f>
        <v>0</v>
      </c>
      <c r="Y86" s="110">
        <f>'[72]INPUT_Energy demand'!AU8</f>
        <v>0.44478573322418657</v>
      </c>
      <c r="Z86" s="110">
        <f>'[72]INPUT_Energy demand'!AV8</f>
        <v>0.99999999999999967</v>
      </c>
      <c r="AA86" s="110">
        <f>'[72]INPUT_Energy demand'!AW8</f>
        <v>0.2050536673656565</v>
      </c>
      <c r="AB86" s="13">
        <f>'[72]INPUT_Energy demand'!AX8</f>
        <v>27563.552401207737</v>
      </c>
      <c r="AC86" s="13">
        <f>'[72]INPUT_Energy demand'!AY8</f>
        <v>45.121447525153542</v>
      </c>
      <c r="AD86" s="13">
        <f>'[72]INPUT_Energy demand'!AZ8</f>
        <v>76.67079967954848</v>
      </c>
      <c r="AE86" s="104">
        <f>'[72]INPUT_Energy demand'!BA8</f>
        <v>110.60450884389138</v>
      </c>
    </row>
    <row r="87" spans="1:31">
      <c r="A87" s="16" t="s">
        <v>8</v>
      </c>
      <c r="B87" s="36" t="s">
        <v>11</v>
      </c>
      <c r="C87" s="17" t="s">
        <v>37</v>
      </c>
      <c r="D87" s="17" t="s">
        <v>38</v>
      </c>
      <c r="E87" s="17" t="s">
        <v>40</v>
      </c>
      <c r="F87" s="17" t="s">
        <v>21</v>
      </c>
      <c r="G87" s="25" t="str">
        <f t="shared" si="2"/>
        <v>60s ASHP NoPV NoST Occupant open EV charging</v>
      </c>
      <c r="H87" s="13">
        <f>'[74]INPUT_Energy demand'!AD8</f>
        <v>12658.421391335505</v>
      </c>
      <c r="I87" s="13">
        <f>'[74]INPUT_Energy demand'!AE8</f>
        <v>13671.881803488639</v>
      </c>
      <c r="J87" s="13">
        <f>'[74]INPUT_Energy demand'!AF8</f>
        <v>16780.19213065871</v>
      </c>
      <c r="K87" s="13">
        <f>'[74]INPUT_Energy demand'!AG8</f>
        <v>13355.456436246328</v>
      </c>
      <c r="L87" s="13">
        <f>'[74]INPUT_Energy demand'!AH8</f>
        <v>12658.421391335505</v>
      </c>
      <c r="M87" s="13">
        <f>'[74]INPUT_Energy demand'!AI8</f>
        <v>9873.4446221777398</v>
      </c>
      <c r="N87" s="13">
        <f>'[74]INPUT_Energy demand'!AJ8</f>
        <v>10791.541060985282</v>
      </c>
      <c r="O87" s="13">
        <f>'[74]INPUT_Energy demand'!AK8</f>
        <v>10689.010927832598</v>
      </c>
      <c r="P87" s="13">
        <f>'[74]INPUT_Energy demand'!AL8</f>
        <v>0</v>
      </c>
      <c r="Q87" s="13">
        <f>'[74]INPUT_Energy demand'!AM8</f>
        <v>3798.4371813108992</v>
      </c>
      <c r="R87" s="13">
        <f>'[74]INPUT_Energy demand'!AN8</f>
        <v>5988.6510696734276</v>
      </c>
      <c r="S87" s="13">
        <f>'[74]INPUT_Energy demand'!AO8</f>
        <v>2666.4455084137298</v>
      </c>
      <c r="T87" s="13">
        <f>'[74]INPUT_Energy demand'!AP8</f>
        <v>0</v>
      </c>
      <c r="U87" s="13">
        <f>'[74]INPUT_Energy demand'!AQ8</f>
        <v>9511.643706473551</v>
      </c>
      <c r="V87" s="13">
        <f>'[74]INPUT_Energy demand'!AR8</f>
        <v>5988.6510696734276</v>
      </c>
      <c r="W87" s="13">
        <f>'[74]INPUT_Energy demand'!AS8</f>
        <v>11694.936440410842</v>
      </c>
      <c r="X87" s="110">
        <f>'[74]INPUT_Energy demand'!AT8</f>
        <v>0</v>
      </c>
      <c r="Y87" s="110">
        <f>'[74]INPUT_Energy demand'!AU8</f>
        <v>0.39934603298120935</v>
      </c>
      <c r="Z87" s="110">
        <f>'[74]INPUT_Energy demand'!AV8</f>
        <v>1</v>
      </c>
      <c r="AA87" s="110">
        <f>'[74]INPUT_Energy demand'!AW8</f>
        <v>0.22800000000000495</v>
      </c>
      <c r="AB87" s="13">
        <f>'[74]INPUT_Energy demand'!AX8</f>
        <v>54202.821219705394</v>
      </c>
      <c r="AC87" s="13">
        <f>'[74]INPUT_Energy demand'!AY8</f>
        <v>59.732660810647985</v>
      </c>
      <c r="AD87" s="13">
        <f>'[74]INPUT_Energy demand'!AZ8</f>
        <v>103.38433526354848</v>
      </c>
      <c r="AE87" s="104">
        <f>'[74]INPUT_Energy demand'!BA8</f>
        <v>160.69912843201686</v>
      </c>
    </row>
    <row r="88" spans="1:31">
      <c r="A88" s="16" t="s">
        <v>8</v>
      </c>
      <c r="B88" s="36" t="s">
        <v>11</v>
      </c>
      <c r="C88" s="17" t="s">
        <v>32</v>
      </c>
      <c r="D88" s="17" t="s">
        <v>38</v>
      </c>
      <c r="E88" s="17" t="s">
        <v>40</v>
      </c>
      <c r="F88" s="17" t="s">
        <v>21</v>
      </c>
      <c r="G88" s="25" t="str">
        <f t="shared" si="2"/>
        <v>60s ASHP PV panels NoST Occupant open EV charging</v>
      </c>
      <c r="H88" s="13">
        <f>'[76]INPUT_Energy demand'!AD8</f>
        <v>11945.093829005542</v>
      </c>
      <c r="I88" s="13">
        <f>'[76]INPUT_Energy demand'!AE8</f>
        <v>13404.890956200941</v>
      </c>
      <c r="J88" s="13">
        <f>'[76]INPUT_Energy demand'!AF8</f>
        <v>16396.37006153131</v>
      </c>
      <c r="K88" s="13">
        <f>'[76]INPUT_Energy demand'!AG8</f>
        <v>12597.536479794802</v>
      </c>
      <c r="L88" s="13">
        <f>'[76]INPUT_Energy demand'!AH8</f>
        <v>11945.093829005542</v>
      </c>
      <c r="M88" s="13">
        <f>'[76]INPUT_Energy demand'!AI8</f>
        <v>9489.5827368062073</v>
      </c>
      <c r="N88" s="13">
        <f>'[76]INPUT_Energy demand'!AJ8</f>
        <v>10605.778674961868</v>
      </c>
      <c r="O88" s="13">
        <f>'[76]INPUT_Energy demand'!AK8</f>
        <v>10073.980476917386</v>
      </c>
      <c r="P88" s="13">
        <f>'[76]INPUT_Energy demand'!AL8</f>
        <v>0</v>
      </c>
      <c r="Q88" s="13">
        <f>'[76]INPUT_Energy demand'!AM8</f>
        <v>3915.3082193947339</v>
      </c>
      <c r="R88" s="13">
        <f>'[76]INPUT_Energy demand'!AN8</f>
        <v>5790.591386569442</v>
      </c>
      <c r="S88" s="13">
        <f>'[76]INPUT_Energy demand'!AO8</f>
        <v>2523.5560028774162</v>
      </c>
      <c r="T88" s="13">
        <f>'[76]INPUT_Energy demand'!AP8</f>
        <v>0</v>
      </c>
      <c r="U88" s="13">
        <f>'[76]INPUT_Energy demand'!AQ8</f>
        <v>9794.1087593889188</v>
      </c>
      <c r="V88" s="13">
        <f>'[76]INPUT_Energy demand'!AR8</f>
        <v>5790.5913865694411</v>
      </c>
      <c r="W88" s="13">
        <f>'[76]INPUT_Energy demand'!AS8</f>
        <v>11694.936440410842</v>
      </c>
      <c r="X88" s="110">
        <f>'[76]INPUT_Energy demand'!AT8</f>
        <v>0</v>
      </c>
      <c r="Y88" s="110">
        <f>'[76]INPUT_Energy demand'!AU8</f>
        <v>0.39976156234138255</v>
      </c>
      <c r="Z88" s="110">
        <f>'[76]INPUT_Energy demand'!AV8</f>
        <v>1.0000000000000002</v>
      </c>
      <c r="AA88" s="110">
        <f>'[76]INPUT_Energy demand'!AW8</f>
        <v>0.21578193397934908</v>
      </c>
      <c r="AB88" s="13">
        <f>'[76]INPUT_Energy demand'!AX8</f>
        <v>50487.573499237296</v>
      </c>
      <c r="AC88" s="13">
        <f>'[76]INPUT_Energy demand'!AY8</f>
        <v>64.454099753294088</v>
      </c>
      <c r="AD88" s="13">
        <f>'[76]INPUT_Energy demand'!AZ8</f>
        <v>102.24405872849366</v>
      </c>
      <c r="AE88" s="104">
        <f>'[76]INPUT_Energy demand'!BA8</f>
        <v>160.69912843201686</v>
      </c>
    </row>
    <row r="89" spans="1:31">
      <c r="A89" s="16" t="s">
        <v>8</v>
      </c>
      <c r="B89" s="36" t="s">
        <v>11</v>
      </c>
      <c r="C89" s="17" t="s">
        <v>37</v>
      </c>
      <c r="D89" s="17" t="s">
        <v>39</v>
      </c>
      <c r="E89" s="17" t="s">
        <v>40</v>
      </c>
      <c r="F89" s="17" t="s">
        <v>21</v>
      </c>
      <c r="G89" s="25" t="str">
        <f t="shared" si="2"/>
        <v>60s ASHP NoPV ST Occupant open EV charging</v>
      </c>
      <c r="H89" s="13">
        <f>'[78]INPUT_Energy demand'!AD8</f>
        <v>12328.696792834686</v>
      </c>
      <c r="I89" s="13">
        <f>'[78]INPUT_Energy demand'!AE8</f>
        <v>13054.816109318499</v>
      </c>
      <c r="J89" s="13">
        <f>'[78]INPUT_Energy demand'!AF8</f>
        <v>16162.474632656033</v>
      </c>
      <c r="K89" s="13">
        <f>'[78]INPUT_Energy demand'!AG8</f>
        <v>13069.765023118096</v>
      </c>
      <c r="L89" s="13">
        <f>'[78]INPUT_Energy demand'!AH8</f>
        <v>12328.696792834686</v>
      </c>
      <c r="M89" s="13">
        <f>'[78]INPUT_Energy demand'!AI8</f>
        <v>9223.6971376658657</v>
      </c>
      <c r="N89" s="13">
        <f>'[78]INPUT_Energy demand'!AJ8</f>
        <v>10705.672824629321</v>
      </c>
      <c r="O89" s="13">
        <f>'[78]INPUT_Energy demand'!AK8</f>
        <v>10403.319514704421</v>
      </c>
      <c r="P89" s="13">
        <f>'[78]INPUT_Energy demand'!AL8</f>
        <v>0</v>
      </c>
      <c r="Q89" s="13">
        <f>'[78]INPUT_Energy demand'!AM8</f>
        <v>3831.1189716526333</v>
      </c>
      <c r="R89" s="13">
        <f>'[78]INPUT_Energy demand'!AN8</f>
        <v>5456.801808026712</v>
      </c>
      <c r="S89" s="13">
        <f>'[78]INPUT_Energy demand'!AO8</f>
        <v>2666.4455084136753</v>
      </c>
      <c r="T89" s="13">
        <f>'[78]INPUT_Energy demand'!AP8</f>
        <v>0</v>
      </c>
      <c r="U89" s="13">
        <f>'[78]INPUT_Energy demand'!AQ8</f>
        <v>10444.909503753175</v>
      </c>
      <c r="V89" s="13">
        <f>'[78]INPUT_Energy demand'!AR8</f>
        <v>5456.8018080267129</v>
      </c>
      <c r="W89" s="13">
        <f>'[78]INPUT_Energy demand'!AS8</f>
        <v>11694.936440410842</v>
      </c>
      <c r="X89" s="110">
        <f>'[78]INPUT_Energy demand'!AT8</f>
        <v>0</v>
      </c>
      <c r="Y89" s="110">
        <f>'[78]INPUT_Energy demand'!AU8</f>
        <v>0.36679293107096766</v>
      </c>
      <c r="Z89" s="110">
        <f>'[78]INPUT_Energy demand'!AV8</f>
        <v>0.99999999999999978</v>
      </c>
      <c r="AA89" s="110">
        <f>'[78]INPUT_Energy demand'!AW8</f>
        <v>0.22800000000000029</v>
      </c>
      <c r="AB89" s="13">
        <f>'[78]INPUT_Energy demand'!AX8</f>
        <v>52485.456492586149</v>
      </c>
      <c r="AC89" s="13">
        <f>'[78]INPUT_Energy demand'!AY8</f>
        <v>58.984085406705354</v>
      </c>
      <c r="AD89" s="13">
        <f>'[78]INPUT_Energy demand'!AZ8</f>
        <v>100.96709997549763</v>
      </c>
      <c r="AE89" s="104">
        <f>'[78]INPUT_Energy demand'!BA8</f>
        <v>160.69912843201686</v>
      </c>
    </row>
    <row r="90" spans="1:31">
      <c r="A90" s="16" t="s">
        <v>8</v>
      </c>
      <c r="B90" s="36" t="s">
        <v>11</v>
      </c>
      <c r="C90" s="17" t="s">
        <v>32</v>
      </c>
      <c r="D90" s="17" t="s">
        <v>39</v>
      </c>
      <c r="E90" s="17" t="s">
        <v>40</v>
      </c>
      <c r="F90" s="17" t="s">
        <v>21</v>
      </c>
      <c r="G90" s="25" t="str">
        <f t="shared" si="2"/>
        <v>60s ASHP PV panels ST Occupant open EV charging</v>
      </c>
      <c r="H90" s="13">
        <f>'[80]INPUT_Energy demand'!AD8</f>
        <v>11639.253543894265</v>
      </c>
      <c r="I90" s="13">
        <f>'[80]INPUT_Energy demand'!AE8</f>
        <v>12826.791232829715</v>
      </c>
      <c r="J90" s="13">
        <f>'[80]INPUT_Energy demand'!AF8</f>
        <v>15809.497740741203</v>
      </c>
      <c r="K90" s="13">
        <f>'[80]INPUT_Energy demand'!AG8</f>
        <v>12331.264236461751</v>
      </c>
      <c r="L90" s="13">
        <f>'[80]INPUT_Energy demand'!AH8</f>
        <v>11639.253543894265</v>
      </c>
      <c r="M90" s="13">
        <f>'[80]INPUT_Energy demand'!AI8</f>
        <v>8854.827571104699</v>
      </c>
      <c r="N90" s="13">
        <f>'[80]INPUT_Energy demand'!AJ8</f>
        <v>10526.130311884399</v>
      </c>
      <c r="O90" s="13">
        <f>'[80]INPUT_Energy demand'!AK8</f>
        <v>9812.7991324636314</v>
      </c>
      <c r="P90" s="13">
        <f>'[80]INPUT_Energy demand'!AL8</f>
        <v>0</v>
      </c>
      <c r="Q90" s="13">
        <f>'[80]INPUT_Energy demand'!AM8</f>
        <v>3971.9636617250162</v>
      </c>
      <c r="R90" s="13">
        <f>'[80]INPUT_Energy demand'!AN8</f>
        <v>5283.3674288568036</v>
      </c>
      <c r="S90" s="13">
        <f>'[80]INPUT_Energy demand'!AO8</f>
        <v>2518.46510399812</v>
      </c>
      <c r="T90" s="13">
        <f>'[80]INPUT_Energy demand'!AP8</f>
        <v>0</v>
      </c>
      <c r="U90" s="13">
        <f>'[80]INPUT_Energy demand'!AQ8</f>
        <v>10762.243898901757</v>
      </c>
      <c r="V90" s="13">
        <f>'[80]INPUT_Energy demand'!AR8</f>
        <v>5283.3674288568036</v>
      </c>
      <c r="W90" s="13">
        <f>'[80]INPUT_Energy demand'!AS8</f>
        <v>11694.936440410842</v>
      </c>
      <c r="X90" s="110">
        <f>'[80]INPUT_Energy demand'!AT8</f>
        <v>0</v>
      </c>
      <c r="Y90" s="110">
        <f>'[80]INPUT_Energy demand'!AU8</f>
        <v>0.36906463921806665</v>
      </c>
      <c r="Z90" s="110">
        <f>'[80]INPUT_Energy demand'!AV8</f>
        <v>1</v>
      </c>
      <c r="AA90" s="110">
        <f>'[80]INPUT_Energy demand'!AW8</f>
        <v>0.2153466260231891</v>
      </c>
      <c r="AB90" s="13">
        <f>'[80]INPUT_Energy demand'!AX8</f>
        <v>48894.606237688196</v>
      </c>
      <c r="AC90" s="13">
        <f>'[80]INPUT_Energy demand'!AY8</f>
        <v>62.791517480516724</v>
      </c>
      <c r="AD90" s="13">
        <f>'[80]INPUT_Energy demand'!AZ8</f>
        <v>100.09868984077016</v>
      </c>
      <c r="AE90" s="104">
        <f>'[80]INPUT_Energy demand'!BA8</f>
        <v>160.69912843201686</v>
      </c>
    </row>
    <row r="91" spans="1:31">
      <c r="A91" s="21" t="s">
        <v>8</v>
      </c>
      <c r="B91" s="37" t="s">
        <v>11</v>
      </c>
      <c r="C91" s="20" t="s">
        <v>37</v>
      </c>
      <c r="D91" s="20" t="s">
        <v>38</v>
      </c>
      <c r="E91" s="20" t="s">
        <v>17</v>
      </c>
      <c r="F91" s="20" t="s">
        <v>41</v>
      </c>
      <c r="G91" s="28" t="str">
        <f t="shared" si="2"/>
        <v>60s ASHP NoPV NoST Normal EV charging delay</v>
      </c>
      <c r="H91" s="24">
        <f>'[82]INPUT_Energy demand'!AD8</f>
        <v>8453.8615247933449</v>
      </c>
      <c r="I91" s="24">
        <f>'[82]INPUT_Energy demand'!AE8</f>
        <v>8759.1640503970521</v>
      </c>
      <c r="J91" s="24">
        <f>'[82]INPUT_Energy demand'!AF8</f>
        <v>8935.3057069248298</v>
      </c>
      <c r="K91" s="24">
        <f>'[82]INPUT_Energy demand'!AG8</f>
        <v>8665.9609652064573</v>
      </c>
      <c r="L91" s="24">
        <f>'[82]INPUT_Energy demand'!AH8</f>
        <v>8453.8615247933449</v>
      </c>
      <c r="M91" s="24">
        <f>'[82]INPUT_Energy demand'!AI8</f>
        <v>7207.8158295253152</v>
      </c>
      <c r="N91" s="24">
        <f>'[82]INPUT_Energy demand'!AJ8</f>
        <v>7629.3548407065937</v>
      </c>
      <c r="O91" s="24">
        <f>'[82]INPUT_Energy demand'!AK8</f>
        <v>7371.0925709285466</v>
      </c>
      <c r="P91" s="24">
        <f>'[82]INPUT_Energy demand'!AL8</f>
        <v>0</v>
      </c>
      <c r="Q91" s="24">
        <f>'[82]INPUT_Energy demand'!AM8</f>
        <v>1551.3482208717369</v>
      </c>
      <c r="R91" s="24">
        <f>'[82]INPUT_Energy demand'!AN8</f>
        <v>1305.9508662182361</v>
      </c>
      <c r="S91" s="24">
        <f>'[82]INPUT_Energy demand'!AO8</f>
        <v>1294.8683942779107</v>
      </c>
      <c r="T91" s="24">
        <f>'[82]INPUT_Energy demand'!AP8</f>
        <v>0</v>
      </c>
      <c r="U91" s="24">
        <f>'[82]INPUT_Energy demand'!AQ8</f>
        <v>2740.1177340463455</v>
      </c>
      <c r="V91" s="24">
        <f>'[82]INPUT_Energy demand'!AR8</f>
        <v>1305.9508662182357</v>
      </c>
      <c r="W91" s="24">
        <f>'[82]INPUT_Energy demand'!AS8</f>
        <v>5679.247343324103</v>
      </c>
      <c r="X91" s="111">
        <f>'[82]INPUT_Energy demand'!AT8</f>
        <v>0</v>
      </c>
      <c r="Y91" s="111">
        <f>'[82]INPUT_Energy demand'!AU8</f>
        <v>0.56616115490076158</v>
      </c>
      <c r="Z91" s="111">
        <f>'[82]INPUT_Energy demand'!AV8</f>
        <v>1.0000000000000004</v>
      </c>
      <c r="AA91" s="111">
        <f>'[82]INPUT_Energy demand'!AW8</f>
        <v>0.22800000000000267</v>
      </c>
      <c r="AB91" s="24">
        <f>'[82]INPUT_Energy demand'!AX8</f>
        <v>32302.696814131908</v>
      </c>
      <c r="AC91" s="24">
        <f>'[82]INPUT_Energy demand'!AY8</f>
        <v>33.92936861923593</v>
      </c>
      <c r="AD91" s="24">
        <f>'[82]INPUT_Energy demand'!AZ8</f>
        <v>80.557198081405943</v>
      </c>
      <c r="AE91" s="106">
        <f>'[82]INPUT_Energy demand'!BA8</f>
        <v>110.60450884389138</v>
      </c>
    </row>
    <row r="92" spans="1:31">
      <c r="A92" s="21" t="s">
        <v>8</v>
      </c>
      <c r="B92" s="37" t="s">
        <v>11</v>
      </c>
      <c r="C92" s="20" t="s">
        <v>32</v>
      </c>
      <c r="D92" s="20" t="s">
        <v>38</v>
      </c>
      <c r="E92" s="20" t="s">
        <v>17</v>
      </c>
      <c r="F92" s="20" t="s">
        <v>41</v>
      </c>
      <c r="G92" s="28" t="str">
        <f t="shared" si="2"/>
        <v>60s ASHP PV panels NoST Normal EV charging delay</v>
      </c>
      <c r="H92" s="24">
        <f>'[84]INPUT_Energy demand'!AD8</f>
        <v>7865.5530594350448</v>
      </c>
      <c r="I92" s="24">
        <f>'[84]INPUT_Energy demand'!AE8</f>
        <v>8489.1210322197821</v>
      </c>
      <c r="J92" s="24">
        <f>'[84]INPUT_Energy demand'!AF8</f>
        <v>8756.0316109586493</v>
      </c>
      <c r="K92" s="24">
        <f>'[84]INPUT_Energy demand'!AG8</f>
        <v>8007.5592882234232</v>
      </c>
      <c r="L92" s="24">
        <f>'[84]INPUT_Energy demand'!AH8</f>
        <v>7865.5530594350448</v>
      </c>
      <c r="M92" s="24">
        <f>'[84]INPUT_Energy demand'!AI8</f>
        <v>6920.3812586792965</v>
      </c>
      <c r="N92" s="24">
        <f>'[84]INPUT_Energy demand'!AJ8</f>
        <v>7476.1495111862032</v>
      </c>
      <c r="O92" s="24">
        <f>'[84]INPUT_Energy demand'!AK8</f>
        <v>6844.9548307898867</v>
      </c>
      <c r="P92" s="24">
        <f>'[84]INPUT_Energy demand'!AL8</f>
        <v>0</v>
      </c>
      <c r="Q92" s="24">
        <f>'[84]INPUT_Energy demand'!AM8</f>
        <v>1568.7397735404857</v>
      </c>
      <c r="R92" s="24">
        <f>'[84]INPUT_Energy demand'!AN8</f>
        <v>1279.8820997724461</v>
      </c>
      <c r="S92" s="24">
        <f>'[84]INPUT_Energy demand'!AO8</f>
        <v>1162.6044574335365</v>
      </c>
      <c r="T92" s="24">
        <f>'[84]INPUT_Energy demand'!AP8</f>
        <v>0</v>
      </c>
      <c r="U92" s="24">
        <f>'[84]INPUT_Energy demand'!AQ8</f>
        <v>3011.6938273532223</v>
      </c>
      <c r="V92" s="24">
        <f>'[84]INPUT_Energy demand'!AR8</f>
        <v>1279.8820997724458</v>
      </c>
      <c r="W92" s="24">
        <f>'[84]INPUT_Energy demand'!AS8</f>
        <v>5679.247343324103</v>
      </c>
      <c r="X92" s="111">
        <f>'[84]INPUT_Energy demand'!AT8</f>
        <v>0</v>
      </c>
      <c r="Y92" s="111">
        <f>'[84]INPUT_Energy demand'!AU8</f>
        <v>0.5208828863321564</v>
      </c>
      <c r="Z92" s="111">
        <f>'[84]INPUT_Energy demand'!AV8</f>
        <v>1.0000000000000002</v>
      </c>
      <c r="AA92" s="111">
        <f>'[84]INPUT_Energy demand'!AW8</f>
        <v>0.20471100960238439</v>
      </c>
      <c r="AB92" s="24">
        <f>'[84]INPUT_Energy demand'!AX8</f>
        <v>29234.990223724079</v>
      </c>
      <c r="AC92" s="24">
        <f>'[84]INPUT_Energy demand'!AY8</f>
        <v>44.431471969071282</v>
      </c>
      <c r="AD92" s="24">
        <f>'[84]INPUT_Energy demand'!AZ8</f>
        <v>79.075923773271981</v>
      </c>
      <c r="AE92" s="106">
        <f>'[84]INPUT_Energy demand'!BA8</f>
        <v>110.60450884389138</v>
      </c>
    </row>
    <row r="93" spans="1:31">
      <c r="A93" s="21" t="s">
        <v>8</v>
      </c>
      <c r="B93" s="37" t="s">
        <v>11</v>
      </c>
      <c r="C93" s="20" t="s">
        <v>37</v>
      </c>
      <c r="D93" s="20" t="s">
        <v>39</v>
      </c>
      <c r="E93" s="20" t="s">
        <v>17</v>
      </c>
      <c r="F93" s="20" t="s">
        <v>41</v>
      </c>
      <c r="G93" s="28" t="str">
        <f t="shared" si="2"/>
        <v>60s ASHP NoPV ST Normal EV charging delay</v>
      </c>
      <c r="H93" s="24">
        <f>'[86]INPUT_Energy demand'!AD8</f>
        <v>8124.8281262925793</v>
      </c>
      <c r="I93" s="24">
        <f>'[86]INPUT_Energy demand'!AE8</f>
        <v>8477.09662568967</v>
      </c>
      <c r="J93" s="24">
        <f>'[86]INPUT_Energy demand'!AF8</f>
        <v>8755.0280306569293</v>
      </c>
      <c r="K93" s="24">
        <f>'[86]INPUT_Energy demand'!AG8</f>
        <v>8380.8167520782554</v>
      </c>
      <c r="L93" s="24">
        <f>'[86]INPUT_Energy demand'!AH8</f>
        <v>8124.8281262925793</v>
      </c>
      <c r="M93" s="24">
        <f>'[86]INPUT_Energy demand'!AI8</f>
        <v>6909.8674404197664</v>
      </c>
      <c r="N93" s="24">
        <f>'[86]INPUT_Energy demand'!AJ8</f>
        <v>7543.666604350643</v>
      </c>
      <c r="O93" s="24">
        <f>'[86]INPUT_Energy demand'!AK8</f>
        <v>7085.9483578003619</v>
      </c>
      <c r="P93" s="24">
        <f>'[86]INPUT_Energy demand'!AL8</f>
        <v>0</v>
      </c>
      <c r="Q93" s="24">
        <f>'[86]INPUT_Energy demand'!AM8</f>
        <v>1567.2291852699036</v>
      </c>
      <c r="R93" s="24">
        <f>'[86]INPUT_Energy demand'!AN8</f>
        <v>1211.3614263062864</v>
      </c>
      <c r="S93" s="24">
        <f>'[86]INPUT_Energy demand'!AO8</f>
        <v>1294.8683942778935</v>
      </c>
      <c r="T93" s="24">
        <f>'[86]INPUT_Energy demand'!AP8</f>
        <v>0</v>
      </c>
      <c r="U93" s="24">
        <f>'[86]INPUT_Energy demand'!AQ8</f>
        <v>2878.0346806171688</v>
      </c>
      <c r="V93" s="24">
        <f>'[86]INPUT_Energy demand'!AR8</f>
        <v>1211.3614263062864</v>
      </c>
      <c r="W93" s="24">
        <f>'[86]INPUT_Energy demand'!AS8</f>
        <v>5679.247343324103</v>
      </c>
      <c r="X93" s="111">
        <f>'[86]INPUT_Energy demand'!AT8</f>
        <v>0</v>
      </c>
      <c r="Y93" s="111">
        <f>'[86]INPUT_Energy demand'!AU8</f>
        <v>0.54454840166617635</v>
      </c>
      <c r="Z93" s="111">
        <f>'[86]INPUT_Energy demand'!AV8</f>
        <v>1</v>
      </c>
      <c r="AA93" s="111">
        <f>'[86]INPUT_Energy demand'!AW8</f>
        <v>0.22799999999999965</v>
      </c>
      <c r="AB93" s="24">
        <f>'[86]INPUT_Energy demand'!AX8</f>
        <v>30585.332087012786</v>
      </c>
      <c r="AC93" s="24">
        <f>'[86]INPUT_Energy demand'!AY8</f>
        <v>32.887235279987387</v>
      </c>
      <c r="AD93" s="24">
        <f>'[86]INPUT_Energy demand'!AZ8</f>
        <v>78.263779029082457</v>
      </c>
      <c r="AE93" s="106">
        <f>'[86]INPUT_Energy demand'!BA8</f>
        <v>110.60450884389138</v>
      </c>
    </row>
    <row r="94" spans="1:31">
      <c r="A94" s="21" t="s">
        <v>8</v>
      </c>
      <c r="B94" s="37" t="s">
        <v>11</v>
      </c>
      <c r="C94" s="20" t="s">
        <v>32</v>
      </c>
      <c r="D94" s="20" t="s">
        <v>39</v>
      </c>
      <c r="E94" s="20" t="s">
        <v>17</v>
      </c>
      <c r="F94" s="20" t="s">
        <v>41</v>
      </c>
      <c r="G94" s="28" t="str">
        <f t="shared" si="2"/>
        <v>60s ASHP PV panels ST Normal EV charging delay</v>
      </c>
      <c r="H94" s="24">
        <f>'[88]INPUT_Energy demand'!AD8</f>
        <v>7573.4908789930187</v>
      </c>
      <c r="I94" s="24">
        <f>'[88]INPUT_Energy demand'!AE8</f>
        <v>8237.3282932564198</v>
      </c>
      <c r="J94" s="24">
        <f>'[88]INPUT_Energy demand'!AF8</f>
        <v>8588.9489340991622</v>
      </c>
      <c r="K94" s="24">
        <f>'[88]INPUT_Energy demand'!AG8</f>
        <v>7752.5289327022138</v>
      </c>
      <c r="L94" s="24">
        <f>'[88]INPUT_Energy demand'!AH8</f>
        <v>7573.4908789930187</v>
      </c>
      <c r="M94" s="24">
        <f>'[88]INPUT_Energy demand'!AI8</f>
        <v>6656.6431141392968</v>
      </c>
      <c r="N94" s="24">
        <f>'[88]INPUT_Energy demand'!AJ8</f>
        <v>7400.0891961997058</v>
      </c>
      <c r="O94" s="24">
        <f>'[88]INPUT_Energy demand'!AK8</f>
        <v>6594.3451133835888</v>
      </c>
      <c r="P94" s="24">
        <f>'[88]INPUT_Energy demand'!AL8</f>
        <v>0</v>
      </c>
      <c r="Q94" s="24">
        <f>'[88]INPUT_Energy demand'!AM8</f>
        <v>1580.685179117123</v>
      </c>
      <c r="R94" s="24">
        <f>'[88]INPUT_Energy demand'!AN8</f>
        <v>1188.8597378994564</v>
      </c>
      <c r="S94" s="24">
        <f>'[88]INPUT_Energy demand'!AO8</f>
        <v>1158.183819318625</v>
      </c>
      <c r="T94" s="24">
        <f>'[88]INPUT_Energy demand'!AP8</f>
        <v>0</v>
      </c>
      <c r="U94" s="24">
        <f>'[88]INPUT_Energy demand'!AQ8</f>
        <v>3127.5691423736407</v>
      </c>
      <c r="V94" s="24">
        <f>'[88]INPUT_Energy demand'!AR8</f>
        <v>1188.8597378994559</v>
      </c>
      <c r="W94" s="24">
        <f>'[88]INPUT_Energy demand'!AS8</f>
        <v>5679.247343324103</v>
      </c>
      <c r="X94" s="111">
        <f>'[88]INPUT_Energy demand'!AT8</f>
        <v>0</v>
      </c>
      <c r="Y94" s="111">
        <f>'[88]INPUT_Energy demand'!AU8</f>
        <v>0.50540375197508058</v>
      </c>
      <c r="Z94" s="111">
        <f>'[88]INPUT_Energy demand'!AV8</f>
        <v>1.0000000000000004</v>
      </c>
      <c r="AA94" s="111">
        <f>'[88]INPUT_Energy demand'!AW8</f>
        <v>0.20393262510041196</v>
      </c>
      <c r="AB94" s="24">
        <f>'[88]INPUT_Energy demand'!AX8</f>
        <v>27713.783923993989</v>
      </c>
      <c r="AC94" s="24">
        <f>'[88]INPUT_Energy demand'!AY8</f>
        <v>42.808447618581909</v>
      </c>
      <c r="AD94" s="24">
        <f>'[88]INPUT_Energy demand'!AZ8</f>
        <v>76.670799679548495</v>
      </c>
      <c r="AE94" s="106">
        <f>'[88]INPUT_Energy demand'!BA8</f>
        <v>110.60450884389138</v>
      </c>
    </row>
    <row r="95" spans="1:31">
      <c r="A95" s="16" t="s">
        <v>8</v>
      </c>
      <c r="B95" s="36" t="s">
        <v>11</v>
      </c>
      <c r="C95" s="17" t="s">
        <v>37</v>
      </c>
      <c r="D95" s="17" t="s">
        <v>38</v>
      </c>
      <c r="E95" s="17" t="s">
        <v>40</v>
      </c>
      <c r="F95" s="17" t="s">
        <v>41</v>
      </c>
      <c r="G95" s="25" t="str">
        <f t="shared" si="2"/>
        <v>60s ASHP NoPV NoST Occupant open EV charging delay</v>
      </c>
      <c r="H95" s="13">
        <f>'[90]INPUT_Energy demand'!AD8</f>
        <v>12658.421391335431</v>
      </c>
      <c r="I95" s="13">
        <f>'[90]INPUT_Energy demand'!AE8</f>
        <v>13082.026580318572</v>
      </c>
      <c r="J95" s="13">
        <f>'[90]INPUT_Energy demand'!AF8</f>
        <v>14915.900172989157</v>
      </c>
      <c r="K95" s="13">
        <f>'[90]INPUT_Energy demand'!AG8</f>
        <v>13107.574836246247</v>
      </c>
      <c r="L95" s="13">
        <f>'[90]INPUT_Energy demand'!AH8</f>
        <v>12658.421391335431</v>
      </c>
      <c r="M95" s="13">
        <f>'[90]INPUT_Energy demand'!AI8</f>
        <v>9353.9882610132045</v>
      </c>
      <c r="N95" s="13">
        <f>'[90]INPUT_Energy demand'!AJ8</f>
        <v>10791.541060985284</v>
      </c>
      <c r="O95" s="13">
        <f>'[90]INPUT_Energy demand'!AK8</f>
        <v>10441.129327832608</v>
      </c>
      <c r="P95" s="13">
        <f>'[90]INPUT_Energy demand'!AL8</f>
        <v>0</v>
      </c>
      <c r="Q95" s="13">
        <f>'[90]INPUT_Energy demand'!AM8</f>
        <v>3728.0383193053676</v>
      </c>
      <c r="R95" s="13">
        <f>'[90]INPUT_Energy demand'!AN8</f>
        <v>4124.3591120038727</v>
      </c>
      <c r="S95" s="13">
        <f>'[90]INPUT_Energy demand'!AO8</f>
        <v>2666.4455084136389</v>
      </c>
      <c r="T95" s="13">
        <f>'[90]INPUT_Energy demand'!AP8</f>
        <v>0</v>
      </c>
      <c r="U95" s="13">
        <f>'[90]INPUT_Energy demand'!AQ8</f>
        <v>7893.4591018124429</v>
      </c>
      <c r="V95" s="13">
        <f>'[90]INPUT_Energy demand'!AR8</f>
        <v>4124.3591120038718</v>
      </c>
      <c r="W95" s="13">
        <f>'[90]INPUT_Energy demand'!AS8</f>
        <v>11694.936440410842</v>
      </c>
      <c r="X95" s="110">
        <f>'[90]INPUT_Energy demand'!AT8</f>
        <v>0</v>
      </c>
      <c r="Y95" s="110">
        <f>'[90]INPUT_Energy demand'!AU8</f>
        <v>0.47229462662945332</v>
      </c>
      <c r="Z95" s="110">
        <f>'[90]INPUT_Energy demand'!AV8</f>
        <v>1.0000000000000002</v>
      </c>
      <c r="AA95" s="110">
        <f>'[90]INPUT_Energy demand'!AW8</f>
        <v>0.22799999999999718</v>
      </c>
      <c r="AB95" s="13">
        <f>'[90]INPUT_Energy demand'!AX8</f>
        <v>54202.821219705329</v>
      </c>
      <c r="AC95" s="13">
        <f>'[90]INPUT_Energy demand'!AY8</f>
        <v>54.285678974680877</v>
      </c>
      <c r="AD95" s="13">
        <f>'[90]INPUT_Energy demand'!AZ8</f>
        <v>103.38433526354848</v>
      </c>
      <c r="AE95" s="104">
        <f>'[90]INPUT_Energy demand'!BA8</f>
        <v>160.69912843201686</v>
      </c>
    </row>
    <row r="96" spans="1:31">
      <c r="A96" s="16" t="s">
        <v>8</v>
      </c>
      <c r="B96" s="36" t="s">
        <v>11</v>
      </c>
      <c r="C96" s="17" t="s">
        <v>32</v>
      </c>
      <c r="D96" s="17" t="s">
        <v>38</v>
      </c>
      <c r="E96" s="17" t="s">
        <v>40</v>
      </c>
      <c r="F96" s="17" t="s">
        <v>41</v>
      </c>
      <c r="G96" s="25" t="str">
        <f t="shared" si="2"/>
        <v>60s ASHP PV panels NoST Occupant open EV charging delay</v>
      </c>
      <c r="H96" s="13">
        <f>'[92]INPUT_Energy demand'!AD8</f>
        <v>11952.798209400742</v>
      </c>
      <c r="I96" s="13">
        <f>'[92]INPUT_Energy demand'!AE8</f>
        <v>12859.192890420771</v>
      </c>
      <c r="J96" s="13">
        <f>'[92]INPUT_Energy demand'!AF8</f>
        <v>14675.180624478537</v>
      </c>
      <c r="K96" s="13">
        <f>'[92]INPUT_Energy demand'!AG8</f>
        <v>12354.550371504298</v>
      </c>
      <c r="L96" s="13">
        <f>'[92]INPUT_Energy demand'!AH8</f>
        <v>11952.798209400742</v>
      </c>
      <c r="M96" s="13">
        <f>'[92]INPUT_Energy demand'!AI8</f>
        <v>8940.9755276979668</v>
      </c>
      <c r="N96" s="13">
        <f>'[92]INPUT_Energy demand'!AJ8</f>
        <v>10607.785024023126</v>
      </c>
      <c r="O96" s="13">
        <f>'[92]INPUT_Energy demand'!AK8</f>
        <v>9838.0903149288479</v>
      </c>
      <c r="P96" s="13">
        <f>'[92]INPUT_Energy demand'!AL8</f>
        <v>0</v>
      </c>
      <c r="Q96" s="13">
        <f>'[92]INPUT_Energy demand'!AM8</f>
        <v>3918.217362722804</v>
      </c>
      <c r="R96" s="13">
        <f>'[92]INPUT_Energy demand'!AN8</f>
        <v>4067.3956004554111</v>
      </c>
      <c r="S96" s="13">
        <f>'[92]INPUT_Energy demand'!AO8</f>
        <v>2516.4600565754499</v>
      </c>
      <c r="T96" s="13">
        <f>'[92]INPUT_Energy demand'!AP8</f>
        <v>0</v>
      </c>
      <c r="U96" s="13">
        <f>'[92]INPUT_Energy demand'!AQ8</f>
        <v>8846.3105536497842</v>
      </c>
      <c r="V96" s="13">
        <f>'[92]INPUT_Energy demand'!AR8</f>
        <v>4067.3956004554111</v>
      </c>
      <c r="W96" s="13">
        <f>'[92]INPUT_Energy demand'!AS8</f>
        <v>11694.936440410842</v>
      </c>
      <c r="X96" s="110">
        <f>'[92]INPUT_Energy demand'!AT8</f>
        <v>0</v>
      </c>
      <c r="Y96" s="110">
        <f>'[92]INPUT_Energy demand'!AU8</f>
        <v>0.44292107302362765</v>
      </c>
      <c r="Z96" s="110">
        <f>'[92]INPUT_Energy demand'!AV8</f>
        <v>1</v>
      </c>
      <c r="AA96" s="110">
        <f>'[92]INPUT_Energy demand'!AW8</f>
        <v>0.21517518024980792</v>
      </c>
      <c r="AB96" s="13">
        <f>'[92]INPUT_Energy demand'!AX8</f>
        <v>50527.70048046227</v>
      </c>
      <c r="AC96" s="13">
        <f>'[92]INPUT_Energy demand'!AY8</f>
        <v>63.595042149675166</v>
      </c>
      <c r="AD96" s="13">
        <f>'[92]INPUT_Energy demand'!AZ8</f>
        <v>102.24405872849366</v>
      </c>
      <c r="AE96" s="104">
        <f>'[92]INPUT_Energy demand'!BA8</f>
        <v>160.69912843201686</v>
      </c>
    </row>
    <row r="97" spans="1:31">
      <c r="A97" s="16" t="s">
        <v>8</v>
      </c>
      <c r="B97" s="36" t="s">
        <v>11</v>
      </c>
      <c r="C97" s="17" t="s">
        <v>37</v>
      </c>
      <c r="D97" s="17" t="s">
        <v>39</v>
      </c>
      <c r="E97" s="17" t="s">
        <v>40</v>
      </c>
      <c r="F97" s="17" t="s">
        <v>41</v>
      </c>
      <c r="G97" s="25" t="str">
        <f t="shared" si="2"/>
        <v>60s ASHP NoPV ST Occupant open EV charging delay</v>
      </c>
      <c r="H97" s="13">
        <f>'[94]INPUT_Energy demand'!AD8</f>
        <v>12328.696792834719</v>
      </c>
      <c r="I97" s="13">
        <f>'[94]INPUT_Energy demand'!AE8</f>
        <v>12742.844439679284</v>
      </c>
      <c r="J97" s="13">
        <f>'[94]INPUT_Energy demand'!AF8</f>
        <v>14554.359137435407</v>
      </c>
      <c r="K97" s="13">
        <f>'[94]INPUT_Energy demand'!AG8</f>
        <v>12821.883423118097</v>
      </c>
      <c r="L97" s="13">
        <f>'[94]INPUT_Energy demand'!AH8</f>
        <v>12328.696792834719</v>
      </c>
      <c r="M97" s="13">
        <f>'[94]INPUT_Energy demand'!AI8</f>
        <v>9074.150406674471</v>
      </c>
      <c r="N97" s="13">
        <f>'[94]INPUT_Energy demand'!AJ8</f>
        <v>10705.672824629317</v>
      </c>
      <c r="O97" s="13">
        <f>'[94]INPUT_Energy demand'!AK8</f>
        <v>10155.437914704409</v>
      </c>
      <c r="P97" s="13">
        <f>'[94]INPUT_Energy demand'!AL8</f>
        <v>0</v>
      </c>
      <c r="Q97" s="13">
        <f>'[94]INPUT_Energy demand'!AM8</f>
        <v>3668.6940330048128</v>
      </c>
      <c r="R97" s="13">
        <f>'[94]INPUT_Energy demand'!AN8</f>
        <v>3848.6863128060904</v>
      </c>
      <c r="S97" s="13">
        <f>'[94]INPUT_Energy demand'!AO8</f>
        <v>2666.445508413688</v>
      </c>
      <c r="T97" s="13">
        <f>'[94]INPUT_Energy demand'!AP8</f>
        <v>0</v>
      </c>
      <c r="U97" s="13">
        <f>'[94]INPUT_Energy demand'!AQ8</f>
        <v>7888.0761911726395</v>
      </c>
      <c r="V97" s="13">
        <f>'[94]INPUT_Energy demand'!AR8</f>
        <v>3848.68631280609</v>
      </c>
      <c r="W97" s="13">
        <f>'[94]INPUT_Energy demand'!AS8</f>
        <v>11694.936440410842</v>
      </c>
      <c r="X97" s="110">
        <f>'[94]INPUT_Energy demand'!AT8</f>
        <v>0</v>
      </c>
      <c r="Y97" s="110">
        <f>'[94]INPUT_Energy demand'!AU8</f>
        <v>0.46509363551918553</v>
      </c>
      <c r="Z97" s="110">
        <f>'[94]INPUT_Energy demand'!AV8</f>
        <v>1.0000000000000002</v>
      </c>
      <c r="AA97" s="110">
        <f>'[94]INPUT_Energy demand'!AW8</f>
        <v>0.22800000000000137</v>
      </c>
      <c r="AB97" s="13">
        <f>'[94]INPUT_Energy demand'!AX8</f>
        <v>52485.45649258636</v>
      </c>
      <c r="AC97" s="13">
        <f>'[94]INPUT_Energy demand'!AY8</f>
        <v>53.106622761576332</v>
      </c>
      <c r="AD97" s="13">
        <f>'[94]INPUT_Energy demand'!AZ8</f>
        <v>100.96709997549763</v>
      </c>
      <c r="AE97" s="104">
        <f>'[94]INPUT_Energy demand'!BA8</f>
        <v>160.69912843201686</v>
      </c>
    </row>
    <row r="98" spans="1:31">
      <c r="A98" s="32" t="s">
        <v>8</v>
      </c>
      <c r="B98" s="39" t="s">
        <v>11</v>
      </c>
      <c r="C98" s="33" t="s">
        <v>32</v>
      </c>
      <c r="D98" s="33" t="s">
        <v>39</v>
      </c>
      <c r="E98" s="33" t="s">
        <v>40</v>
      </c>
      <c r="F98" s="33" t="s">
        <v>41</v>
      </c>
      <c r="G98" s="34" t="str">
        <f t="shared" si="2"/>
        <v>60s ASHP PV panels ST Occupant open EV charging delay</v>
      </c>
      <c r="H98" s="31">
        <f>'[96]INPUT_Energy demand'!AD8</f>
        <v>11648.235359288243</v>
      </c>
      <c r="I98" s="31">
        <f>'[96]INPUT_Energy demand'!AE8</f>
        <v>12530.978927931319</v>
      </c>
      <c r="J98" s="31">
        <f>'[96]INPUT_Energy demand'!AF8</f>
        <v>14328.416457415478</v>
      </c>
      <c r="K98" s="31">
        <f>'[96]INPUT_Energy demand'!AG8</f>
        <v>12089.08983166002</v>
      </c>
      <c r="L98" s="31">
        <f>'[96]INPUT_Energy demand'!AH8</f>
        <v>11648.235359288243</v>
      </c>
      <c r="M98" s="31">
        <f>'[96]INPUT_Energy demand'!AI8</f>
        <v>8684.3622182208965</v>
      </c>
      <c r="N98" s="31">
        <f>'[96]INPUT_Energy demand'!AJ8</f>
        <v>10528.469326309918</v>
      </c>
      <c r="O98" s="31">
        <f>'[96]INPUT_Energy demand'!AK8</f>
        <v>9579.2458956783521</v>
      </c>
      <c r="P98" s="31">
        <f>'[96]INPUT_Energy demand'!AL8</f>
        <v>0</v>
      </c>
      <c r="Q98" s="31">
        <f>'[96]INPUT_Energy demand'!AM8</f>
        <v>3846.6167097104226</v>
      </c>
      <c r="R98" s="31">
        <f>'[96]INPUT_Energy demand'!AN8</f>
        <v>3799.9471311055604</v>
      </c>
      <c r="S98" s="31">
        <f>'[96]INPUT_Energy demand'!AO8</f>
        <v>2509.8439359816675</v>
      </c>
      <c r="T98" s="31">
        <f>'[96]INPUT_Energy demand'!AP8</f>
        <v>0</v>
      </c>
      <c r="U98" s="31">
        <f>'[96]INPUT_Energy demand'!AQ8</f>
        <v>8836.5921290065289</v>
      </c>
      <c r="V98" s="31">
        <f>'[96]INPUT_Energy demand'!AR8</f>
        <v>3799.9471311055599</v>
      </c>
      <c r="W98" s="31">
        <f>'[96]INPUT_Energy demand'!AS8</f>
        <v>11694.936440410842</v>
      </c>
      <c r="X98" s="113">
        <f>'[96]INPUT_Energy demand'!AT8</f>
        <v>0</v>
      </c>
      <c r="Y98" s="113">
        <f>'[96]INPUT_Energy demand'!AU8</f>
        <v>0.43530544960695</v>
      </c>
      <c r="Z98" s="113">
        <f>'[96]INPUT_Energy demand'!AV8</f>
        <v>1.0000000000000002</v>
      </c>
      <c r="AA98" s="113">
        <f>'[96]INPUT_Energy demand'!AW8</f>
        <v>0.2146094550209883</v>
      </c>
      <c r="AB98" s="31">
        <f>'[96]INPUT_Energy demand'!AX8</f>
        <v>48941.386526198461</v>
      </c>
      <c r="AC98" s="31">
        <f>'[96]INPUT_Energy demand'!AY8</f>
        <v>62.06574664024653</v>
      </c>
      <c r="AD98" s="31">
        <f>'[96]INPUT_Energy demand'!AZ8</f>
        <v>100.09868984077013</v>
      </c>
      <c r="AE98" s="107">
        <f>'[96]INPUT_Energy demand'!BA8</f>
        <v>160.69912843201686</v>
      </c>
    </row>
  </sheetData>
  <sortState ref="A3:AA98">
    <sortCondition descending="1" ref="B3"/>
  </sortState>
  <mergeCells count="6">
    <mergeCell ref="AC1:AE1"/>
    <mergeCell ref="H1:K1"/>
    <mergeCell ref="L1:O1"/>
    <mergeCell ref="P1:S1"/>
    <mergeCell ref="T1:W1"/>
    <mergeCell ref="X1:AA1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3" enableFormatConditionsCalculation="0">
    <tabColor rgb="FFDDCA55"/>
  </sheetPr>
  <dimension ref="A1:AH98"/>
  <sheetViews>
    <sheetView topLeftCell="R1" zoomScale="85" zoomScaleNormal="85" zoomScalePageLayoutView="85" workbookViewId="0">
      <selection activeCell="N103" sqref="N103"/>
    </sheetView>
  </sheetViews>
  <sheetFormatPr baseColWidth="10" defaultColWidth="11" defaultRowHeight="15" x14ac:dyDescent="0"/>
  <cols>
    <col min="1" max="1" width="13.5" bestFit="1" customWidth="1"/>
    <col min="2" max="2" width="13.83203125" bestFit="1" customWidth="1"/>
    <col min="3" max="3" width="13.5" customWidth="1"/>
    <col min="4" max="4" width="12.5" bestFit="1" customWidth="1"/>
    <col min="5" max="5" width="16.1640625" bestFit="1" customWidth="1"/>
    <col min="6" max="6" width="15.83203125" bestFit="1" customWidth="1"/>
    <col min="7" max="7" width="52.33203125" bestFit="1" customWidth="1"/>
    <col min="8" max="8" width="10.6640625" bestFit="1" customWidth="1"/>
    <col min="9" max="9" width="19.6640625" bestFit="1" customWidth="1"/>
    <col min="10" max="10" width="14.6640625" bestFit="1" customWidth="1"/>
    <col min="11" max="11" width="15.1640625" bestFit="1" customWidth="1"/>
    <col min="12" max="12" width="10.6640625" bestFit="1" customWidth="1"/>
    <col min="13" max="13" width="19.6640625" bestFit="1" customWidth="1"/>
    <col min="14" max="14" width="14.6640625" bestFit="1" customWidth="1"/>
    <col min="15" max="15" width="15.1640625" bestFit="1" customWidth="1"/>
    <col min="16" max="16" width="10.6640625" bestFit="1" customWidth="1"/>
    <col min="17" max="17" width="19.6640625" bestFit="1" customWidth="1"/>
    <col min="18" max="18" width="14.6640625" bestFit="1" customWidth="1"/>
    <col min="19" max="19" width="15.1640625" bestFit="1" customWidth="1"/>
    <col min="20" max="20" width="10.6640625" bestFit="1" customWidth="1"/>
    <col min="21" max="21" width="19.6640625" bestFit="1" customWidth="1"/>
    <col min="22" max="22" width="14.6640625" bestFit="1" customWidth="1"/>
    <col min="23" max="23" width="15.1640625" bestFit="1" customWidth="1"/>
    <col min="25" max="25" width="19.6640625" bestFit="1" customWidth="1"/>
    <col min="26" max="26" width="14.6640625" bestFit="1" customWidth="1"/>
    <col min="27" max="27" width="15.1640625" bestFit="1" customWidth="1"/>
    <col min="28" max="28" width="12.83203125" bestFit="1" customWidth="1"/>
    <col min="29" max="29" width="19.5" bestFit="1" customWidth="1"/>
    <col min="30" max="30" width="15" bestFit="1" customWidth="1"/>
    <col min="31" max="31" width="15.6640625" bestFit="1" customWidth="1"/>
    <col min="32" max="34" width="11" style="57"/>
  </cols>
  <sheetData>
    <row r="1" spans="1:34">
      <c r="A1" s="5"/>
      <c r="B1" s="4"/>
      <c r="C1" s="4"/>
      <c r="D1" s="4"/>
      <c r="E1" s="4"/>
      <c r="F1" s="4"/>
      <c r="G1" s="4"/>
      <c r="H1" s="333" t="s">
        <v>26</v>
      </c>
      <c r="I1" s="333"/>
      <c r="J1" s="333"/>
      <c r="K1" s="333"/>
      <c r="L1" s="333" t="s">
        <v>27</v>
      </c>
      <c r="M1" s="333"/>
      <c r="N1" s="333"/>
      <c r="O1" s="333"/>
      <c r="P1" s="333" t="s">
        <v>28</v>
      </c>
      <c r="Q1" s="333"/>
      <c r="R1" s="333"/>
      <c r="S1" s="333"/>
      <c r="T1" s="333" t="s">
        <v>29</v>
      </c>
      <c r="U1" s="333"/>
      <c r="V1" s="333"/>
      <c r="W1" s="333"/>
      <c r="X1" s="333" t="s">
        <v>30</v>
      </c>
      <c r="Y1" s="333"/>
      <c r="Z1" s="333"/>
      <c r="AA1" s="333"/>
      <c r="AC1" s="334" t="s">
        <v>64</v>
      </c>
      <c r="AD1" s="335"/>
      <c r="AE1" s="336"/>
    </row>
    <row r="2" spans="1:34" s="1" customFormat="1">
      <c r="A2" s="3" t="s">
        <v>31</v>
      </c>
      <c r="B2" s="3" t="s">
        <v>9</v>
      </c>
      <c r="C2" s="3" t="s">
        <v>32</v>
      </c>
      <c r="D2" s="3" t="s">
        <v>33</v>
      </c>
      <c r="E2" s="6" t="s">
        <v>16</v>
      </c>
      <c r="F2" s="6" t="s">
        <v>34</v>
      </c>
      <c r="G2" s="2" t="s">
        <v>35</v>
      </c>
      <c r="H2" s="3" t="s">
        <v>36</v>
      </c>
      <c r="I2" s="3" t="s">
        <v>2</v>
      </c>
      <c r="J2" s="3" t="s">
        <v>3</v>
      </c>
      <c r="K2" s="3" t="s">
        <v>4</v>
      </c>
      <c r="L2" s="3" t="s">
        <v>36</v>
      </c>
      <c r="M2" s="3" t="s">
        <v>2</v>
      </c>
      <c r="N2" s="3" t="s">
        <v>3</v>
      </c>
      <c r="O2" s="3" t="s">
        <v>4</v>
      </c>
      <c r="P2" s="27" t="s">
        <v>36</v>
      </c>
      <c r="Q2" s="27" t="s">
        <v>2</v>
      </c>
      <c r="R2" s="27" t="s">
        <v>3</v>
      </c>
      <c r="S2" s="27" t="s">
        <v>4</v>
      </c>
      <c r="T2" s="27" t="s">
        <v>36</v>
      </c>
      <c r="U2" s="27" t="s">
        <v>2</v>
      </c>
      <c r="V2" s="27" t="s">
        <v>3</v>
      </c>
      <c r="W2" s="27" t="s">
        <v>4</v>
      </c>
      <c r="X2" s="27" t="s">
        <v>36</v>
      </c>
      <c r="Y2" s="27" t="s">
        <v>2</v>
      </c>
      <c r="Z2" s="27" t="s">
        <v>3</v>
      </c>
      <c r="AA2" s="27" t="s">
        <v>4</v>
      </c>
      <c r="AB2" s="2" t="s">
        <v>58</v>
      </c>
      <c r="AC2" s="114" t="s">
        <v>63</v>
      </c>
      <c r="AD2" s="115" t="s">
        <v>3</v>
      </c>
      <c r="AE2" s="116" t="s">
        <v>4</v>
      </c>
      <c r="AF2" s="123"/>
      <c r="AG2" s="123"/>
      <c r="AH2" s="123"/>
    </row>
    <row r="3" spans="1:34">
      <c r="A3" s="117" t="s">
        <v>7</v>
      </c>
      <c r="B3" s="15" t="s">
        <v>10</v>
      </c>
      <c r="C3" s="35" t="s">
        <v>37</v>
      </c>
      <c r="D3" s="15" t="s">
        <v>38</v>
      </c>
      <c r="E3" s="15" t="s">
        <v>17</v>
      </c>
      <c r="F3" s="15" t="s">
        <v>20</v>
      </c>
      <c r="G3" s="26" t="str">
        <f t="shared" ref="G3:G34" si="0">CONCATENATE(A3," ",B3," ",C3," ",D3," ",E3," ",F3)</f>
        <v>TEK17 Direct NoPV NoST Normal NoEV</v>
      </c>
      <c r="H3" s="22">
        <f>'[1]INPUT_Energy demand'!AD8</f>
        <v>5204.4689381930602</v>
      </c>
      <c r="I3" s="22">
        <f>'[1]INPUT_Energy demand'!AE8</f>
        <v>5711.4730453734428</v>
      </c>
      <c r="J3" s="22">
        <f>'[1]INPUT_Energy demand'!AF8</f>
        <v>5913.6204449794468</v>
      </c>
      <c r="K3" s="22">
        <f>'[1]INPUT_Energy demand'!AG8</f>
        <v>6037.5271651698804</v>
      </c>
      <c r="L3" s="22">
        <f>'[1]INPUT_Energy demand'!AH8</f>
        <v>5204.4689381930602</v>
      </c>
      <c r="M3" s="22">
        <f>'[1]INPUT_Energy demand'!AI8</f>
        <v>4940.8426852825378</v>
      </c>
      <c r="N3" s="22">
        <f>'[1]INPUT_Energy demand'!AJ8</f>
        <v>5404.9268214794465</v>
      </c>
      <c r="O3" s="22">
        <f>'[1]INPUT_Energy demand'!AK8</f>
        <v>4824.6081846498382</v>
      </c>
      <c r="P3" s="22">
        <f>'[1]INPUT_Energy demand'!AL8</f>
        <v>0</v>
      </c>
      <c r="Q3" s="22">
        <f>'[1]INPUT_Energy demand'!AM8</f>
        <v>770.63036009090501</v>
      </c>
      <c r="R3" s="22">
        <f>'[1]INPUT_Energy demand'!AN8</f>
        <v>508.69362350000029</v>
      </c>
      <c r="S3" s="22">
        <f>'[1]INPUT_Energy demand'!AO8</f>
        <v>1212.9189805200422</v>
      </c>
      <c r="T3" s="22">
        <f>'[1]INPUT_Energy demand'!AP8</f>
        <v>0</v>
      </c>
      <c r="U3" s="22">
        <f>'[1]INPUT_Energy demand'!AQ8</f>
        <v>1884.3286834004821</v>
      </c>
      <c r="V3" s="22">
        <f>'[1]INPUT_Energy demand'!AR8</f>
        <v>508.69362350000046</v>
      </c>
      <c r="W3" s="22">
        <f>'[1]INPUT_Energy demand'!AS8</f>
        <v>5319.8200899999974</v>
      </c>
      <c r="X3" s="22">
        <f>'[1]INPUT_Energy demand'!AT8</f>
        <v>0</v>
      </c>
      <c r="Y3" s="22">
        <f>'[1]INPUT_Energy demand'!AU8</f>
        <v>0.40896812051930148</v>
      </c>
      <c r="Z3" s="22">
        <f>'[1]INPUT_Energy demand'!AV8</f>
        <v>0.99999999999999967</v>
      </c>
      <c r="AA3" s="22">
        <f>'[1]INPUT_Energy demand'!AW8</f>
        <v>0.22800000000000803</v>
      </c>
      <c r="AB3" s="22">
        <f>'[1]INPUT_Energy demand'!AX8</f>
        <v>17998.53642958885</v>
      </c>
      <c r="AC3" s="22">
        <f>'[1]INPUT_Energy demand'!AY8</f>
        <v>20.012855399999999</v>
      </c>
      <c r="AD3" s="22">
        <f>'[1]INPUT_Energy demand'!AZ8</f>
        <v>19.870730700000003</v>
      </c>
      <c r="AE3" s="103">
        <f>'[1]INPUT_Energy demand'!BA8</f>
        <v>64.147599999999997</v>
      </c>
      <c r="AF3" s="9"/>
      <c r="AG3" s="9"/>
      <c r="AH3" s="9"/>
    </row>
    <row r="4" spans="1:34">
      <c r="A4" s="118" t="s">
        <v>8</v>
      </c>
      <c r="B4" s="17" t="s">
        <v>10</v>
      </c>
      <c r="C4" s="36" t="s">
        <v>37</v>
      </c>
      <c r="D4" s="17" t="s">
        <v>38</v>
      </c>
      <c r="E4" s="17" t="s">
        <v>17</v>
      </c>
      <c r="F4" s="17" t="s">
        <v>20</v>
      </c>
      <c r="G4" s="25" t="str">
        <f t="shared" si="0"/>
        <v>60s Direct NoPV NoST Normal NoEV</v>
      </c>
      <c r="H4" s="13">
        <f>'[5]INPUT_Energy demand'!AD8</f>
        <v>4874.7443396923518</v>
      </c>
      <c r="I4" s="13">
        <f>'[5]INPUT_Energy demand'!AE8</f>
        <v>5206.3525241112438</v>
      </c>
      <c r="J4" s="13">
        <f>'[5]INPUT_Energy demand'!AF8</f>
        <v>5716.6737620535787</v>
      </c>
      <c r="K4" s="13">
        <f>'[5]INPUT_Energy demand'!AG8</f>
        <v>5751.8357520416685</v>
      </c>
      <c r="L4" s="13">
        <f>'[5]INPUT_Energy demand'!AH8</f>
        <v>4874.7443396923518</v>
      </c>
      <c r="M4" s="13">
        <f>'[5]INPUT_Energy demand'!AI8</f>
        <v>4208.4601206439129</v>
      </c>
      <c r="N4" s="13">
        <f>'[5]INPUT_Energy demand'!AJ8</f>
        <v>5319.0585851234882</v>
      </c>
      <c r="O4" s="13">
        <f>'[5]INPUT_Energy demand'!AK8</f>
        <v>4538.9167715216527</v>
      </c>
      <c r="P4" s="13">
        <f>'[5]INPUT_Energy demand'!AL8</f>
        <v>0</v>
      </c>
      <c r="Q4" s="13">
        <f>'[5]INPUT_Energy demand'!AM8</f>
        <v>997.89240346733095</v>
      </c>
      <c r="R4" s="13">
        <f>'[5]INPUT_Energy demand'!AN8</f>
        <v>397.61517693009046</v>
      </c>
      <c r="S4" s="13">
        <f>'[5]INPUT_Energy demand'!AO8</f>
        <v>1212.9189805200158</v>
      </c>
      <c r="T4" s="13">
        <f>'[5]INPUT_Energy demand'!AP8</f>
        <v>0</v>
      </c>
      <c r="U4" s="13">
        <f>'[5]INPUT_Energy demand'!AQ8</f>
        <v>2303.1417339378631</v>
      </c>
      <c r="V4" s="13">
        <f>'[5]INPUT_Energy demand'!AR8</f>
        <v>397.61517693009029</v>
      </c>
      <c r="W4" s="13">
        <f>'[5]INPUT_Energy demand'!AS8</f>
        <v>5319.8200899999974</v>
      </c>
      <c r="X4" s="13">
        <f>'[5]INPUT_Energy demand'!AT8</f>
        <v>0</v>
      </c>
      <c r="Y4" s="13">
        <f>'[5]INPUT_Energy demand'!AU8</f>
        <v>0.43327442196149846</v>
      </c>
      <c r="Z4" s="13">
        <f>'[5]INPUT_Energy demand'!AV8</f>
        <v>1.0000000000000004</v>
      </c>
      <c r="AA4" s="13">
        <f>'[5]INPUT_Energy demand'!AW8</f>
        <v>0.22800000000000309</v>
      </c>
      <c r="AB4" s="13">
        <f>'[5]INPUT_Energy demand'!AX8</f>
        <v>16281.171702469774</v>
      </c>
      <c r="AC4" s="13">
        <f>'[5]INPUT_Energy demand'!AY8</f>
        <v>18.476435496824301</v>
      </c>
      <c r="AD4" s="13">
        <f>'[5]INPUT_Energy demand'!AZ8</f>
        <v>17.783047249981998</v>
      </c>
      <c r="AE4" s="104">
        <f>'[5]INPUT_Energy demand'!BA8</f>
        <v>64.147599999999997</v>
      </c>
      <c r="AF4" s="9"/>
      <c r="AG4" s="9"/>
      <c r="AH4" s="9"/>
    </row>
    <row r="5" spans="1:34">
      <c r="A5" s="118" t="s">
        <v>7</v>
      </c>
      <c r="B5" s="17" t="s">
        <v>11</v>
      </c>
      <c r="C5" s="36" t="s">
        <v>37</v>
      </c>
      <c r="D5" s="17" t="s">
        <v>39</v>
      </c>
      <c r="E5" s="17" t="s">
        <v>17</v>
      </c>
      <c r="F5" s="17" t="s">
        <v>20</v>
      </c>
      <c r="G5" s="25" t="str">
        <f t="shared" si="0"/>
        <v>TEK17 ASHP NoPV ST Normal NoEV</v>
      </c>
      <c r="H5" s="13">
        <f>'[9]INPUT_Energy demand'!AD8</f>
        <v>12363.263150399842</v>
      </c>
      <c r="I5" s="13">
        <f>'[9]INPUT_Energy demand'!AE8</f>
        <v>13279.120716110961</v>
      </c>
      <c r="J5" s="13">
        <f>'[9]INPUT_Energy demand'!AF8</f>
        <v>16226.508883210523</v>
      </c>
      <c r="K5" s="13">
        <f>'[9]INPUT_Energy demand'!AG8</f>
        <v>13170.315972795099</v>
      </c>
      <c r="L5" s="13">
        <f>'[9]INPUT_Energy demand'!AH8</f>
        <v>12363.263150399842</v>
      </c>
      <c r="M5" s="13">
        <f>'[9]INPUT_Energy demand'!AI8</f>
        <v>8884.429376440321</v>
      </c>
      <c r="N5" s="13">
        <f>'[9]INPUT_Energy demand'!AJ8</f>
        <v>10714.512479924979</v>
      </c>
      <c r="O5" s="13">
        <f>'[9]INPUT_Energy demand'!AK8</f>
        <v>9935.9692455150998</v>
      </c>
      <c r="P5" s="13">
        <f>'[9]INPUT_Energy demand'!AL8</f>
        <v>0</v>
      </c>
      <c r="Q5" s="13">
        <f>'[9]INPUT_Energy demand'!AM8</f>
        <v>4394.6913396706404</v>
      </c>
      <c r="R5" s="13">
        <f>'[9]INPUT_Energy demand'!AN8</f>
        <v>5511.9964032855441</v>
      </c>
      <c r="S5" s="13">
        <f>'[9]INPUT_Energy demand'!AO8</f>
        <v>3234.346727279999</v>
      </c>
      <c r="T5" s="13">
        <f>'[9]INPUT_Energy demand'!AP8</f>
        <v>0</v>
      </c>
      <c r="U5" s="13">
        <f>'[9]INPUT_Energy demand'!AQ8</f>
        <v>13242.365958306504</v>
      </c>
      <c r="V5" s="13">
        <f>'[9]INPUT_Energy demand'!AR8</f>
        <v>5511.9964032855441</v>
      </c>
      <c r="W5" s="13">
        <f>'[9]INPUT_Energy demand'!AS8</f>
        <v>14185.731260000019</v>
      </c>
      <c r="X5" s="13">
        <f>'[9]INPUT_Energy demand'!AT8</f>
        <v>0</v>
      </c>
      <c r="Y5" s="13">
        <f>'[9]INPUT_Energy demand'!AU8</f>
        <v>0.33186602405546678</v>
      </c>
      <c r="Z5" s="13">
        <f>'[9]INPUT_Energy demand'!AV8</f>
        <v>1</v>
      </c>
      <c r="AA5" s="13">
        <f>'[9]INPUT_Energy demand'!AW8</f>
        <v>0.22799999999999962</v>
      </c>
      <c r="AB5" s="13">
        <f>'[9]INPUT_Energy demand'!AX8</f>
        <v>55290.249598499366</v>
      </c>
      <c r="AC5" s="13">
        <f>'[9]INPUT_Energy demand'!AY8</f>
        <v>48.968942105416666</v>
      </c>
      <c r="AD5" s="13">
        <f>'[9]INPUT_Energy demand'!AZ8</f>
        <v>58.631226900000009</v>
      </c>
      <c r="AE5" s="104">
        <f>'[9]INPUT_Energy demand'!BA8</f>
        <v>164.13319999999999</v>
      </c>
      <c r="AF5" s="9"/>
      <c r="AG5" s="9"/>
      <c r="AH5" s="9"/>
    </row>
    <row r="6" spans="1:34">
      <c r="A6" s="118" t="s">
        <v>8</v>
      </c>
      <c r="B6" s="17" t="s">
        <v>11</v>
      </c>
      <c r="C6" s="36" t="s">
        <v>37</v>
      </c>
      <c r="D6" s="17" t="s">
        <v>39</v>
      </c>
      <c r="E6" s="17" t="s">
        <v>17</v>
      </c>
      <c r="F6" s="17" t="s">
        <v>20</v>
      </c>
      <c r="G6" s="25" t="str">
        <f t="shared" si="0"/>
        <v>60s ASHP NoPV ST Normal NoEV</v>
      </c>
      <c r="H6" s="13">
        <f>'[13]INPUT_Energy demand'!AD8</f>
        <v>12033.538551899199</v>
      </c>
      <c r="I6" s="13">
        <f>'[13]INPUT_Energy demand'!AE8</f>
        <v>12765.004062986773</v>
      </c>
      <c r="J6" s="13">
        <f>'[13]INPUT_Energy demand'!AF8</f>
        <v>15361.213162839242</v>
      </c>
      <c r="K6" s="13">
        <f>'[13]INPUT_Energy demand'!AG8</f>
        <v>12884.624559666956</v>
      </c>
      <c r="L6" s="13">
        <f>'[13]INPUT_Energy demand'!AH8</f>
        <v>12033.538551899199</v>
      </c>
      <c r="M6" s="13">
        <f>'[13]INPUT_Energy demand'!AI8</f>
        <v>8597.3097118246951</v>
      </c>
      <c r="N6" s="13">
        <f>'[13]INPUT_Energy demand'!AJ8</f>
        <v>10628.644243569008</v>
      </c>
      <c r="O6" s="13">
        <f>'[13]INPUT_Energy demand'!AK8</f>
        <v>9650.2778323869225</v>
      </c>
      <c r="P6" s="13">
        <f>'[13]INPUT_Energy demand'!AL8</f>
        <v>0</v>
      </c>
      <c r="Q6" s="13">
        <f>'[13]INPUT_Energy demand'!AM8</f>
        <v>4167.6943511620775</v>
      </c>
      <c r="R6" s="13">
        <f>'[13]INPUT_Energy demand'!AN8</f>
        <v>4732.5689192702339</v>
      </c>
      <c r="S6" s="13">
        <f>'[13]INPUT_Energy demand'!AO8</f>
        <v>3234.3467272800335</v>
      </c>
      <c r="T6" s="13">
        <f>'[13]INPUT_Energy demand'!AP8</f>
        <v>0</v>
      </c>
      <c r="U6" s="13">
        <f>'[13]INPUT_Energy demand'!AQ8</f>
        <v>12892.956733755947</v>
      </c>
      <c r="V6" s="13">
        <f>'[13]INPUT_Energy demand'!AR8</f>
        <v>4732.568919270233</v>
      </c>
      <c r="W6" s="13">
        <f>'[13]INPUT_Energy demand'!AS8</f>
        <v>14185.731260000019</v>
      </c>
      <c r="X6" s="13">
        <f>'[13]INPUT_Energy demand'!AT8</f>
        <v>0</v>
      </c>
      <c r="Y6" s="13">
        <f>'[13]INPUT_Energy demand'!AU8</f>
        <v>0.32325357458544374</v>
      </c>
      <c r="Z6" s="13">
        <f>'[13]INPUT_Energy demand'!AV8</f>
        <v>1.0000000000000002</v>
      </c>
      <c r="AA6" s="13">
        <f>'[13]INPUT_Energy demand'!AW8</f>
        <v>0.22800000000000206</v>
      </c>
      <c r="AB6" s="13">
        <f>'[13]INPUT_Energy demand'!AX8</f>
        <v>53572.884871380396</v>
      </c>
      <c r="AC6" s="13">
        <f>'[13]INPUT_Energy demand'!AY8</f>
        <v>47.862078731581754</v>
      </c>
      <c r="AD6" s="13">
        <f>'[13]INPUT_Energy demand'!AZ8</f>
        <v>57.223774907069014</v>
      </c>
      <c r="AE6" s="104">
        <f>'[13]INPUT_Energy demand'!BA8</f>
        <v>164.13319999999999</v>
      </c>
      <c r="AF6" s="9"/>
      <c r="AG6" s="9"/>
      <c r="AH6" s="9"/>
    </row>
    <row r="7" spans="1:34">
      <c r="A7" s="118" t="s">
        <v>7</v>
      </c>
      <c r="B7" s="17" t="s">
        <v>10</v>
      </c>
      <c r="C7" s="36" t="s">
        <v>37</v>
      </c>
      <c r="D7" s="17" t="s">
        <v>38</v>
      </c>
      <c r="E7" s="17" t="s">
        <v>40</v>
      </c>
      <c r="F7" s="17" t="s">
        <v>20</v>
      </c>
      <c r="G7" s="25" t="str">
        <f t="shared" si="0"/>
        <v>TEK17 Direct NoPV NoST Occupant open NoEV</v>
      </c>
      <c r="H7" s="13">
        <f>'[17]INPUT_Energy demand'!AD8</f>
        <v>7474.369738193076</v>
      </c>
      <c r="I7" s="13">
        <f>'[17]INPUT_Energy demand'!AE8</f>
        <v>8562.6947541774462</v>
      </c>
      <c r="J7" s="13">
        <f>'[17]INPUT_Energy demand'!AF8</f>
        <v>8224.6901547794478</v>
      </c>
      <c r="K7" s="13">
        <f>'[17]INPUT_Energy demand'!AG8</f>
        <v>8122.7263651698595</v>
      </c>
      <c r="L7" s="13">
        <f>'[17]INPUT_Energy demand'!AH8</f>
        <v>7474.369738193076</v>
      </c>
      <c r="M7" s="13">
        <f>'[17]INPUT_Energy demand'!AI8</f>
        <v>7935.5303980554454</v>
      </c>
      <c r="N7" s="13">
        <f>'[17]INPUT_Energy demand'!AJ8</f>
        <v>7374.2268214794467</v>
      </c>
      <c r="O7" s="13">
        <f>'[17]INPUT_Energy demand'!AK8</f>
        <v>6909.8073846498282</v>
      </c>
      <c r="P7" s="13">
        <f>'[17]INPUT_Energy demand'!AL8</f>
        <v>0</v>
      </c>
      <c r="Q7" s="13">
        <f>'[17]INPUT_Energy demand'!AM8</f>
        <v>627.16435612200075</v>
      </c>
      <c r="R7" s="13">
        <f>'[17]INPUT_Energy demand'!AN8</f>
        <v>850.46333330000107</v>
      </c>
      <c r="S7" s="13">
        <f>'[17]INPUT_Energy demand'!AO8</f>
        <v>1212.9189805200313</v>
      </c>
      <c r="T7" s="13">
        <f>'[17]INPUT_Energy demand'!AP8</f>
        <v>0</v>
      </c>
      <c r="U7" s="13">
        <f>'[17]INPUT_Energy demand'!AQ8</f>
        <v>844.12880320000068</v>
      </c>
      <c r="V7" s="13">
        <f>'[17]INPUT_Energy demand'!AR8</f>
        <v>850.46333330000118</v>
      </c>
      <c r="W7" s="13">
        <f>'[17]INPUT_Energy demand'!AS8</f>
        <v>5319.8200899999974</v>
      </c>
      <c r="X7" s="13">
        <f>'[17]INPUT_Energy demand'!AT8</f>
        <v>0</v>
      </c>
      <c r="Y7" s="13">
        <f>'[17]INPUT_Energy demand'!AU8</f>
        <v>0.74297234467594131</v>
      </c>
      <c r="Z7" s="13">
        <f>'[17]INPUT_Energy demand'!AV8</f>
        <v>0.99999999999999989</v>
      </c>
      <c r="AA7" s="13">
        <f>'[17]INPUT_Energy demand'!AW8</f>
        <v>0.22800000000000598</v>
      </c>
      <c r="AB7" s="13">
        <f>'[17]INPUT_Energy demand'!AX8</f>
        <v>29824.536429588905</v>
      </c>
      <c r="AC7" s="13">
        <f>'[17]INPUT_Energy demand'!AY8</f>
        <v>21.776876899999991</v>
      </c>
      <c r="AD7" s="13">
        <f>'[17]INPUT_Energy demand'!AZ8</f>
        <v>23.290768899999996</v>
      </c>
      <c r="AE7" s="104">
        <f>'[17]INPUT_Energy demand'!BA8</f>
        <v>64.147599999999997</v>
      </c>
      <c r="AF7" s="9"/>
      <c r="AG7" s="9"/>
      <c r="AH7" s="9"/>
    </row>
    <row r="8" spans="1:34">
      <c r="A8" s="118" t="s">
        <v>8</v>
      </c>
      <c r="B8" s="17" t="s">
        <v>10</v>
      </c>
      <c r="C8" s="36" t="s">
        <v>37</v>
      </c>
      <c r="D8" s="17" t="s">
        <v>38</v>
      </c>
      <c r="E8" s="17" t="s">
        <v>40</v>
      </c>
      <c r="F8" s="17" t="s">
        <v>20</v>
      </c>
      <c r="G8" s="25" t="str">
        <f t="shared" si="0"/>
        <v>60s Direct NoPV NoST Occupant open NoEV</v>
      </c>
      <c r="H8" s="13">
        <f>'[21]INPUT_Energy demand'!AD8</f>
        <v>7649.2211396923294</v>
      </c>
      <c r="I8" s="13">
        <f>'[21]INPUT_Energy demand'!AE8</f>
        <v>7844.4413591341254</v>
      </c>
      <c r="J8" s="13">
        <f>'[21]INPUT_Energy demand'!AF8</f>
        <v>8008.7235724555067</v>
      </c>
      <c r="K8" s="13">
        <f>'[21]INPUT_Energy demand'!AG8</f>
        <v>8190.2669520416539</v>
      </c>
      <c r="L8" s="13">
        <f>'[21]INPUT_Energy demand'!AH8</f>
        <v>7649.2211396923294</v>
      </c>
      <c r="M8" s="13">
        <f>'[21]INPUT_Energy demand'!AI8</f>
        <v>7188.5722647231642</v>
      </c>
      <c r="N8" s="13">
        <f>'[21]INPUT_Energy demand'!AJ8</f>
        <v>7419.7585851234899</v>
      </c>
      <c r="O8" s="13">
        <f>'[21]INPUT_Energy demand'!AK8</f>
        <v>6977.3479715216617</v>
      </c>
      <c r="P8" s="13">
        <f>'[21]INPUT_Energy demand'!AL8</f>
        <v>0</v>
      </c>
      <c r="Q8" s="13">
        <f>'[21]INPUT_Energy demand'!AM8</f>
        <v>655.86909441096122</v>
      </c>
      <c r="R8" s="13">
        <f>'[21]INPUT_Energy demand'!AN8</f>
        <v>588.96498733201679</v>
      </c>
      <c r="S8" s="13">
        <f>'[21]INPUT_Energy demand'!AO8</f>
        <v>1212.9189805199921</v>
      </c>
      <c r="T8" s="13">
        <f>'[21]INPUT_Energy demand'!AP8</f>
        <v>0</v>
      </c>
      <c r="U8" s="13">
        <f>'[21]INPUT_Energy demand'!AQ8</f>
        <v>1199.9919901085739</v>
      </c>
      <c r="V8" s="13">
        <f>'[21]INPUT_Energy demand'!AR8</f>
        <v>588.96498733201713</v>
      </c>
      <c r="W8" s="13">
        <f>'[21]INPUT_Energy demand'!AS8</f>
        <v>5319.8200899999974</v>
      </c>
      <c r="X8" s="13">
        <f>'[21]INPUT_Energy demand'!AT8</f>
        <v>0</v>
      </c>
      <c r="Y8" s="13">
        <f>'[21]INPUT_Energy demand'!AU8</f>
        <v>0.54656122692253883</v>
      </c>
      <c r="Z8" s="13">
        <f>'[21]INPUT_Energy demand'!AV8</f>
        <v>0.99999999999999944</v>
      </c>
      <c r="AA8" s="13">
        <f>'[21]INPUT_Energy demand'!AW8</f>
        <v>0.22799999999999862</v>
      </c>
      <c r="AB8" s="13">
        <f>'[21]INPUT_Energy demand'!AX8</f>
        <v>28107.171702469717</v>
      </c>
      <c r="AC8" s="13">
        <f>'[21]INPUT_Energy demand'!AY8</f>
        <v>28.176452483332994</v>
      </c>
      <c r="AD8" s="13">
        <f>'[21]INPUT_Energy demand'!AZ8</f>
        <v>21.462840655982006</v>
      </c>
      <c r="AE8" s="104">
        <f>'[21]INPUT_Energy demand'!BA8</f>
        <v>64.147599999999997</v>
      </c>
      <c r="AF8" s="9"/>
      <c r="AG8" s="9"/>
      <c r="AH8" s="9"/>
    </row>
    <row r="9" spans="1:34">
      <c r="A9" s="118" t="s">
        <v>7</v>
      </c>
      <c r="B9" s="17" t="s">
        <v>11</v>
      </c>
      <c r="C9" s="36" t="s">
        <v>37</v>
      </c>
      <c r="D9" s="17" t="s">
        <v>39</v>
      </c>
      <c r="E9" s="17" t="s">
        <v>40</v>
      </c>
      <c r="F9" s="17" t="s">
        <v>20</v>
      </c>
      <c r="G9" s="25" t="str">
        <f t="shared" si="0"/>
        <v>TEK17 ASHP NoPV ST Occupant open NoEV</v>
      </c>
      <c r="H9" s="13">
        <f>'[25]INPUT_Energy demand'!AD8</f>
        <v>15137.739950399859</v>
      </c>
      <c r="I9" s="13">
        <f>'[25]INPUT_Energy demand'!AE8</f>
        <v>16386.850941638957</v>
      </c>
      <c r="J9" s="13">
        <f>'[25]INPUT_Energy demand'!AF8</f>
        <v>24482.679153910532</v>
      </c>
      <c r="K9" s="13">
        <f>'[25]INPUT_Energy demand'!AG8</f>
        <v>15608.747172795067</v>
      </c>
      <c r="L9" s="13">
        <f>'[25]INPUT_Energy demand'!AH8</f>
        <v>15137.739950399859</v>
      </c>
      <c r="M9" s="13">
        <f>'[25]INPUT_Energy demand'!AI8</f>
        <v>11010.235472717006</v>
      </c>
      <c r="N9" s="13">
        <f>'[25]INPUT_Energy demand'!AJ8</f>
        <v>11437.212479924976</v>
      </c>
      <c r="O9" s="13">
        <f>'[25]INPUT_Energy demand'!AK8</f>
        <v>12374.400445515093</v>
      </c>
      <c r="P9" s="13">
        <f>'[25]INPUT_Energy demand'!AL8</f>
        <v>0</v>
      </c>
      <c r="Q9" s="13">
        <f>'[25]INPUT_Energy demand'!AM8</f>
        <v>5376.6154689219511</v>
      </c>
      <c r="R9" s="13">
        <f>'[25]INPUT_Energy demand'!AN8</f>
        <v>13045.466673985557</v>
      </c>
      <c r="S9" s="13">
        <f>'[25]INPUT_Energy demand'!AO8</f>
        <v>3234.3467272799735</v>
      </c>
      <c r="T9" s="13">
        <f>'[25]INPUT_Energy demand'!AP8</f>
        <v>0</v>
      </c>
      <c r="U9" s="13">
        <f>'[25]INPUT_Energy demand'!AQ8</f>
        <v>16072.983047585263</v>
      </c>
      <c r="V9" s="13">
        <f>'[25]INPUT_Energy demand'!AR8</f>
        <v>13045.466673985557</v>
      </c>
      <c r="W9" s="13">
        <f>'[25]INPUT_Energy demand'!AS8</f>
        <v>14185.731260000019</v>
      </c>
      <c r="X9" s="13">
        <f>'[25]INPUT_Energy demand'!AT8</f>
        <v>0</v>
      </c>
      <c r="Y9" s="13">
        <f>'[25]INPUT_Energy demand'!AU8</f>
        <v>0.33451260746086031</v>
      </c>
      <c r="Z9" s="13">
        <f>'[25]INPUT_Energy demand'!AV8</f>
        <v>1</v>
      </c>
      <c r="AA9" s="13">
        <f>'[25]INPUT_Energy demand'!AW8</f>
        <v>0.22799999999999784</v>
      </c>
      <c r="AB9" s="13">
        <f>'[25]INPUT_Energy demand'!AX8</f>
        <v>67116.249598499417</v>
      </c>
      <c r="AC9" s="13">
        <f>'[25]INPUT_Energy demand'!AY8</f>
        <v>68.707006162500008</v>
      </c>
      <c r="AD9" s="13">
        <f>'[25]INPUT_Energy demand'!AZ8</f>
        <v>87.478668399999989</v>
      </c>
      <c r="AE9" s="104">
        <f>'[25]INPUT_Energy demand'!BA8</f>
        <v>164.13319999999999</v>
      </c>
      <c r="AF9" s="9"/>
      <c r="AG9" s="9"/>
      <c r="AH9" s="9"/>
    </row>
    <row r="10" spans="1:34">
      <c r="A10" s="118" t="s">
        <v>8</v>
      </c>
      <c r="B10" s="17" t="s">
        <v>11</v>
      </c>
      <c r="C10" s="36" t="s">
        <v>37</v>
      </c>
      <c r="D10" s="17" t="s">
        <v>39</v>
      </c>
      <c r="E10" s="17" t="s">
        <v>40</v>
      </c>
      <c r="F10" s="17" t="s">
        <v>20</v>
      </c>
      <c r="G10" s="25" t="str">
        <f t="shared" si="0"/>
        <v>60s ASHP NoPV ST Occupant open NoEV</v>
      </c>
      <c r="H10" s="13">
        <f>'[29]INPUT_Energy demand'!AD8</f>
        <v>14808.015351899234</v>
      </c>
      <c r="I10" s="13">
        <f>'[29]INPUT_Energy demand'!AE8</f>
        <v>15796.918469489807</v>
      </c>
      <c r="J10" s="13">
        <f>'[29]INPUT_Energy demand'!AF8</f>
        <v>23426.321324981684</v>
      </c>
      <c r="K10" s="13">
        <f>'[29]INPUT_Energy demand'!AG8</f>
        <v>15323.055759666942</v>
      </c>
      <c r="L10" s="13">
        <f>'[29]INPUT_Energy demand'!AH8</f>
        <v>14808.015351899234</v>
      </c>
      <c r="M10" s="13">
        <f>'[29]INPUT_Energy demand'!AI8</f>
        <v>10558.295916898716</v>
      </c>
      <c r="N10" s="13">
        <f>'[29]INPUT_Energy demand'!AJ8</f>
        <v>11351.344243569014</v>
      </c>
      <c r="O10" s="13">
        <f>'[29]INPUT_Energy demand'!AK8</f>
        <v>12088.709032386927</v>
      </c>
      <c r="P10" s="13">
        <f>'[29]INPUT_Energy demand'!AL8</f>
        <v>0</v>
      </c>
      <c r="Q10" s="13">
        <f>'[29]INPUT_Energy demand'!AM8</f>
        <v>5238.6225525910904</v>
      </c>
      <c r="R10" s="13">
        <f>'[29]INPUT_Energy demand'!AN8</f>
        <v>12074.97708141267</v>
      </c>
      <c r="S10" s="13">
        <f>'[29]INPUT_Energy demand'!AO8</f>
        <v>3234.3467272800153</v>
      </c>
      <c r="T10" s="13">
        <f>'[29]INPUT_Energy demand'!AP8</f>
        <v>0</v>
      </c>
      <c r="U10" s="13">
        <f>'[29]INPUT_Energy demand'!AQ8</f>
        <v>16348.443284519441</v>
      </c>
      <c r="V10" s="13">
        <f>'[29]INPUT_Energy demand'!AR8</f>
        <v>12074.97708141267</v>
      </c>
      <c r="W10" s="13">
        <f>'[29]INPUT_Energy demand'!AS8</f>
        <v>14185.731260000019</v>
      </c>
      <c r="X10" s="13">
        <f>'[29]INPUT_Energy demand'!AT8</f>
        <v>0</v>
      </c>
      <c r="Y10" s="13">
        <f>'[29]INPUT_Energy demand'!AU8</f>
        <v>0.320435558384425</v>
      </c>
      <c r="Z10" s="13">
        <f>'[29]INPUT_Energy demand'!AV8</f>
        <v>1</v>
      </c>
      <c r="AA10" s="13">
        <f>'[29]INPUT_Energy demand'!AW8</f>
        <v>0.22800000000000079</v>
      </c>
      <c r="AB10" s="13">
        <f>'[29]INPUT_Energy demand'!AX8</f>
        <v>65398.884871380265</v>
      </c>
      <c r="AC10" s="13">
        <f>'[29]INPUT_Energy demand'!AY8</f>
        <v>67.505046832150214</v>
      </c>
      <c r="AD10" s="13">
        <f>'[29]INPUT_Energy demand'!AZ8</f>
        <v>86.064527685111983</v>
      </c>
      <c r="AE10" s="104">
        <f>'[29]INPUT_Energy demand'!BA8</f>
        <v>164.13319999999999</v>
      </c>
      <c r="AF10" s="9"/>
      <c r="AG10" s="9"/>
      <c r="AH10" s="9"/>
    </row>
    <row r="11" spans="1:34">
      <c r="A11" s="118" t="s">
        <v>7</v>
      </c>
      <c r="B11" s="17" t="s">
        <v>10</v>
      </c>
      <c r="C11" s="36" t="s">
        <v>37</v>
      </c>
      <c r="D11" s="17" t="s">
        <v>38</v>
      </c>
      <c r="E11" s="17" t="s">
        <v>17</v>
      </c>
      <c r="F11" s="17" t="s">
        <v>21</v>
      </c>
      <c r="G11" s="25" t="str">
        <f t="shared" si="0"/>
        <v>TEK17 Direct NoPV NoST Normal EV charging</v>
      </c>
      <c r="H11" s="13">
        <f>'[33]INPUT_Energy demand'!AD8</f>
        <v>7474.3697381930861</v>
      </c>
      <c r="I11" s="13">
        <f>'[33]INPUT_Energy demand'!AE8</f>
        <v>7318.9104913014417</v>
      </c>
      <c r="J11" s="13">
        <f>'[33]INPUT_Energy demand'!AF8</f>
        <v>7162.9254454794482</v>
      </c>
      <c r="K11" s="13">
        <f>'[33]INPUT_Energy demand'!AG8</f>
        <v>7626.9631651698264</v>
      </c>
      <c r="L11" s="13">
        <f>'[33]INPUT_Energy demand'!AH8</f>
        <v>7474.3697381930861</v>
      </c>
      <c r="M11" s="13">
        <f>'[33]INPUT_Energy demand'!AI8</f>
        <v>6675.0710849510961</v>
      </c>
      <c r="N11" s="13">
        <f>'[33]INPUT_Energy demand'!AJ8</f>
        <v>6685.2268214794485</v>
      </c>
      <c r="O11" s="13">
        <f>'[33]INPUT_Energy demand'!AK8</f>
        <v>6414.0441846498361</v>
      </c>
      <c r="P11" s="13">
        <f>'[33]INPUT_Energy demand'!AL8</f>
        <v>0</v>
      </c>
      <c r="Q11" s="13">
        <f>'[33]INPUT_Energy demand'!AM8</f>
        <v>643.8394063503456</v>
      </c>
      <c r="R11" s="13">
        <f>'[33]INPUT_Energy demand'!AN8</f>
        <v>477.69862399999965</v>
      </c>
      <c r="S11" s="13">
        <f>'[33]INPUT_Energy demand'!AO8</f>
        <v>1212.9189805199903</v>
      </c>
      <c r="T11" s="13">
        <f>'[33]INPUT_Energy demand'!AP8</f>
        <v>0</v>
      </c>
      <c r="U11" s="13">
        <f>'[33]INPUT_Energy demand'!AQ8</f>
        <v>1164.5024110664967</v>
      </c>
      <c r="V11" s="13">
        <f>'[33]INPUT_Energy demand'!AR8</f>
        <v>477.69862399999971</v>
      </c>
      <c r="W11" s="13">
        <f>'[33]INPUT_Energy demand'!AS8</f>
        <v>5319.8200899999974</v>
      </c>
      <c r="X11" s="13">
        <f>'[33]INPUT_Energy demand'!AT8</f>
        <v>0</v>
      </c>
      <c r="Y11" s="13">
        <f>'[33]INPUT_Energy demand'!AU8</f>
        <v>0.55288799768193897</v>
      </c>
      <c r="Z11" s="13">
        <f>'[33]INPUT_Energy demand'!AV8</f>
        <v>0.99999999999999989</v>
      </c>
      <c r="AA11" s="13">
        <f>'[33]INPUT_Energy demand'!AW8</f>
        <v>0.22799999999999829</v>
      </c>
      <c r="AB11" s="13">
        <f>'[33]INPUT_Energy demand'!AX8</f>
        <v>29824.536429588839</v>
      </c>
      <c r="AC11" s="13">
        <f>'[33]INPUT_Energy demand'!AY8</f>
        <v>20.569969408333346</v>
      </c>
      <c r="AD11" s="13">
        <f>'[33]INPUT_Energy demand'!AZ8</f>
        <v>24.299043199999996</v>
      </c>
      <c r="AE11" s="104">
        <f>'[33]INPUT_Energy demand'!BA8</f>
        <v>64.147599999999997</v>
      </c>
      <c r="AF11" s="9"/>
      <c r="AG11" s="9"/>
      <c r="AH11" s="9"/>
    </row>
    <row r="12" spans="1:34">
      <c r="A12" s="118" t="s">
        <v>8</v>
      </c>
      <c r="B12" s="17" t="s">
        <v>10</v>
      </c>
      <c r="C12" s="36" t="s">
        <v>37</v>
      </c>
      <c r="D12" s="17" t="s">
        <v>38</v>
      </c>
      <c r="E12" s="17" t="s">
        <v>17</v>
      </c>
      <c r="F12" s="17" t="s">
        <v>21</v>
      </c>
      <c r="G12" s="25" t="str">
        <f t="shared" si="0"/>
        <v>60s Direct NoPV NoST Normal EV charging</v>
      </c>
      <c r="H12" s="13">
        <f>'[37]INPUT_Energy demand'!AD8</f>
        <v>7649.2211396923585</v>
      </c>
      <c r="I12" s="13">
        <f>'[37]INPUT_Energy demand'!AE8</f>
        <v>8171.1947245098781</v>
      </c>
      <c r="J12" s="13">
        <f>'[37]INPUT_Energy demand'!AF8</f>
        <v>7787.1685606024676</v>
      </c>
      <c r="K12" s="13">
        <f>'[37]INPUT_Energy demand'!AG8</f>
        <v>7942.3853520416578</v>
      </c>
      <c r="L12" s="13">
        <f>'[37]INPUT_Energy demand'!AH8</f>
        <v>7649.2211396923585</v>
      </c>
      <c r="M12" s="13">
        <f>'[37]INPUT_Energy demand'!AI8</f>
        <v>6667.3853623192517</v>
      </c>
      <c r="N12" s="13">
        <f>'[37]INPUT_Energy demand'!AJ8</f>
        <v>6730.7585851234971</v>
      </c>
      <c r="O12" s="13">
        <f>'[37]INPUT_Energy demand'!AK8</f>
        <v>6729.4663715216666</v>
      </c>
      <c r="P12" s="13">
        <f>'[37]INPUT_Energy demand'!AL8</f>
        <v>0</v>
      </c>
      <c r="Q12" s="13">
        <f>'[37]INPUT_Energy demand'!AM8</f>
        <v>1503.8093621906264</v>
      </c>
      <c r="R12" s="13">
        <f>'[37]INPUT_Energy demand'!AN8</f>
        <v>1056.4099754789704</v>
      </c>
      <c r="S12" s="13">
        <f>'[37]INPUT_Energy demand'!AO8</f>
        <v>1212.9189805199912</v>
      </c>
      <c r="T12" s="13">
        <f>'[37]INPUT_Energy demand'!AP8</f>
        <v>0</v>
      </c>
      <c r="U12" s="13">
        <f>'[37]INPUT_Energy demand'!AQ8</f>
        <v>1923.7690656995642</v>
      </c>
      <c r="V12" s="13">
        <f>'[37]INPUT_Energy demand'!AR8</f>
        <v>1056.4099754789702</v>
      </c>
      <c r="W12" s="13">
        <f>'[37]INPUT_Energy demand'!AS8</f>
        <v>5319.8200899999974</v>
      </c>
      <c r="X12" s="13">
        <f>'[37]INPUT_Energy demand'!AT8</f>
        <v>0</v>
      </c>
      <c r="Y12" s="13">
        <f>'[37]INPUT_Energy demand'!AU8</f>
        <v>0.78169952360876405</v>
      </c>
      <c r="Z12" s="13">
        <f>'[37]INPUT_Energy demand'!AV8</f>
        <v>1.0000000000000002</v>
      </c>
      <c r="AA12" s="13">
        <f>'[37]INPUT_Energy demand'!AW8</f>
        <v>0.22799999999999845</v>
      </c>
      <c r="AB12" s="13">
        <f>'[37]INPUT_Energy demand'!AX8</f>
        <v>28107.171702469746</v>
      </c>
      <c r="AC12" s="13">
        <f>'[37]INPUT_Energy demand'!AY8</f>
        <v>19.642840657248996</v>
      </c>
      <c r="AD12" s="13">
        <f>'[37]INPUT_Energy demand'!AZ8</f>
        <v>22.115611394837508</v>
      </c>
      <c r="AE12" s="104">
        <f>'[37]INPUT_Energy demand'!BA8</f>
        <v>64.147599999999997</v>
      </c>
      <c r="AF12" s="9"/>
      <c r="AG12" s="9"/>
      <c r="AH12" s="9"/>
    </row>
    <row r="13" spans="1:34">
      <c r="A13" s="118" t="s">
        <v>7</v>
      </c>
      <c r="B13" s="17" t="s">
        <v>11</v>
      </c>
      <c r="C13" s="36" t="s">
        <v>37</v>
      </c>
      <c r="D13" s="17" t="s">
        <v>39</v>
      </c>
      <c r="E13" s="17" t="s">
        <v>17</v>
      </c>
      <c r="F13" s="17" t="s">
        <v>21</v>
      </c>
      <c r="G13" s="25" t="str">
        <f t="shared" si="0"/>
        <v>TEK17 ASHP NoPV ST Normal EV charging</v>
      </c>
      <c r="H13" s="13">
        <f>'[41]INPUT_Energy demand'!AD8</f>
        <v>15137.739950399835</v>
      </c>
      <c r="I13" s="13">
        <f>'[41]INPUT_Energy demand'!AE8</f>
        <v>15620.228405198977</v>
      </c>
      <c r="J13" s="13">
        <f>'[41]INPUT_Energy demand'!AF8</f>
        <v>19738.795474710532</v>
      </c>
      <c r="K13" s="13">
        <f>'[41]INPUT_Energy demand'!AG8</f>
        <v>15360.86557279513</v>
      </c>
      <c r="L13" s="13">
        <f>'[41]INPUT_Energy demand'!AH8</f>
        <v>15137.739950399835</v>
      </c>
      <c r="M13" s="13">
        <f>'[41]INPUT_Energy demand'!AI8</f>
        <v>10769.134307004766</v>
      </c>
      <c r="N13" s="13">
        <f>'[41]INPUT_Energy demand'!AJ8</f>
        <v>11437.212479924976</v>
      </c>
      <c r="O13" s="13">
        <f>'[41]INPUT_Energy demand'!AK8</f>
        <v>12126.518845515096</v>
      </c>
      <c r="P13" s="13">
        <f>'[41]INPUT_Energy demand'!AL8</f>
        <v>0</v>
      </c>
      <c r="Q13" s="13">
        <f>'[41]INPUT_Energy demand'!AM8</f>
        <v>4851.0940981942113</v>
      </c>
      <c r="R13" s="13">
        <f>'[41]INPUT_Energy demand'!AN8</f>
        <v>8301.5829947855564</v>
      </c>
      <c r="S13" s="13">
        <f>'[41]INPUT_Energy demand'!AO8</f>
        <v>3234.3467272800335</v>
      </c>
      <c r="T13" s="13">
        <f>'[41]INPUT_Energy demand'!AP8</f>
        <v>0</v>
      </c>
      <c r="U13" s="13">
        <f>'[41]INPUT_Energy demand'!AQ8</f>
        <v>12091.376410778235</v>
      </c>
      <c r="V13" s="13">
        <f>'[41]INPUT_Energy demand'!AR8</f>
        <v>8301.5829947855564</v>
      </c>
      <c r="W13" s="13">
        <f>'[41]INPUT_Energy demand'!AS8</f>
        <v>14185.731260000019</v>
      </c>
      <c r="X13" s="13">
        <f>'[41]INPUT_Energy demand'!AT8</f>
        <v>0</v>
      </c>
      <c r="Y13" s="13">
        <f>'[41]INPUT_Energy demand'!AU8</f>
        <v>0.40120280217808396</v>
      </c>
      <c r="Z13" s="13">
        <f>'[41]INPUT_Energy demand'!AV8</f>
        <v>1</v>
      </c>
      <c r="AA13" s="13">
        <f>'[41]INPUT_Energy demand'!AW8</f>
        <v>0.22800000000000206</v>
      </c>
      <c r="AB13" s="13">
        <f>'[41]INPUT_Energy demand'!AX8</f>
        <v>67116.249598499417</v>
      </c>
      <c r="AC13" s="13">
        <f>'[41]INPUT_Energy demand'!AY8</f>
        <v>57.824111324166665</v>
      </c>
      <c r="AD13" s="13">
        <f>'[41]INPUT_Energy demand'!AZ8</f>
        <v>78.245964600000008</v>
      </c>
      <c r="AE13" s="104">
        <f>'[41]INPUT_Energy demand'!BA8</f>
        <v>164.13319999999999</v>
      </c>
      <c r="AF13" s="9"/>
      <c r="AG13" s="9"/>
      <c r="AH13" s="9"/>
    </row>
    <row r="14" spans="1:34">
      <c r="A14" s="118" t="s">
        <v>8</v>
      </c>
      <c r="B14" s="17" t="s">
        <v>11</v>
      </c>
      <c r="C14" s="36" t="s">
        <v>37</v>
      </c>
      <c r="D14" s="17" t="s">
        <v>39</v>
      </c>
      <c r="E14" s="17" t="s">
        <v>17</v>
      </c>
      <c r="F14" s="17" t="s">
        <v>21</v>
      </c>
      <c r="G14" s="25" t="str">
        <f t="shared" si="0"/>
        <v>60s ASHP NoPV ST Normal EV charging</v>
      </c>
      <c r="H14" s="13">
        <f>'[45]INPUT_Energy demand'!AD8</f>
        <v>14808.015351899197</v>
      </c>
      <c r="I14" s="13">
        <f>'[45]INPUT_Energy demand'!AE8</f>
        <v>15240.072332083117</v>
      </c>
      <c r="J14" s="13">
        <f>'[45]INPUT_Energy demand'!AF8</f>
        <v>18770.452958153139</v>
      </c>
      <c r="K14" s="13">
        <f>'[45]INPUT_Energy demand'!AG8</f>
        <v>15075.174159666984</v>
      </c>
      <c r="L14" s="13">
        <f>'[45]INPUT_Energy demand'!AH8</f>
        <v>14808.015351899197</v>
      </c>
      <c r="M14" s="13">
        <f>'[45]INPUT_Energy demand'!AI8</f>
        <v>10525.291471979657</v>
      </c>
      <c r="N14" s="13">
        <f>'[45]INPUT_Energy demand'!AJ8</f>
        <v>11351.344243569027</v>
      </c>
      <c r="O14" s="13">
        <f>'[45]INPUT_Energy demand'!AK8</f>
        <v>11840.82743238693</v>
      </c>
      <c r="P14" s="13">
        <f>'[45]INPUT_Energy demand'!AL8</f>
        <v>0</v>
      </c>
      <c r="Q14" s="13">
        <f>'[45]INPUT_Energy demand'!AM8</f>
        <v>4714.7808601034594</v>
      </c>
      <c r="R14" s="13">
        <f>'[45]INPUT_Energy demand'!AN8</f>
        <v>7419.108714584112</v>
      </c>
      <c r="S14" s="13">
        <f>'[45]INPUT_Energy demand'!AO8</f>
        <v>3234.3467272800535</v>
      </c>
      <c r="T14" s="13">
        <f>'[45]INPUT_Energy demand'!AP8</f>
        <v>0</v>
      </c>
      <c r="U14" s="13">
        <f>'[45]INPUT_Energy demand'!AQ8</f>
        <v>11836.452785925976</v>
      </c>
      <c r="V14" s="13">
        <f>'[45]INPUT_Energy demand'!AR8</f>
        <v>7419.108714584112</v>
      </c>
      <c r="W14" s="13">
        <f>'[45]INPUT_Energy demand'!AS8</f>
        <v>14185.731260000019</v>
      </c>
      <c r="X14" s="13">
        <f>'[45]INPUT_Energy demand'!AT8</f>
        <v>0</v>
      </c>
      <c r="Y14" s="13">
        <f>'[45]INPUT_Energy demand'!AU8</f>
        <v>0.39832718005765422</v>
      </c>
      <c r="Z14" s="13">
        <f>'[45]INPUT_Energy demand'!AV8</f>
        <v>1</v>
      </c>
      <c r="AA14" s="13">
        <f>'[45]INPUT_Energy demand'!AW8</f>
        <v>0.22800000000000348</v>
      </c>
      <c r="AB14" s="13">
        <f>'[45]INPUT_Energy demand'!AX8</f>
        <v>65398.88487138044</v>
      </c>
      <c r="AC14" s="13">
        <f>'[45]INPUT_Energy demand'!AY8</f>
        <v>56.921399040635038</v>
      </c>
      <c r="AD14" s="13">
        <f>'[45]INPUT_Energy demand'!AZ8</f>
        <v>76.575134933696219</v>
      </c>
      <c r="AE14" s="104">
        <f>'[45]INPUT_Energy demand'!BA8</f>
        <v>164.13319999999999</v>
      </c>
      <c r="AF14" s="9"/>
      <c r="AG14" s="9"/>
      <c r="AH14" s="9"/>
    </row>
    <row r="15" spans="1:34">
      <c r="A15" s="118" t="s">
        <v>7</v>
      </c>
      <c r="B15" s="17" t="s">
        <v>10</v>
      </c>
      <c r="C15" s="36" t="s">
        <v>37</v>
      </c>
      <c r="D15" s="17" t="s">
        <v>38</v>
      </c>
      <c r="E15" s="17" t="s">
        <v>40</v>
      </c>
      <c r="F15" s="17" t="s">
        <v>21</v>
      </c>
      <c r="G15" s="25" t="str">
        <f t="shared" si="0"/>
        <v>TEK17 Direct NoPV NoST Occupant open EV charging</v>
      </c>
      <c r="H15" s="13">
        <f>'[49]INPUT_Energy demand'!AD8</f>
        <v>8365.6248688278356</v>
      </c>
      <c r="I15" s="13">
        <f>'[49]INPUT_Energy demand'!AE8</f>
        <v>8173.8254227509133</v>
      </c>
      <c r="J15" s="13">
        <f>'[49]INPUT_Energy demand'!AF8</f>
        <v>9478.2250078818197</v>
      </c>
      <c r="K15" s="13">
        <f>'[49]INPUT_Energy demand'!AG8</f>
        <v>9782.5760895766725</v>
      </c>
      <c r="L15" s="13">
        <f>'[49]INPUT_Energy demand'!AH8</f>
        <v>8365.6248688278356</v>
      </c>
      <c r="M15" s="13">
        <f>'[49]INPUT_Energy demand'!AI8</f>
        <v>6581.7264557884209</v>
      </c>
      <c r="N15" s="13">
        <f>'[49]INPUT_Energy demand'!AJ8</f>
        <v>8295.32115654892</v>
      </c>
      <c r="O15" s="13">
        <f>'[49]INPUT_Energy demand'!AK8</f>
        <v>7172.4478671766874</v>
      </c>
      <c r="P15" s="13">
        <f>'[49]INPUT_Energy demand'!AL8</f>
        <v>0</v>
      </c>
      <c r="Q15" s="13">
        <f>'[49]INPUT_Energy demand'!AM8</f>
        <v>1592.0989669624923</v>
      </c>
      <c r="R15" s="13">
        <f>'[49]INPUT_Energy demand'!AN8</f>
        <v>1182.9038513328996</v>
      </c>
      <c r="S15" s="13">
        <f>'[49]INPUT_Energy demand'!AO8</f>
        <v>2610.1282223999851</v>
      </c>
      <c r="T15" s="13">
        <f>'[49]INPUT_Energy demand'!AP8</f>
        <v>0</v>
      </c>
      <c r="U15" s="13">
        <f>'[49]INPUT_Energy demand'!AQ8</f>
        <v>3842.2164645308267</v>
      </c>
      <c r="V15" s="13">
        <f>'[49]INPUT_Energy demand'!AR8</f>
        <v>1182.903851332899</v>
      </c>
      <c r="W15" s="13">
        <f>'[49]INPUT_Energy demand'!AS8</f>
        <v>11447.930800000009</v>
      </c>
      <c r="X15" s="13">
        <f>'[49]INPUT_Energy demand'!AT8</f>
        <v>0</v>
      </c>
      <c r="Y15" s="13">
        <f>'[49]INPUT_Energy demand'!AU8</f>
        <v>0.41436992987247107</v>
      </c>
      <c r="Z15" s="13">
        <f>'[49]INPUT_Energy demand'!AV8</f>
        <v>1.0000000000000007</v>
      </c>
      <c r="AA15" s="13">
        <f>'[49]INPUT_Energy demand'!AW8</f>
        <v>0.22799999999999851</v>
      </c>
      <c r="AB15" s="13">
        <f>'[49]INPUT_Energy demand'!AX8</f>
        <v>34466.423130978175</v>
      </c>
      <c r="AC15" s="13">
        <f>'[49]INPUT_Energy demand'!AY8</f>
        <v>24.639788150000008</v>
      </c>
      <c r="AD15" s="13">
        <f>'[49]INPUT_Energy demand'!AZ8</f>
        <v>68.744115199999996</v>
      </c>
      <c r="AE15" s="104">
        <f>'[49]INPUT_Energy demand'!BA8</f>
        <v>139.26929999999999</v>
      </c>
      <c r="AF15" s="9"/>
      <c r="AG15" s="9"/>
      <c r="AH15" s="9"/>
    </row>
    <row r="16" spans="1:34">
      <c r="A16" s="118" t="s">
        <v>8</v>
      </c>
      <c r="B16" s="17" t="s">
        <v>10</v>
      </c>
      <c r="C16" s="36" t="s">
        <v>37</v>
      </c>
      <c r="D16" s="17" t="s">
        <v>38</v>
      </c>
      <c r="E16" s="17" t="s">
        <v>40</v>
      </c>
      <c r="F16" s="17" t="s">
        <v>21</v>
      </c>
      <c r="G16" s="25" t="str">
        <f t="shared" si="0"/>
        <v>60s Direct NoPV NoST Occupant open EV charging</v>
      </c>
      <c r="H16" s="13">
        <f>'[53]INPUT_Energy demand'!AD8</f>
        <v>8034.8385679270905</v>
      </c>
      <c r="I16" s="13">
        <f>'[53]INPUT_Energy demand'!AE8</f>
        <v>7881.2635655705826</v>
      </c>
      <c r="J16" s="13">
        <f>'[53]INPUT_Energy demand'!AF8</f>
        <v>9250.5509780246102</v>
      </c>
      <c r="K16" s="13">
        <f>'[53]INPUT_Energy demand'!AG8</f>
        <v>9496.0441620484635</v>
      </c>
      <c r="L16" s="13">
        <f>'[53]INPUT_Energy demand'!AH8</f>
        <v>8034.8385679270905</v>
      </c>
      <c r="M16" s="13">
        <f>'[53]INPUT_Energy demand'!AI8</f>
        <v>6053.4276460734418</v>
      </c>
      <c r="N16" s="13">
        <f>'[53]INPUT_Energy demand'!AJ8</f>
        <v>8209.1764351929614</v>
      </c>
      <c r="O16" s="13">
        <f>'[53]INPUT_Energy demand'!AK8</f>
        <v>6885.915939648502</v>
      </c>
      <c r="P16" s="13">
        <f>'[53]INPUT_Energy demand'!AL8</f>
        <v>0</v>
      </c>
      <c r="Q16" s="13">
        <f>'[53]INPUT_Energy demand'!AM8</f>
        <v>1827.8359194971408</v>
      </c>
      <c r="R16" s="13">
        <f>'[53]INPUT_Energy demand'!AN8</f>
        <v>1041.3745428316488</v>
      </c>
      <c r="S16" s="13">
        <f>'[53]INPUT_Energy demand'!AO8</f>
        <v>2610.1282223999615</v>
      </c>
      <c r="T16" s="13">
        <f>'[53]INPUT_Energy demand'!AP8</f>
        <v>0</v>
      </c>
      <c r="U16" s="13">
        <f>'[53]INPUT_Energy demand'!AQ8</f>
        <v>4057.9471969146998</v>
      </c>
      <c r="V16" s="13">
        <f>'[53]INPUT_Energy demand'!AR8</f>
        <v>1041.3745428316488</v>
      </c>
      <c r="W16" s="13">
        <f>'[53]INPUT_Energy demand'!AS8</f>
        <v>11447.930800000009</v>
      </c>
      <c r="X16" s="13">
        <f>'[53]INPUT_Energy demand'!AT8</f>
        <v>0</v>
      </c>
      <c r="Y16" s="13">
        <f>'[53]INPUT_Energy demand'!AU8</f>
        <v>0.4504336381919567</v>
      </c>
      <c r="Z16" s="13">
        <f>'[53]INPUT_Energy demand'!AV8</f>
        <v>1</v>
      </c>
      <c r="AA16" s="13">
        <f>'[53]INPUT_Energy demand'!AW8</f>
        <v>0.22799999999999646</v>
      </c>
      <c r="AB16" s="13">
        <f>'[53]INPUT_Energy demand'!AX8</f>
        <v>32749.058403859155</v>
      </c>
      <c r="AC16" s="13">
        <f>'[53]INPUT_Energy demand'!AY8</f>
        <v>23.144355783466242</v>
      </c>
      <c r="AD16" s="13">
        <f>'[53]INPUT_Energy demand'!AZ8</f>
        <v>66.385416262127492</v>
      </c>
      <c r="AE16" s="104">
        <f>'[53]INPUT_Energy demand'!BA8</f>
        <v>139.26929999999999</v>
      </c>
      <c r="AF16" s="9"/>
      <c r="AG16" s="9"/>
      <c r="AH16" s="9"/>
    </row>
    <row r="17" spans="1:34">
      <c r="A17" s="118" t="s">
        <v>7</v>
      </c>
      <c r="B17" s="17" t="s">
        <v>11</v>
      </c>
      <c r="C17" s="36" t="s">
        <v>37</v>
      </c>
      <c r="D17" s="17" t="s">
        <v>39</v>
      </c>
      <c r="E17" s="17" t="s">
        <v>40</v>
      </c>
      <c r="F17" s="17" t="s">
        <v>21</v>
      </c>
      <c r="G17" s="25" t="str">
        <f t="shared" si="0"/>
        <v>TEK17 ASHP NoPV ST Occupant open EV charging</v>
      </c>
      <c r="H17" s="13">
        <f>'[57]INPUT_Energy demand'!AD8</f>
        <v>14859.606184121314</v>
      </c>
      <c r="I17" s="13">
        <f>'[57]INPUT_Energy demand'!AE8</f>
        <v>14652.989390343251</v>
      </c>
      <c r="J17" s="13">
        <f>'[57]INPUT_Energy demand'!AF8</f>
        <v>19921.627757491802</v>
      </c>
      <c r="K17" s="13">
        <f>'[57]INPUT_Energy demand'!AG8</f>
        <v>16005.283627758918</v>
      </c>
      <c r="L17" s="13">
        <f>'[57]INPUT_Energy demand'!AH8</f>
        <v>14859.606184121314</v>
      </c>
      <c r="M17" s="13">
        <f>'[57]INPUT_Energy demand'!AI8</f>
        <v>10523.411598070728</v>
      </c>
      <c r="N17" s="13">
        <f>'[57]INPUT_Energy demand'!AJ8</f>
        <v>11364.745225773237</v>
      </c>
      <c r="O17" s="13">
        <f>'[57]INPUT_Energy demand'!AK8</f>
        <v>11776.140583758899</v>
      </c>
      <c r="P17" s="13">
        <f>'[57]INPUT_Energy demand'!AL8</f>
        <v>0</v>
      </c>
      <c r="Q17" s="13">
        <f>'[57]INPUT_Energy demand'!AM8</f>
        <v>4129.5777922725229</v>
      </c>
      <c r="R17" s="13">
        <f>'[57]INPUT_Energy demand'!AN8</f>
        <v>8556.8825317185656</v>
      </c>
      <c r="S17" s="13">
        <f>'[57]INPUT_Energy demand'!AO8</f>
        <v>4229.1430440000186</v>
      </c>
      <c r="T17" s="13">
        <f>'[57]INPUT_Energy demand'!AP8</f>
        <v>0</v>
      </c>
      <c r="U17" s="13">
        <f>'[57]INPUT_Energy demand'!AQ8</f>
        <v>11284.783957369042</v>
      </c>
      <c r="V17" s="13">
        <f>'[57]INPUT_Energy demand'!AR8</f>
        <v>8556.8825317185656</v>
      </c>
      <c r="W17" s="13">
        <f>'[57]INPUT_Energy demand'!AS8</f>
        <v>18548.873</v>
      </c>
      <c r="X17" s="13">
        <f>'[57]INPUT_Energy demand'!AT8</f>
        <v>0</v>
      </c>
      <c r="Y17" s="13">
        <f>'[57]INPUT_Energy demand'!AU8</f>
        <v>0.36594212240774715</v>
      </c>
      <c r="Z17" s="13">
        <f>'[57]INPUT_Energy demand'!AV8</f>
        <v>1</v>
      </c>
      <c r="AA17" s="13">
        <f>'[57]INPUT_Energy demand'!AW8</f>
        <v>0.22800000000000101</v>
      </c>
      <c r="AB17" s="13">
        <f>'[57]INPUT_Energy demand'!AX8</f>
        <v>68294.904515464877</v>
      </c>
      <c r="AC17" s="13">
        <f>'[57]INPUT_Energy demand'!AY8</f>
        <v>44.424809308333337</v>
      </c>
      <c r="AD17" s="13">
        <f>'[57]INPUT_Energy demand'!AZ8</f>
        <v>115.69779016150001</v>
      </c>
      <c r="AE17" s="104">
        <f>'[57]INPUT_Energy demand'!BA8</f>
        <v>192.07599999999999</v>
      </c>
      <c r="AF17" s="9"/>
      <c r="AG17" s="9"/>
      <c r="AH17" s="9"/>
    </row>
    <row r="18" spans="1:34">
      <c r="A18" s="118" t="s">
        <v>8</v>
      </c>
      <c r="B18" s="17" t="s">
        <v>11</v>
      </c>
      <c r="C18" s="36" t="s">
        <v>37</v>
      </c>
      <c r="D18" s="17" t="s">
        <v>39</v>
      </c>
      <c r="E18" s="17" t="s">
        <v>40</v>
      </c>
      <c r="F18" s="17" t="s">
        <v>21</v>
      </c>
      <c r="G18" s="25" t="str">
        <f t="shared" si="0"/>
        <v>60s ASHP NoPV ST Occupant open EV charging</v>
      </c>
      <c r="H18" s="13">
        <f>'[61]INPUT_Energy demand'!AD8</f>
        <v>14529.881585620524</v>
      </c>
      <c r="I18" s="13">
        <f>'[61]INPUT_Energy demand'!AE8</f>
        <v>14163.678447978467</v>
      </c>
      <c r="J18" s="13">
        <f>'[61]INPUT_Energy demand'!AF8</f>
        <v>18996.059862728991</v>
      </c>
      <c r="K18" s="13">
        <f>'[61]INPUT_Energy demand'!AG8</f>
        <v>15719.592214630671</v>
      </c>
      <c r="L18" s="13">
        <f>'[61]INPUT_Energy demand'!AH8</f>
        <v>14529.881585620524</v>
      </c>
      <c r="M18" s="13">
        <f>'[61]INPUT_Energy demand'!AI8</f>
        <v>10251.070160441588</v>
      </c>
      <c r="N18" s="13">
        <f>'[61]INPUT_Energy demand'!AJ8</f>
        <v>11278.876989417284</v>
      </c>
      <c r="O18" s="13">
        <f>'[61]INPUT_Energy demand'!AK8</f>
        <v>11490.449170630713</v>
      </c>
      <c r="P18" s="13">
        <f>'[61]INPUT_Energy demand'!AL8</f>
        <v>0</v>
      </c>
      <c r="Q18" s="13">
        <f>'[61]INPUT_Energy demand'!AM8</f>
        <v>3912.6082875368793</v>
      </c>
      <c r="R18" s="13">
        <f>'[61]INPUT_Energy demand'!AN8</f>
        <v>7717.1828733117072</v>
      </c>
      <c r="S18" s="13">
        <f>'[61]INPUT_Energy demand'!AO8</f>
        <v>4229.1430439999585</v>
      </c>
      <c r="T18" s="13">
        <f>'[61]INPUT_Energy demand'!AP8</f>
        <v>0</v>
      </c>
      <c r="U18" s="13">
        <f>'[61]INPUT_Energy demand'!AQ8</f>
        <v>10988.318177002571</v>
      </c>
      <c r="V18" s="13">
        <f>'[61]INPUT_Energy demand'!AR8</f>
        <v>7717.1828733117063</v>
      </c>
      <c r="W18" s="13">
        <f>'[61]INPUT_Energy demand'!AS8</f>
        <v>18548.873</v>
      </c>
      <c r="X18" s="13">
        <f>'[61]INPUT_Energy demand'!AT8</f>
        <v>0</v>
      </c>
      <c r="Y18" s="13">
        <f>'[61]INPUT_Energy demand'!AU8</f>
        <v>0.35606980290446716</v>
      </c>
      <c r="Z18" s="13">
        <f>'[61]INPUT_Energy demand'!AV8</f>
        <v>1.0000000000000002</v>
      </c>
      <c r="AA18" s="13">
        <f>'[61]INPUT_Energy demand'!AW8</f>
        <v>0.22799999999999776</v>
      </c>
      <c r="AB18" s="13">
        <f>'[61]INPUT_Energy demand'!AX8</f>
        <v>66577.539788345937</v>
      </c>
      <c r="AC18" s="13">
        <f>'[61]INPUT_Energy demand'!AY8</f>
        <v>42.976739595358239</v>
      </c>
      <c r="AD18" s="13">
        <f>'[61]INPUT_Energy demand'!AZ8</f>
        <v>114.09489637367619</v>
      </c>
      <c r="AE18" s="104">
        <f>'[61]INPUT_Energy demand'!BA8</f>
        <v>192.07599999999999</v>
      </c>
      <c r="AF18" s="9"/>
      <c r="AG18" s="9"/>
      <c r="AH18" s="9"/>
    </row>
    <row r="19" spans="1:34">
      <c r="A19" s="118" t="s">
        <v>7</v>
      </c>
      <c r="B19" s="17" t="s">
        <v>10</v>
      </c>
      <c r="C19" s="36" t="s">
        <v>37</v>
      </c>
      <c r="D19" s="17" t="s">
        <v>38</v>
      </c>
      <c r="E19" s="17" t="s">
        <v>17</v>
      </c>
      <c r="F19" s="17" t="s">
        <v>41</v>
      </c>
      <c r="G19" s="25" t="str">
        <f t="shared" si="0"/>
        <v>TEK17 Direct NoPV NoST Normal EV charging delay</v>
      </c>
      <c r="H19" s="13">
        <f>'[65]INPUT_Energy demand'!AD8</f>
        <v>11139.030254088626</v>
      </c>
      <c r="I19" s="13">
        <f>'[65]INPUT_Energy demand'!AE8</f>
        <v>10732.150006753909</v>
      </c>
      <c r="J19" s="13">
        <f>'[65]INPUT_Energy demand'!AF8</f>
        <v>11822.518472793912</v>
      </c>
      <c r="K19" s="13">
        <f>'[65]INPUT_Energy demand'!AG8</f>
        <v>12220.159086241452</v>
      </c>
      <c r="L19" s="13">
        <f>'[65]INPUT_Energy demand'!AH8</f>
        <v>11139.030254088626</v>
      </c>
      <c r="M19" s="13">
        <f>'[65]INPUT_Energy demand'!AI8</f>
        <v>9174.2285837111485</v>
      </c>
      <c r="N19" s="13">
        <f>'[65]INPUT_Energy demand'!AJ8</f>
        <v>10395.742142293911</v>
      </c>
      <c r="O19" s="13">
        <f>'[65]INPUT_Energy demand'!AK8</f>
        <v>9610.0308638414772</v>
      </c>
      <c r="P19" s="13">
        <f>'[65]INPUT_Energy demand'!AL8</f>
        <v>0</v>
      </c>
      <c r="Q19" s="13">
        <f>'[65]INPUT_Energy demand'!AM8</f>
        <v>1557.9214230427606</v>
      </c>
      <c r="R19" s="13">
        <f>'[65]INPUT_Energy demand'!AN8</f>
        <v>1426.7763305000008</v>
      </c>
      <c r="S19" s="13">
        <f>'[65]INPUT_Energy demand'!AO8</f>
        <v>2610.1282223999751</v>
      </c>
      <c r="T19" s="13">
        <f>'[65]INPUT_Energy demand'!AP8</f>
        <v>0</v>
      </c>
      <c r="U19" s="13">
        <f>'[65]INPUT_Energy demand'!AQ8</f>
        <v>4086.9763074006914</v>
      </c>
      <c r="V19" s="13">
        <f>'[65]INPUT_Energy demand'!AR8</f>
        <v>1426.7763304999999</v>
      </c>
      <c r="W19" s="13">
        <f>'[65]INPUT_Energy demand'!AS8</f>
        <v>11447.930800000009</v>
      </c>
      <c r="X19" s="13">
        <f>'[65]INPUT_Energy demand'!AT8</f>
        <v>0</v>
      </c>
      <c r="Y19" s="13">
        <f>'[65]INPUT_Energy demand'!AU8</f>
        <v>0.38119169426592431</v>
      </c>
      <c r="Z19" s="13">
        <f>'[65]INPUT_Energy demand'!AV8</f>
        <v>1.0000000000000007</v>
      </c>
      <c r="AA19" s="13">
        <f>'[65]INPUT_Energy demand'!AW8</f>
        <v>0.22799999999999765</v>
      </c>
      <c r="AB19" s="13">
        <f>'[65]INPUT_Energy demand'!AX8</f>
        <v>46292.423130978059</v>
      </c>
      <c r="AC19" s="13">
        <f>'[65]INPUT_Energy demand'!AY8</f>
        <v>38.776696299999983</v>
      </c>
      <c r="AD19" s="13">
        <f>'[65]INPUT_Energy demand'!AZ8</f>
        <v>60.147290300000016</v>
      </c>
      <c r="AE19" s="104">
        <f>'[65]INPUT_Energy demand'!BA8</f>
        <v>139.26929999999999</v>
      </c>
      <c r="AF19" s="9"/>
      <c r="AG19" s="9"/>
      <c r="AH19" s="9"/>
    </row>
    <row r="20" spans="1:34">
      <c r="A20" s="119" t="s">
        <v>8</v>
      </c>
      <c r="B20" s="20" t="s">
        <v>10</v>
      </c>
      <c r="C20" s="36" t="s">
        <v>37</v>
      </c>
      <c r="D20" s="17" t="s">
        <v>38</v>
      </c>
      <c r="E20" s="17" t="s">
        <v>17</v>
      </c>
      <c r="F20" s="17" t="s">
        <v>41</v>
      </c>
      <c r="G20" s="25" t="str">
        <f t="shared" si="0"/>
        <v>60s Direct NoPV NoST Normal EV charging delay</v>
      </c>
      <c r="H20" s="13">
        <f>'[69]INPUT_Energy demand'!AD8</f>
        <v>10809.32197504802</v>
      </c>
      <c r="I20" s="13">
        <f>'[69]INPUT_Energy demand'!AE8</f>
        <v>9965.196490520033</v>
      </c>
      <c r="J20" s="13">
        <f>'[69]INPUT_Energy demand'!AF8</f>
        <v>11488.467342525555</v>
      </c>
      <c r="K20" s="13">
        <f>'[69]INPUT_Energy demand'!AG8</f>
        <v>11934.480592685839</v>
      </c>
      <c r="L20" s="13">
        <f>'[69]INPUT_Energy demand'!AH8</f>
        <v>10809.32197504802</v>
      </c>
      <c r="M20" s="13">
        <f>'[69]INPUT_Energy demand'!AI8</f>
        <v>8459.4529528719595</v>
      </c>
      <c r="N20" s="13">
        <f>'[69]INPUT_Energy demand'!AJ8</f>
        <v>10309.878155797367</v>
      </c>
      <c r="O20" s="13">
        <f>'[69]INPUT_Energy demand'!AK8</f>
        <v>9324.3523702858911</v>
      </c>
      <c r="P20" s="13">
        <f>'[69]INPUT_Energy demand'!AL8</f>
        <v>0</v>
      </c>
      <c r="Q20" s="13">
        <f>'[69]INPUT_Energy demand'!AM8</f>
        <v>1505.7435376480735</v>
      </c>
      <c r="R20" s="13">
        <f>'[69]INPUT_Energy demand'!AN8</f>
        <v>1178.589186728188</v>
      </c>
      <c r="S20" s="13">
        <f>'[69]INPUT_Energy demand'!AO8</f>
        <v>2610.1282223999478</v>
      </c>
      <c r="T20" s="13">
        <f>'[69]INPUT_Energy demand'!AP8</f>
        <v>0</v>
      </c>
      <c r="U20" s="13">
        <f>'[69]INPUT_Energy demand'!AQ8</f>
        <v>4648.1180469376122</v>
      </c>
      <c r="V20" s="13">
        <f>'[69]INPUT_Energy demand'!AR8</f>
        <v>1178.5891867281889</v>
      </c>
      <c r="W20" s="13">
        <f>'[69]INPUT_Energy demand'!AS8</f>
        <v>11447.930800000009</v>
      </c>
      <c r="X20" s="13">
        <f>'[69]INPUT_Energy demand'!AT8</f>
        <v>0</v>
      </c>
      <c r="Y20" s="13">
        <f>'[69]INPUT_Energy demand'!AU8</f>
        <v>0.32394692269920394</v>
      </c>
      <c r="Z20" s="13">
        <f>'[69]INPUT_Energy demand'!AV8</f>
        <v>0.99999999999999922</v>
      </c>
      <c r="AA20" s="13">
        <f>'[69]INPUT_Energy demand'!AW8</f>
        <v>0.22799999999999526</v>
      </c>
      <c r="AB20" s="13">
        <f>'[69]INPUT_Energy demand'!AX8</f>
        <v>44575.058403859148</v>
      </c>
      <c r="AC20" s="13">
        <f>'[69]INPUT_Energy demand'!AY8</f>
        <v>37.352962681577367</v>
      </c>
      <c r="AD20" s="13">
        <f>'[69]INPUT_Energy demand'!AZ8</f>
        <v>57.848015660761895</v>
      </c>
      <c r="AE20" s="104">
        <f>'[69]INPUT_Energy demand'!BA8</f>
        <v>139.26929999999999</v>
      </c>
      <c r="AF20" s="9"/>
      <c r="AG20" s="9"/>
      <c r="AH20" s="9"/>
    </row>
    <row r="21" spans="1:34">
      <c r="A21" s="118" t="s">
        <v>7</v>
      </c>
      <c r="B21" s="17" t="s">
        <v>11</v>
      </c>
      <c r="C21" s="36" t="s">
        <v>37</v>
      </c>
      <c r="D21" s="17" t="s">
        <v>39</v>
      </c>
      <c r="E21" s="17" t="s">
        <v>17</v>
      </c>
      <c r="F21" s="17" t="s">
        <v>41</v>
      </c>
      <c r="G21" s="25" t="str">
        <f t="shared" si="0"/>
        <v>TEK17 ASHP NoPV ST Normal EV charging delay</v>
      </c>
      <c r="H21" s="13">
        <f>'[73]INPUT_Energy demand'!AD8</f>
        <v>17634.082984121182</v>
      </c>
      <c r="I21" s="13">
        <f>'[73]INPUT_Energy demand'!AE8</f>
        <v>17745.387320973219</v>
      </c>
      <c r="J21" s="13">
        <f>'[73]INPUT_Energy demand'!AF8</f>
        <v>29826.836830062624</v>
      </c>
      <c r="K21" s="13">
        <f>'[73]INPUT_Energy demand'!AG8</f>
        <v>18443.714827758871</v>
      </c>
      <c r="L21" s="13">
        <f>'[73]INPUT_Energy demand'!AH8</f>
        <v>17634.082984121182</v>
      </c>
      <c r="M21" s="13">
        <f>'[73]INPUT_Energy demand'!AI8</f>
        <v>12570.891409567514</v>
      </c>
      <c r="N21" s="13">
        <f>'[73]INPUT_Energy demand'!AJ8</f>
        <v>12087.445225773241</v>
      </c>
      <c r="O21" s="13">
        <f>'[73]INPUT_Energy demand'!AK8</f>
        <v>14214.57178375888</v>
      </c>
      <c r="P21" s="13">
        <f>'[73]INPUT_Energy demand'!AL8</f>
        <v>0</v>
      </c>
      <c r="Q21" s="13">
        <f>'[73]INPUT_Energy demand'!AM8</f>
        <v>5174.4959114057056</v>
      </c>
      <c r="R21" s="13">
        <f>'[73]INPUT_Energy demand'!AN8</f>
        <v>17739.391604289383</v>
      </c>
      <c r="S21" s="13">
        <f>'[73]INPUT_Energy demand'!AO8</f>
        <v>4229.1430439999913</v>
      </c>
      <c r="T21" s="13">
        <f>'[73]INPUT_Energy demand'!AP8</f>
        <v>0</v>
      </c>
      <c r="U21" s="13">
        <f>'[73]INPUT_Energy demand'!AQ8</f>
        <v>14665.419513593059</v>
      </c>
      <c r="V21" s="13">
        <f>'[73]INPUT_Energy demand'!AR8</f>
        <v>17739.391604289383</v>
      </c>
      <c r="W21" s="13">
        <f>'[73]INPUT_Energy demand'!AS8</f>
        <v>18548.873</v>
      </c>
      <c r="X21" s="13">
        <f>'[73]INPUT_Energy demand'!AT8</f>
        <v>0</v>
      </c>
      <c r="Y21" s="13">
        <f>'[73]INPUT_Energy demand'!AU8</f>
        <v>0.35283654222162397</v>
      </c>
      <c r="Z21" s="13">
        <f>'[73]INPUT_Energy demand'!AV8</f>
        <v>1</v>
      </c>
      <c r="AA21" s="13">
        <f>'[73]INPUT_Energy demand'!AW8</f>
        <v>0.22799999999999954</v>
      </c>
      <c r="AB21" s="13">
        <f>'[73]INPUT_Energy demand'!AX8</f>
        <v>80120.904515464281</v>
      </c>
      <c r="AC21" s="13">
        <f>'[73]INPUT_Energy demand'!AY8</f>
        <v>63.291552508087513</v>
      </c>
      <c r="AD21" s="13">
        <f>'[73]INPUT_Energy demand'!AZ8</f>
        <v>148.0977901615</v>
      </c>
      <c r="AE21" s="104">
        <f>'[73]INPUT_Energy demand'!BA8</f>
        <v>192.07599999999999</v>
      </c>
      <c r="AF21" s="9"/>
      <c r="AG21" s="9"/>
      <c r="AH21" s="9"/>
    </row>
    <row r="22" spans="1:34">
      <c r="A22" s="119" t="s">
        <v>8</v>
      </c>
      <c r="B22" s="20" t="s">
        <v>11</v>
      </c>
      <c r="C22" s="36" t="s">
        <v>37</v>
      </c>
      <c r="D22" s="17" t="s">
        <v>39</v>
      </c>
      <c r="E22" s="17" t="s">
        <v>17</v>
      </c>
      <c r="F22" s="17" t="s">
        <v>41</v>
      </c>
      <c r="G22" s="25" t="str">
        <f t="shared" si="0"/>
        <v>60s ASHP NoPV ST Normal EV charging delay</v>
      </c>
      <c r="H22" s="13">
        <f>'[77]INPUT_Energy demand'!AD8</f>
        <v>17304.358385620471</v>
      </c>
      <c r="I22" s="13">
        <f>'[77]INPUT_Energy demand'!AE8</f>
        <v>17180.393040704796</v>
      </c>
      <c r="J22" s="13">
        <f>'[77]INPUT_Energy demand'!AF8</f>
        <v>28706.921657950319</v>
      </c>
      <c r="K22" s="13">
        <f>'[77]INPUT_Energy demand'!AG8</f>
        <v>18158.023414630668</v>
      </c>
      <c r="L22" s="13">
        <f>'[77]INPUT_Energy demand'!AH8</f>
        <v>17304.358385620471</v>
      </c>
      <c r="M22" s="13">
        <f>'[77]INPUT_Energy demand'!AI8</f>
        <v>12177.324481154286</v>
      </c>
      <c r="N22" s="13">
        <f>'[77]INPUT_Energy demand'!AJ8</f>
        <v>12001.576989417284</v>
      </c>
      <c r="O22" s="13">
        <f>'[77]INPUT_Energy demand'!AK8</f>
        <v>13928.880370630701</v>
      </c>
      <c r="P22" s="13">
        <f>'[77]INPUT_Energy demand'!AL8</f>
        <v>0</v>
      </c>
      <c r="Q22" s="13">
        <f>'[77]INPUT_Energy demand'!AM8</f>
        <v>5003.0685595505092</v>
      </c>
      <c r="R22" s="13">
        <f>'[77]INPUT_Energy demand'!AN8</f>
        <v>16705.344668533035</v>
      </c>
      <c r="S22" s="13">
        <f>'[77]INPUT_Energy demand'!AO8</f>
        <v>4229.1430439999676</v>
      </c>
      <c r="T22" s="13">
        <f>'[77]INPUT_Energy demand'!AP8</f>
        <v>0</v>
      </c>
      <c r="U22" s="13">
        <f>'[77]INPUT_Energy demand'!AQ8</f>
        <v>14776.775726428812</v>
      </c>
      <c r="V22" s="13">
        <f>'[77]INPUT_Energy demand'!AR8</f>
        <v>16705.344668533035</v>
      </c>
      <c r="W22" s="13">
        <f>'[77]INPUT_Energy demand'!AS8</f>
        <v>18548.873</v>
      </c>
      <c r="X22" s="13">
        <f>'[77]INPUT_Energy demand'!AT8</f>
        <v>0</v>
      </c>
      <c r="Y22" s="13">
        <f>'[77]INPUT_Energy demand'!AU8</f>
        <v>0.33857646973705741</v>
      </c>
      <c r="Z22" s="13">
        <f>'[77]INPUT_Energy demand'!AV8</f>
        <v>1</v>
      </c>
      <c r="AA22" s="13">
        <f>'[77]INPUT_Energy demand'!AW8</f>
        <v>0.22799999999999826</v>
      </c>
      <c r="AB22" s="13">
        <f>'[77]INPUT_Energy demand'!AX8</f>
        <v>78403.539788346141</v>
      </c>
      <c r="AC22" s="13">
        <f>'[77]INPUT_Energy demand'!AY8</f>
        <v>61.876739595358238</v>
      </c>
      <c r="AD22" s="13">
        <f>'[77]INPUT_Energy demand'!AZ8</f>
        <v>146.4948963736762</v>
      </c>
      <c r="AE22" s="104">
        <f>'[77]INPUT_Energy demand'!BA8</f>
        <v>192.07599999999999</v>
      </c>
      <c r="AF22" s="9"/>
      <c r="AG22" s="9"/>
      <c r="AH22" s="9"/>
    </row>
    <row r="23" spans="1:34">
      <c r="A23" s="118" t="s">
        <v>7</v>
      </c>
      <c r="B23" s="17" t="s">
        <v>10</v>
      </c>
      <c r="C23" s="36" t="s">
        <v>37</v>
      </c>
      <c r="D23" s="17" t="s">
        <v>38</v>
      </c>
      <c r="E23" s="17" t="s">
        <v>40</v>
      </c>
      <c r="F23" s="17" t="s">
        <v>41</v>
      </c>
      <c r="G23" s="25" t="str">
        <f t="shared" si="0"/>
        <v>TEK17 Direct NoPV NoST Occupant open EV charging delay</v>
      </c>
      <c r="H23" s="13">
        <f>'[81]INPUT_Energy demand'!AD8</f>
        <v>11139.410468827798</v>
      </c>
      <c r="I23" s="13">
        <f>'[81]INPUT_Energy demand'!AE8</f>
        <v>11184.686200638909</v>
      </c>
      <c r="J23" s="13">
        <f>'[81]INPUT_Energy demand'!AF8</f>
        <v>11671.364933941215</v>
      </c>
      <c r="K23" s="13">
        <f>'[81]INPUT_Energy demand'!AG8</f>
        <v>11972.578489576659</v>
      </c>
      <c r="L23" s="13">
        <f>'[81]INPUT_Energy demand'!AH8</f>
        <v>11139.410468827798</v>
      </c>
      <c r="M23" s="13">
        <f>'[81]INPUT_Energy demand'!AI8</f>
        <v>8569.8340074291445</v>
      </c>
      <c r="N23" s="13">
        <f>'[81]INPUT_Energy demand'!AJ8</f>
        <v>10395.841156548915</v>
      </c>
      <c r="O23" s="13">
        <f>'[81]INPUT_Energy demand'!AK8</f>
        <v>9362.4502671766932</v>
      </c>
      <c r="P23" s="13">
        <f>'[81]INPUT_Energy demand'!AL8</f>
        <v>0</v>
      </c>
      <c r="Q23" s="13">
        <f>'[81]INPUT_Energy demand'!AM8</f>
        <v>2614.8521932097647</v>
      </c>
      <c r="R23" s="13">
        <f>'[81]INPUT_Energy demand'!AN8</f>
        <v>1275.5237773923</v>
      </c>
      <c r="S23" s="13">
        <f>'[81]INPUT_Energy demand'!AO8</f>
        <v>2610.128222399966</v>
      </c>
      <c r="T23" s="13">
        <f>'[81]INPUT_Energy demand'!AP8</f>
        <v>0</v>
      </c>
      <c r="U23" s="13">
        <f>'[81]INPUT_Energy demand'!AQ8</f>
        <v>5291.5986492489064</v>
      </c>
      <c r="V23" s="13">
        <f>'[81]INPUT_Energy demand'!AR8</f>
        <v>1275.5237773923002</v>
      </c>
      <c r="W23" s="13">
        <f>'[81]INPUT_Energy demand'!AS8</f>
        <v>11447.930800000009</v>
      </c>
      <c r="X23" s="13">
        <f>'[81]INPUT_Energy demand'!AT8</f>
        <v>0</v>
      </c>
      <c r="Y23" s="13">
        <f>'[81]INPUT_Energy demand'!AU8</f>
        <v>0.49415164802434869</v>
      </c>
      <c r="Z23" s="13">
        <f>'[81]INPUT_Energy demand'!AV8</f>
        <v>0.99999999999999978</v>
      </c>
      <c r="AA23" s="13">
        <f>'[81]INPUT_Energy demand'!AW8</f>
        <v>0.22799999999999684</v>
      </c>
      <c r="AB23" s="13">
        <f>'[81]INPUT_Energy demand'!AX8</f>
        <v>46292.423130978146</v>
      </c>
      <c r="AC23" s="13">
        <f>'[81]INPUT_Energy demand'!AY8</f>
        <v>32.313187225000014</v>
      </c>
      <c r="AD23" s="13">
        <f>'[81]INPUT_Energy demand'!AZ8</f>
        <v>59.918425799999994</v>
      </c>
      <c r="AE23" s="104">
        <f>'[81]INPUT_Energy demand'!BA8</f>
        <v>139.26929999999999</v>
      </c>
      <c r="AF23" s="9"/>
      <c r="AG23" s="9"/>
      <c r="AH23" s="9"/>
    </row>
    <row r="24" spans="1:34">
      <c r="A24" s="119" t="s">
        <v>8</v>
      </c>
      <c r="B24" s="20" t="s">
        <v>10</v>
      </c>
      <c r="C24" s="36" t="s">
        <v>37</v>
      </c>
      <c r="D24" s="17" t="s">
        <v>38</v>
      </c>
      <c r="E24" s="17" t="s">
        <v>40</v>
      </c>
      <c r="F24" s="17" t="s">
        <v>41</v>
      </c>
      <c r="G24" s="25" t="str">
        <f t="shared" si="0"/>
        <v>60s Direct NoPV NoST Occupant open EV charging delay</v>
      </c>
      <c r="H24" s="13">
        <f>'[85]INPUT_Energy demand'!AD8</f>
        <v>10810.377070327102</v>
      </c>
      <c r="I24" s="13">
        <f>'[85]INPUT_Energy demand'!AE8</f>
        <v>10969.569659812949</v>
      </c>
      <c r="J24" s="13">
        <f>'[85]INPUT_Energy demand'!AF8</f>
        <v>11485.190518581639</v>
      </c>
      <c r="K24" s="13">
        <f>'[85]INPUT_Energy demand'!AG8</f>
        <v>11687.434276448485</v>
      </c>
      <c r="L24" s="13">
        <f>'[85]INPUT_Energy demand'!AH8</f>
        <v>10810.377070327102</v>
      </c>
      <c r="M24" s="13">
        <f>'[85]INPUT_Energy demand'!AI8</f>
        <v>8282.7812589488585</v>
      </c>
      <c r="N24" s="13">
        <f>'[85]INPUT_Energy demand'!AJ8</f>
        <v>10310.152920192957</v>
      </c>
      <c r="O24" s="13">
        <f>'[85]INPUT_Energy demand'!AK8</f>
        <v>9077.3060540485076</v>
      </c>
      <c r="P24" s="13">
        <f>'[85]INPUT_Energy demand'!AL8</f>
        <v>0</v>
      </c>
      <c r="Q24" s="13">
        <f>'[85]INPUT_Energy demand'!AM8</f>
        <v>2686.7884008640904</v>
      </c>
      <c r="R24" s="13">
        <f>'[85]INPUT_Energy demand'!AN8</f>
        <v>1175.0375983886825</v>
      </c>
      <c r="S24" s="13">
        <f>'[85]INPUT_Energy demand'!AO8</f>
        <v>2610.1282223999769</v>
      </c>
      <c r="T24" s="13">
        <f>'[85]INPUT_Energy demand'!AP8</f>
        <v>0</v>
      </c>
      <c r="U24" s="13">
        <f>'[85]INPUT_Energy demand'!AQ8</f>
        <v>5433.0056008538204</v>
      </c>
      <c r="V24" s="13">
        <f>'[85]INPUT_Energy demand'!AR8</f>
        <v>1175.0375983886829</v>
      </c>
      <c r="W24" s="13">
        <f>'[85]INPUT_Energy demand'!AS8</f>
        <v>11447.930800000009</v>
      </c>
      <c r="X24" s="13">
        <f>'[85]INPUT_Energy demand'!AT8</f>
        <v>0</v>
      </c>
      <c r="Y24" s="13">
        <f>'[85]INPUT_Energy demand'!AU8</f>
        <v>0.49453076220680686</v>
      </c>
      <c r="Z24" s="13">
        <f>'[85]INPUT_Energy demand'!AV8</f>
        <v>0.99999999999999967</v>
      </c>
      <c r="AA24" s="13">
        <f>'[85]INPUT_Energy demand'!AW8</f>
        <v>0.22799999999999782</v>
      </c>
      <c r="AB24" s="13">
        <f>'[85]INPUT_Energy demand'!AX8</f>
        <v>44575.058403859104</v>
      </c>
      <c r="AC24" s="13">
        <f>'[85]INPUT_Energy demand'!AY8</f>
        <v>31.429093528298576</v>
      </c>
      <c r="AD24" s="13">
        <f>'[85]INPUT_Energy demand'!AZ8</f>
        <v>57.513301706276494</v>
      </c>
      <c r="AE24" s="104">
        <f>'[85]INPUT_Energy demand'!BA8</f>
        <v>139.26929999999999</v>
      </c>
      <c r="AF24" s="9"/>
      <c r="AG24" s="9"/>
      <c r="AH24" s="9"/>
    </row>
    <row r="25" spans="1:34">
      <c r="A25" s="118" t="s">
        <v>7</v>
      </c>
      <c r="B25" s="17" t="s">
        <v>11</v>
      </c>
      <c r="C25" s="36" t="s">
        <v>37</v>
      </c>
      <c r="D25" s="17" t="s">
        <v>39</v>
      </c>
      <c r="E25" s="17" t="s">
        <v>40</v>
      </c>
      <c r="F25" s="17" t="s">
        <v>41</v>
      </c>
      <c r="G25" s="25" t="str">
        <f t="shared" si="0"/>
        <v>TEK17 ASHP NoPV ST Occupant open EV charging delay</v>
      </c>
      <c r="H25" s="13">
        <f>'[89]INPUT_Energy demand'!AD8</f>
        <v>17634.08298412116</v>
      </c>
      <c r="I25" s="13">
        <f>'[89]INPUT_Energy demand'!AE8</f>
        <v>17096.14590056724</v>
      </c>
      <c r="J25" s="13">
        <f>'[89]INPUT_Energy demand'!AF8</f>
        <v>26919.369608382276</v>
      </c>
      <c r="K25" s="13">
        <f>'[89]INPUT_Energy demand'!AG8</f>
        <v>18195.833227758896</v>
      </c>
      <c r="L25" s="13">
        <f>'[89]INPUT_Energy demand'!AH8</f>
        <v>17634.08298412116</v>
      </c>
      <c r="M25" s="13">
        <f>'[89]INPUT_Energy demand'!AI8</f>
        <v>12396.58623515129</v>
      </c>
      <c r="N25" s="13">
        <f>'[89]INPUT_Energy demand'!AJ8</f>
        <v>12087.445225773241</v>
      </c>
      <c r="O25" s="13">
        <f>'[89]INPUT_Energy demand'!AK8</f>
        <v>13966.690183758888</v>
      </c>
      <c r="P25" s="13">
        <f>'[89]INPUT_Energy demand'!AL8</f>
        <v>0</v>
      </c>
      <c r="Q25" s="13">
        <f>'[89]INPUT_Energy demand'!AM8</f>
        <v>4699.5596654159508</v>
      </c>
      <c r="R25" s="13">
        <f>'[89]INPUT_Energy demand'!AN8</f>
        <v>14831.924382609035</v>
      </c>
      <c r="S25" s="13">
        <f>'[89]INPUT_Energy demand'!AO8</f>
        <v>4229.1430440000076</v>
      </c>
      <c r="T25" s="13">
        <f>'[89]INPUT_Energy demand'!AP8</f>
        <v>0</v>
      </c>
      <c r="U25" s="13">
        <f>'[89]INPUT_Energy demand'!AQ8</f>
        <v>11852.266105662537</v>
      </c>
      <c r="V25" s="13">
        <f>'[89]INPUT_Energy demand'!AR8</f>
        <v>14831.924382609035</v>
      </c>
      <c r="W25" s="13">
        <f>'[89]INPUT_Energy demand'!AS8</f>
        <v>18548.873</v>
      </c>
      <c r="X25" s="13">
        <f>'[89]INPUT_Energy demand'!AT8</f>
        <v>0</v>
      </c>
      <c r="Y25" s="13">
        <f>'[89]INPUT_Energy demand'!AU8</f>
        <v>0.39651148763616523</v>
      </c>
      <c r="Z25" s="13">
        <f>'[89]INPUT_Energy demand'!AV8</f>
        <v>1</v>
      </c>
      <c r="AA25" s="13">
        <f>'[89]INPUT_Energy demand'!AW8</f>
        <v>0.22800000000000042</v>
      </c>
      <c r="AB25" s="13">
        <f>'[89]INPUT_Energy demand'!AX8</f>
        <v>80120.90451546463</v>
      </c>
      <c r="AC25" s="13">
        <f>'[89]INPUT_Energy demand'!AY8</f>
        <v>56.031627241666698</v>
      </c>
      <c r="AD25" s="13">
        <f>'[89]INPUT_Energy demand'!AZ8</f>
        <v>148.09779016150003</v>
      </c>
      <c r="AE25" s="104">
        <f>'[89]INPUT_Energy demand'!BA8</f>
        <v>192.07599999999999</v>
      </c>
      <c r="AF25" s="9"/>
      <c r="AG25" s="9"/>
      <c r="AH25" s="9"/>
    </row>
    <row r="26" spans="1:34">
      <c r="A26" s="119" t="s">
        <v>8</v>
      </c>
      <c r="B26" s="20" t="s">
        <v>11</v>
      </c>
      <c r="C26" s="36" t="s">
        <v>37</v>
      </c>
      <c r="D26" s="17" t="s">
        <v>39</v>
      </c>
      <c r="E26" s="17" t="s">
        <v>40</v>
      </c>
      <c r="F26" s="17" t="s">
        <v>41</v>
      </c>
      <c r="G26" s="25" t="str">
        <f t="shared" si="0"/>
        <v>60s ASHP NoPV ST Occupant open EV charging delay</v>
      </c>
      <c r="H26" s="13">
        <f>'[93]INPUT_Energy demand'!AD8</f>
        <v>17304.358385620493</v>
      </c>
      <c r="I26" s="13">
        <f>'[93]INPUT_Energy demand'!AE8</f>
        <v>16743.53088055602</v>
      </c>
      <c r="J26" s="13">
        <f>'[93]INPUT_Energy demand'!AF8</f>
        <v>25868.859216409855</v>
      </c>
      <c r="K26" s="13">
        <f>'[93]INPUT_Energy demand'!AG8</f>
        <v>17910.141814630624</v>
      </c>
      <c r="L26" s="13">
        <f>'[93]INPUT_Energy demand'!AH8</f>
        <v>17304.358385620493</v>
      </c>
      <c r="M26" s="13">
        <f>'[93]INPUT_Energy demand'!AI8</f>
        <v>12158.762449498332</v>
      </c>
      <c r="N26" s="13">
        <f>'[93]INPUT_Energy demand'!AJ8</f>
        <v>12001.576989417292</v>
      </c>
      <c r="O26" s="13">
        <f>'[93]INPUT_Energy demand'!AK8</f>
        <v>13680.998770630689</v>
      </c>
      <c r="P26" s="13">
        <f>'[93]INPUT_Energy demand'!AL8</f>
        <v>0</v>
      </c>
      <c r="Q26" s="13">
        <f>'[93]INPUT_Energy demand'!AM8</f>
        <v>4584.7684310576878</v>
      </c>
      <c r="R26" s="13">
        <f>'[93]INPUT_Energy demand'!AN8</f>
        <v>13867.282226992564</v>
      </c>
      <c r="S26" s="13">
        <f>'[93]INPUT_Energy demand'!AO8</f>
        <v>4229.1430439999349</v>
      </c>
      <c r="T26" s="13">
        <f>'[93]INPUT_Energy demand'!AP8</f>
        <v>0</v>
      </c>
      <c r="U26" s="13">
        <f>'[93]INPUT_Energy demand'!AQ8</f>
        <v>11651.289887953671</v>
      </c>
      <c r="V26" s="13">
        <f>'[93]INPUT_Energy demand'!AR8</f>
        <v>13867.282226992564</v>
      </c>
      <c r="W26" s="13">
        <f>'[93]INPUT_Energy demand'!AS8</f>
        <v>18548.873</v>
      </c>
      <c r="X26" s="13">
        <f>'[93]INPUT_Energy demand'!AT8</f>
        <v>0</v>
      </c>
      <c r="Y26" s="13">
        <f>'[93]INPUT_Energy demand'!AU8</f>
        <v>0.39349878641315961</v>
      </c>
      <c r="Z26" s="13">
        <f>'[93]INPUT_Energy demand'!AV8</f>
        <v>1</v>
      </c>
      <c r="AA26" s="13">
        <f>'[93]INPUT_Energy demand'!AW8</f>
        <v>0.22799999999999648</v>
      </c>
      <c r="AB26" s="13">
        <f>'[93]INPUT_Energy demand'!AX8</f>
        <v>78403.539788345865</v>
      </c>
      <c r="AC26" s="13">
        <f>'[93]INPUT_Energy demand'!AY8</f>
        <v>55.374841263358164</v>
      </c>
      <c r="AD26" s="13">
        <f>'[93]INPUT_Energy demand'!AZ8</f>
        <v>146.4948963736762</v>
      </c>
      <c r="AE26" s="104">
        <f>'[93]INPUT_Energy demand'!BA8</f>
        <v>192.07599999999999</v>
      </c>
      <c r="AF26" s="9"/>
      <c r="AG26" s="9"/>
      <c r="AH26" s="9"/>
    </row>
    <row r="27" spans="1:34">
      <c r="A27" s="118" t="s">
        <v>7</v>
      </c>
      <c r="B27" s="17" t="s">
        <v>10</v>
      </c>
      <c r="C27" s="36" t="s">
        <v>37</v>
      </c>
      <c r="D27" s="17" t="s">
        <v>38</v>
      </c>
      <c r="E27" s="17" t="s">
        <v>17</v>
      </c>
      <c r="F27" s="17" t="s">
        <v>20</v>
      </c>
      <c r="G27" s="25" t="str">
        <f t="shared" si="0"/>
        <v>TEK17 Direct NoPV NoST Normal NoEV</v>
      </c>
      <c r="H27" s="13">
        <f>'[2]INPUT_Energy demand'!AD8</f>
        <v>4143.0450494097895</v>
      </c>
      <c r="I27" s="13">
        <f>'[2]INPUT_Energy demand'!AE8</f>
        <v>4881.4197355839424</v>
      </c>
      <c r="J27" s="13">
        <f>'[2]INPUT_Energy demand'!AF8</f>
        <v>4467.8131125608243</v>
      </c>
      <c r="K27" s="13">
        <f>'[2]INPUT_Energy demand'!AG8</f>
        <v>4525.1057638711809</v>
      </c>
      <c r="L27" s="13">
        <f>'[2]INPUT_Energy demand'!AH8</f>
        <v>4143.0450494097895</v>
      </c>
      <c r="M27" s="13">
        <f>'[2]INPUT_Energy demand'!AI8</f>
        <v>4623.7563541847994</v>
      </c>
      <c r="N27" s="13">
        <f>'[2]INPUT_Energy demand'!AJ8</f>
        <v>3750.4927776087989</v>
      </c>
      <c r="O27" s="13">
        <f>'[2]INPUT_Energy demand'!AK8</f>
        <v>4022.4294109642369</v>
      </c>
      <c r="P27" s="13">
        <f>'[2]INPUT_Energy demand'!AL8</f>
        <v>0</v>
      </c>
      <c r="Q27" s="13">
        <f>'[2]INPUT_Energy demand'!AM8</f>
        <v>257.66338139914296</v>
      </c>
      <c r="R27" s="13">
        <f>'[2]INPUT_Energy demand'!AN8</f>
        <v>717.32033495202541</v>
      </c>
      <c r="S27" s="13">
        <f>'[2]INPUT_Energy demand'!AO8</f>
        <v>502.67635290694398</v>
      </c>
      <c r="T27" s="13">
        <f>'[2]INPUT_Energy demand'!AP8</f>
        <v>0</v>
      </c>
      <c r="U27" s="13">
        <f>'[2]INPUT_Energy demand'!AQ8</f>
        <v>368.14196372553835</v>
      </c>
      <c r="V27" s="13">
        <f>'[2]INPUT_Energy demand'!AR8</f>
        <v>717.32033495202552</v>
      </c>
      <c r="W27" s="13">
        <f>'[2]INPUT_Energy demand'!AS8</f>
        <v>2204.720846083093</v>
      </c>
      <c r="X27" s="13">
        <f>'[2]INPUT_Energy demand'!AT8</f>
        <v>0</v>
      </c>
      <c r="Y27" s="13">
        <f>'[2]INPUT_Energy demand'!AU8</f>
        <v>0.69990223008436847</v>
      </c>
      <c r="Z27" s="13">
        <f>'[2]INPUT_Energy demand'!AV8</f>
        <v>0.99999999999999989</v>
      </c>
      <c r="AA27" s="13">
        <f>'[2]INPUT_Energy demand'!AW8</f>
        <v>0.22799999999999945</v>
      </c>
      <c r="AB27" s="13">
        <f>'[2]INPUT_Energy demand'!AX8</f>
        <v>12469.855552175974</v>
      </c>
      <c r="AC27" s="13">
        <f>'[2]INPUT_Energy demand'!AY8</f>
        <v>14.743138223060306</v>
      </c>
      <c r="AD27" s="13">
        <f>'[2]INPUT_Energy demand'!AZ8</f>
        <v>20.245718365408912</v>
      </c>
      <c r="AE27" s="104">
        <f>'[2]INPUT_Energy demand'!BA8</f>
        <v>37.070160330448644</v>
      </c>
      <c r="AF27" s="9"/>
      <c r="AG27" s="9"/>
      <c r="AH27" s="9"/>
    </row>
    <row r="28" spans="1:34">
      <c r="A28" s="118" t="s">
        <v>8</v>
      </c>
      <c r="B28" s="17" t="s">
        <v>10</v>
      </c>
      <c r="C28" s="36" t="s">
        <v>37</v>
      </c>
      <c r="D28" s="17" t="s">
        <v>38</v>
      </c>
      <c r="E28" s="17" t="s">
        <v>17</v>
      </c>
      <c r="F28" s="17" t="s">
        <v>20</v>
      </c>
      <c r="G28" s="25" t="str">
        <f t="shared" si="0"/>
        <v>60s Direct NoPV NoST Normal NoEV</v>
      </c>
      <c r="H28" s="13">
        <f>'[6]INPUT_Energy demand'!AD8</f>
        <v>3813.3301632482699</v>
      </c>
      <c r="I28" s="13">
        <f>'[6]INPUT_Energy demand'!AE8</f>
        <v>4184.2005715430087</v>
      </c>
      <c r="J28" s="13">
        <f>'[6]INPUT_Energy demand'!AF8</f>
        <v>4043.5000403872191</v>
      </c>
      <c r="K28" s="13">
        <f>'[6]INPUT_Energy demand'!AG8</f>
        <v>4239.4220396781948</v>
      </c>
      <c r="L28" s="13">
        <f>'[6]INPUT_Energy demand'!AH8</f>
        <v>3813.3301632482699</v>
      </c>
      <c r="M28" s="13">
        <f>'[6]INPUT_Energy demand'!AI8</f>
        <v>3823.008020856133</v>
      </c>
      <c r="N28" s="13">
        <f>'[6]INPUT_Energy demand'!AJ8</f>
        <v>3664.6270705078441</v>
      </c>
      <c r="O28" s="13">
        <f>'[6]INPUT_Energy demand'!AK8</f>
        <v>3736.7456867712508</v>
      </c>
      <c r="P28" s="13">
        <f>'[6]INPUT_Energy demand'!AL8</f>
        <v>0</v>
      </c>
      <c r="Q28" s="13">
        <f>'[6]INPUT_Energy demand'!AM8</f>
        <v>361.19255068687562</v>
      </c>
      <c r="R28" s="13">
        <f>'[6]INPUT_Energy demand'!AN8</f>
        <v>378.87296987937498</v>
      </c>
      <c r="S28" s="13">
        <f>'[6]INPUT_Energy demand'!AO8</f>
        <v>502.67635290694398</v>
      </c>
      <c r="T28" s="13">
        <f>'[6]INPUT_Energy demand'!AP8</f>
        <v>0</v>
      </c>
      <c r="U28" s="13">
        <f>'[6]INPUT_Energy demand'!AQ8</f>
        <v>602.44784562906921</v>
      </c>
      <c r="V28" s="13">
        <f>'[6]INPUT_Energy demand'!AR8</f>
        <v>378.87296987937475</v>
      </c>
      <c r="W28" s="13">
        <f>'[6]INPUT_Energy demand'!AS8</f>
        <v>2204.720846083093</v>
      </c>
      <c r="X28" s="13">
        <f>'[6]INPUT_Energy demand'!AT8</f>
        <v>0</v>
      </c>
      <c r="Y28" s="13">
        <f>'[6]INPUT_Energy demand'!AU8</f>
        <v>0.5995416089665363</v>
      </c>
      <c r="Z28" s="13">
        <f>'[6]INPUT_Energy demand'!AV8</f>
        <v>1.0000000000000007</v>
      </c>
      <c r="AA28" s="13">
        <f>'[6]INPUT_Energy demand'!AW8</f>
        <v>0.22799999999999945</v>
      </c>
      <c r="AB28" s="13">
        <f>'[6]INPUT_Energy demand'!AX8</f>
        <v>10752.490825056841</v>
      </c>
      <c r="AC28" s="13">
        <f>'[6]INPUT_Energy demand'!AY8</f>
        <v>16.312995353737783</v>
      </c>
      <c r="AD28" s="13">
        <f>'[6]INPUT_Energy demand'!AZ8</f>
        <v>18.225049635569963</v>
      </c>
      <c r="AE28" s="104">
        <f>'[6]INPUT_Energy demand'!BA8</f>
        <v>37.070160330448644</v>
      </c>
      <c r="AF28" s="9"/>
      <c r="AG28" s="9"/>
      <c r="AH28" s="9"/>
    </row>
    <row r="29" spans="1:34">
      <c r="A29" s="118" t="s">
        <v>7</v>
      </c>
      <c r="B29" s="17" t="s">
        <v>11</v>
      </c>
      <c r="C29" s="36" t="s">
        <v>37</v>
      </c>
      <c r="D29" s="17" t="s">
        <v>39</v>
      </c>
      <c r="E29" s="17" t="s">
        <v>17</v>
      </c>
      <c r="F29" s="17" t="s">
        <v>20</v>
      </c>
      <c r="G29" s="25" t="str">
        <f t="shared" si="0"/>
        <v>TEK17 ASHP NoPV ST Normal NoEV</v>
      </c>
      <c r="H29" s="13">
        <f>'[10]INPUT_Energy demand'!AD8</f>
        <v>8135.876286315106</v>
      </c>
      <c r="I29" s="13">
        <f>'[10]INPUT_Energy demand'!AE8</f>
        <v>9393.7457262059215</v>
      </c>
      <c r="J29" s="13">
        <f>'[10]INPUT_Energy demand'!AF8</f>
        <v>10208.83521534729</v>
      </c>
      <c r="K29" s="13">
        <f>'[10]INPUT_Energy demand'!AG8</f>
        <v>8913.8030627181834</v>
      </c>
      <c r="L29" s="13">
        <f>'[10]INPUT_Energy demand'!AH8</f>
        <v>8135.876286315106</v>
      </c>
      <c r="M29" s="13">
        <f>'[10]INPUT_Energy demand'!AI8</f>
        <v>6296.7555484838904</v>
      </c>
      <c r="N29" s="13">
        <f>'[10]INPUT_Energy demand'!AJ8</f>
        <v>8924.4715257362204</v>
      </c>
      <c r="O29" s="13">
        <f>'[10]INPUT_Energy demand'!AK8</f>
        <v>6937.266526794825</v>
      </c>
      <c r="P29" s="13">
        <f>'[10]INPUT_Energy demand'!AL8</f>
        <v>0</v>
      </c>
      <c r="Q29" s="13">
        <f>'[10]INPUT_Energy demand'!AM8</f>
        <v>3096.9901777220311</v>
      </c>
      <c r="R29" s="13">
        <f>'[10]INPUT_Energy demand'!AN8</f>
        <v>1284.3636896110693</v>
      </c>
      <c r="S29" s="13">
        <f>'[10]INPUT_Energy demand'!AO8</f>
        <v>1976.5365359233583</v>
      </c>
      <c r="T29" s="13">
        <f>'[10]INPUT_Energy demand'!AP8</f>
        <v>0</v>
      </c>
      <c r="U29" s="13">
        <f>'[10]INPUT_Energy demand'!AQ8</f>
        <v>8268.5825540070964</v>
      </c>
      <c r="V29" s="13">
        <f>'[10]INPUT_Energy demand'!AR8</f>
        <v>1284.3636896110693</v>
      </c>
      <c r="W29" s="13">
        <f>'[10]INPUT_Energy demand'!AS8</f>
        <v>8669.0198944005188</v>
      </c>
      <c r="X29" s="13">
        <f>'[10]INPUT_Energy demand'!AT8</f>
        <v>0</v>
      </c>
      <c r="Y29" s="13">
        <f>'[10]INPUT_Energy demand'!AU8</f>
        <v>0.37454910288356219</v>
      </c>
      <c r="Z29" s="13">
        <f>'[10]INPUT_Energy demand'!AV8</f>
        <v>1</v>
      </c>
      <c r="AA29" s="13">
        <f>'[10]INPUT_Energy demand'!AW8</f>
        <v>0.22800000000000462</v>
      </c>
      <c r="AB29" s="13">
        <f>'[10]INPUT_Energy demand'!AX8</f>
        <v>33269.430514724438</v>
      </c>
      <c r="AC29" s="13">
        <f>'[10]INPUT_Energy demand'!AY8</f>
        <v>47.843554086094898</v>
      </c>
      <c r="AD29" s="13">
        <f>'[10]INPUT_Energy demand'!AZ8</f>
        <v>38.032636119856768</v>
      </c>
      <c r="AE29" s="104">
        <f>'[10]INPUT_Energy demand'!BA8</f>
        <v>132.75632843201686</v>
      </c>
      <c r="AF29" s="9"/>
      <c r="AG29" s="9"/>
      <c r="AH29" s="9"/>
    </row>
    <row r="30" spans="1:34">
      <c r="A30" s="118" t="s">
        <v>8</v>
      </c>
      <c r="B30" s="17" t="s">
        <v>11</v>
      </c>
      <c r="C30" s="36" t="s">
        <v>37</v>
      </c>
      <c r="D30" s="17" t="s">
        <v>39</v>
      </c>
      <c r="E30" s="17" t="s">
        <v>17</v>
      </c>
      <c r="F30" s="17" t="s">
        <v>20</v>
      </c>
      <c r="G30" s="25" t="str">
        <f t="shared" si="0"/>
        <v>60s ASHP NoPV ST Normal NoEV</v>
      </c>
      <c r="H30" s="13">
        <f>'[14]INPUT_Energy demand'!AD8</f>
        <v>7806.1516878143902</v>
      </c>
      <c r="I30" s="13">
        <f>'[14]INPUT_Energy demand'!AE8</f>
        <v>8845.1268546996635</v>
      </c>
      <c r="J30" s="13">
        <f>'[14]INPUT_Energy demand'!AF8</f>
        <v>9880.9955985320776</v>
      </c>
      <c r="K30" s="13">
        <f>'[14]INPUT_Energy demand'!AG8</f>
        <v>8628.111649590006</v>
      </c>
      <c r="L30" s="13">
        <f>'[14]INPUT_Energy demand'!AH8</f>
        <v>7806.1516878143902</v>
      </c>
      <c r="M30" s="13">
        <f>'[14]INPUT_Energy demand'!AI8</f>
        <v>5827.2216324386427</v>
      </c>
      <c r="N30" s="13">
        <f>'[14]INPUT_Energy demand'!AJ8</f>
        <v>8838.6032893802621</v>
      </c>
      <c r="O30" s="13">
        <f>'[14]INPUT_Energy demand'!AK8</f>
        <v>6651.5751136666477</v>
      </c>
      <c r="P30" s="13">
        <f>'[14]INPUT_Energy demand'!AL8</f>
        <v>0</v>
      </c>
      <c r="Q30" s="13">
        <f>'[14]INPUT_Energy demand'!AM8</f>
        <v>3017.9052222610208</v>
      </c>
      <c r="R30" s="13">
        <f>'[14]INPUT_Energy demand'!AN8</f>
        <v>1042.3923091518154</v>
      </c>
      <c r="S30" s="13">
        <f>'[14]INPUT_Energy demand'!AO8</f>
        <v>1976.5365359233583</v>
      </c>
      <c r="T30" s="13">
        <f>'[14]INPUT_Energy demand'!AP8</f>
        <v>0</v>
      </c>
      <c r="U30" s="13">
        <f>'[14]INPUT_Energy demand'!AQ8</f>
        <v>8482.32629938838</v>
      </c>
      <c r="V30" s="13">
        <f>'[14]INPUT_Energy demand'!AR8</f>
        <v>1042.3923091518147</v>
      </c>
      <c r="W30" s="13">
        <f>'[14]INPUT_Energy demand'!AS8</f>
        <v>8669.0198944005188</v>
      </c>
      <c r="X30" s="13">
        <f>'[14]INPUT_Energy demand'!AT8</f>
        <v>0</v>
      </c>
      <c r="Y30" s="13">
        <f>'[14]INPUT_Energy demand'!AU8</f>
        <v>0.3557874474221332</v>
      </c>
      <c r="Z30" s="13">
        <f>'[14]INPUT_Energy demand'!AV8</f>
        <v>1.0000000000000007</v>
      </c>
      <c r="AA30" s="13">
        <f>'[14]INPUT_Energy demand'!AW8</f>
        <v>0.22800000000000462</v>
      </c>
      <c r="AB30" s="13">
        <f>'[14]INPUT_Energy demand'!AX8</f>
        <v>31552.065787605316</v>
      </c>
      <c r="AC30" s="13">
        <f>'[14]INPUT_Energy demand'!AY8</f>
        <v>46.556706081773065</v>
      </c>
      <c r="AD30" s="13">
        <f>'[14]INPUT_Energy demand'!AZ8</f>
        <v>36.625184126925753</v>
      </c>
      <c r="AE30" s="104">
        <f>'[14]INPUT_Energy demand'!BA8</f>
        <v>132.75632843201686</v>
      </c>
      <c r="AF30" s="9"/>
      <c r="AG30" s="9"/>
      <c r="AH30" s="9"/>
    </row>
    <row r="31" spans="1:34">
      <c r="A31" s="118" t="s">
        <v>7</v>
      </c>
      <c r="B31" s="17" t="s">
        <v>10</v>
      </c>
      <c r="C31" s="36" t="s">
        <v>37</v>
      </c>
      <c r="D31" s="17" t="s">
        <v>38</v>
      </c>
      <c r="E31" s="17" t="s">
        <v>40</v>
      </c>
      <c r="F31" s="17" t="s">
        <v>20</v>
      </c>
      <c r="G31" s="25" t="str">
        <f t="shared" si="0"/>
        <v>TEK17 Direct NoPV NoST Occupant open NoEV</v>
      </c>
      <c r="H31" s="13">
        <f>'[18]INPUT_Energy demand'!AD8</f>
        <v>6917.5218494097735</v>
      </c>
      <c r="I31" s="13">
        <f>'[18]INPUT_Energy demand'!AE8</f>
        <v>8037.4674966252933</v>
      </c>
      <c r="J31" s="13">
        <f>'[18]INPUT_Energy demand'!AF8</f>
        <v>7466.8482226219076</v>
      </c>
      <c r="K31" s="13">
        <f>'[18]INPUT_Energy demand'!AG8</f>
        <v>6963.5369638711845</v>
      </c>
      <c r="L31" s="13">
        <f>'[18]INPUT_Energy demand'!AH8</f>
        <v>6917.5218494097735</v>
      </c>
      <c r="M31" s="13">
        <f>'[18]INPUT_Energy demand'!AI8</f>
        <v>7790.4963541847956</v>
      </c>
      <c r="N31" s="13">
        <f>'[18]INPUT_Energy demand'!AJ8</f>
        <v>7229.192777608796</v>
      </c>
      <c r="O31" s="13">
        <f>'[18]INPUT_Energy demand'!AK8</f>
        <v>6460.8606109642305</v>
      </c>
      <c r="P31" s="13">
        <f>'[18]INPUT_Energy demand'!AL8</f>
        <v>0</v>
      </c>
      <c r="Q31" s="13">
        <f>'[18]INPUT_Energy demand'!AM8</f>
        <v>246.97114244049772</v>
      </c>
      <c r="R31" s="13">
        <f>'[18]INPUT_Energy demand'!AN8</f>
        <v>237.6554450131116</v>
      </c>
      <c r="S31" s="13">
        <f>'[18]INPUT_Energy demand'!AO8</f>
        <v>502.67635290695398</v>
      </c>
      <c r="T31" s="13">
        <f>'[18]INPUT_Energy demand'!AP8</f>
        <v>0</v>
      </c>
      <c r="U31" s="13">
        <f>'[18]INPUT_Energy demand'!AQ8</f>
        <v>243.60190260732952</v>
      </c>
      <c r="V31" s="13">
        <f>'[18]INPUT_Energy demand'!AR8</f>
        <v>237.65544501311203</v>
      </c>
      <c r="W31" s="13">
        <f>'[18]INPUT_Energy demand'!AS8</f>
        <v>2204.720846083093</v>
      </c>
      <c r="X31" s="13">
        <f>'[18]INPUT_Energy demand'!AT8</f>
        <v>0</v>
      </c>
      <c r="Y31" s="13">
        <f>'[18]INPUT_Energy demand'!AU8</f>
        <v>1.0138309257731832</v>
      </c>
      <c r="Z31" s="13">
        <f>'[18]INPUT_Energy demand'!AV8</f>
        <v>0.99999999999999822</v>
      </c>
      <c r="AA31" s="13">
        <f>'[18]INPUT_Energy demand'!AW8</f>
        <v>0.22800000000000398</v>
      </c>
      <c r="AB31" s="13">
        <f>'[18]INPUT_Energy demand'!AX8</f>
        <v>24295.855552175926</v>
      </c>
      <c r="AC31" s="13">
        <f>'[18]INPUT_Energy demand'!AY8</f>
        <v>4.8005890786752081</v>
      </c>
      <c r="AD31" s="13">
        <f>'[18]INPUT_Energy demand'!AZ8</f>
        <v>5.6899004734022967</v>
      </c>
      <c r="AE31" s="104">
        <f>'[18]INPUT_Energy demand'!BA8</f>
        <v>37.070160330448644</v>
      </c>
      <c r="AF31" s="9"/>
      <c r="AG31" s="9"/>
      <c r="AH31" s="9"/>
    </row>
    <row r="32" spans="1:34">
      <c r="A32" s="118" t="s">
        <v>8</v>
      </c>
      <c r="B32" s="17" t="s">
        <v>10</v>
      </c>
      <c r="C32" s="36" t="s">
        <v>37</v>
      </c>
      <c r="D32" s="17" t="s">
        <v>38</v>
      </c>
      <c r="E32" s="17" t="s">
        <v>40</v>
      </c>
      <c r="F32" s="17" t="s">
        <v>20</v>
      </c>
      <c r="G32" s="25" t="str">
        <f t="shared" si="0"/>
        <v>60s Direct NoPV NoST Occupant open NoEV</v>
      </c>
      <c r="H32" s="13">
        <f>'[22]INPUT_Energy demand'!AD8</f>
        <v>6587.8069632482539</v>
      </c>
      <c r="I32" s="13">
        <f>'[22]INPUT_Energy demand'!AE8</f>
        <v>7171.0499956108479</v>
      </c>
      <c r="J32" s="13">
        <f>'[22]INPUT_Energy demand'!AF8</f>
        <v>6832.9657389906697</v>
      </c>
      <c r="K32" s="13">
        <f>'[22]INPUT_Energy demand'!AG8</f>
        <v>6677.8532396781984</v>
      </c>
      <c r="L32" s="13">
        <f>'[22]INPUT_Energy demand'!AH8</f>
        <v>6587.8069632482539</v>
      </c>
      <c r="M32" s="13">
        <f>'[22]INPUT_Energy demand'!AI8</f>
        <v>6911.3173203138549</v>
      </c>
      <c r="N32" s="13">
        <f>'[22]INPUT_Energy demand'!AJ8</f>
        <v>6454.3270705078394</v>
      </c>
      <c r="O32" s="13">
        <f>'[22]INPUT_Energy demand'!AK8</f>
        <v>6175.1768867712608</v>
      </c>
      <c r="P32" s="13">
        <f>'[22]INPUT_Energy demand'!AL8</f>
        <v>0</v>
      </c>
      <c r="Q32" s="13">
        <f>'[22]INPUT_Energy demand'!AM8</f>
        <v>259.73267529699297</v>
      </c>
      <c r="R32" s="13">
        <f>'[22]INPUT_Energy demand'!AN8</f>
        <v>378.63866848283033</v>
      </c>
      <c r="S32" s="13">
        <f>'[22]INPUT_Energy demand'!AO8</f>
        <v>502.67635290693761</v>
      </c>
      <c r="T32" s="13">
        <f>'[22]INPUT_Energy demand'!AP8</f>
        <v>0</v>
      </c>
      <c r="U32" s="13">
        <f>'[22]INPUT_Energy demand'!AQ8</f>
        <v>273.30720101481421</v>
      </c>
      <c r="V32" s="13">
        <f>'[22]INPUT_Energy demand'!AR8</f>
        <v>378.6386684828301</v>
      </c>
      <c r="W32" s="13">
        <f>'[22]INPUT_Energy demand'!AS8</f>
        <v>2204.720846083093</v>
      </c>
      <c r="X32" s="13">
        <f>'[22]INPUT_Energy demand'!AT8</f>
        <v>0</v>
      </c>
      <c r="Y32" s="13">
        <f>'[22]INPUT_Energy demand'!AU8</f>
        <v>0.95033235250510117</v>
      </c>
      <c r="Z32" s="13">
        <f>'[22]INPUT_Energy demand'!AV8</f>
        <v>1.0000000000000007</v>
      </c>
      <c r="AA32" s="13">
        <f>'[22]INPUT_Energy demand'!AW8</f>
        <v>0.22799999999999657</v>
      </c>
      <c r="AB32" s="13">
        <f>'[22]INPUT_Energy demand'!AX8</f>
        <v>22578.490825056771</v>
      </c>
      <c r="AC32" s="13">
        <f>'[22]INPUT_Energy demand'!AY8</f>
        <v>8.3336552963080166</v>
      </c>
      <c r="AD32" s="13">
        <f>'[22]INPUT_Energy demand'!AZ8</f>
        <v>11.66442930661259</v>
      </c>
      <c r="AE32" s="104">
        <f>'[22]INPUT_Energy demand'!BA8</f>
        <v>37.070160330448644</v>
      </c>
      <c r="AF32" s="9"/>
      <c r="AG32" s="9"/>
      <c r="AH32" s="9"/>
    </row>
    <row r="33" spans="1:34">
      <c r="A33" s="118" t="s">
        <v>7</v>
      </c>
      <c r="B33" s="17" t="s">
        <v>11</v>
      </c>
      <c r="C33" s="36" t="s">
        <v>37</v>
      </c>
      <c r="D33" s="17" t="s">
        <v>39</v>
      </c>
      <c r="E33" s="17" t="s">
        <v>40</v>
      </c>
      <c r="F33" s="17" t="s">
        <v>20</v>
      </c>
      <c r="G33" s="25" t="str">
        <f t="shared" si="0"/>
        <v>TEK17 ASHP NoPV ST Occupant open NoEV</v>
      </c>
      <c r="H33" s="13">
        <f>'[26]INPUT_Energy demand'!AD8</f>
        <v>10910.353086315123</v>
      </c>
      <c r="I33" s="13">
        <f>'[26]INPUT_Energy demand'!AE8</f>
        <v>12527.316518798223</v>
      </c>
      <c r="J33" s="13">
        <f>'[26]INPUT_Energy demand'!AF8</f>
        <v>14271.9554540018</v>
      </c>
      <c r="K33" s="13">
        <f>'[26]INPUT_Energy demand'!AG8</f>
        <v>11352.234262718142</v>
      </c>
      <c r="L33" s="13">
        <f>'[26]INPUT_Energy demand'!AH8</f>
        <v>10910.353086315123</v>
      </c>
      <c r="M33" s="13">
        <f>'[26]INPUT_Energy demand'!AI8</f>
        <v>8980.3128493031854</v>
      </c>
      <c r="N33" s="13">
        <f>'[26]INPUT_Energy demand'!AJ8</f>
        <v>10336.171525736221</v>
      </c>
      <c r="O33" s="13">
        <f>'[26]INPUT_Energy demand'!AK8</f>
        <v>9375.6977267948187</v>
      </c>
      <c r="P33" s="13">
        <f>'[26]INPUT_Energy demand'!AL8</f>
        <v>0</v>
      </c>
      <c r="Q33" s="13">
        <f>'[26]INPUT_Energy demand'!AM8</f>
        <v>3547.0036694950377</v>
      </c>
      <c r="R33" s="13">
        <f>'[26]INPUT_Energy demand'!AN8</f>
        <v>3935.7839282655787</v>
      </c>
      <c r="S33" s="13">
        <f>'[26]INPUT_Energy demand'!AO8</f>
        <v>1976.5365359233238</v>
      </c>
      <c r="T33" s="13">
        <f>'[26]INPUT_Energy demand'!AP8</f>
        <v>0</v>
      </c>
      <c r="U33" s="13">
        <f>'[26]INPUT_Energy demand'!AQ8</f>
        <v>9095.4212351321712</v>
      </c>
      <c r="V33" s="13">
        <f>'[26]INPUT_Energy demand'!AR8</f>
        <v>3935.7839282655782</v>
      </c>
      <c r="W33" s="13">
        <f>'[26]INPUT_Energy demand'!AS8</f>
        <v>8669.0198944005188</v>
      </c>
      <c r="X33" s="13">
        <f>'[26]INPUT_Energy demand'!AT8</f>
        <v>0</v>
      </c>
      <c r="Y33" s="13">
        <f>'[26]INPUT_Energy demand'!AU8</f>
        <v>0.38997684415036266</v>
      </c>
      <c r="Z33" s="13">
        <f>'[26]INPUT_Energy demand'!AV8</f>
        <v>1.0000000000000002</v>
      </c>
      <c r="AA33" s="13">
        <f>'[26]INPUT_Energy demand'!AW8</f>
        <v>0.22800000000000062</v>
      </c>
      <c r="AB33" s="13">
        <f>'[26]INPUT_Energy demand'!AX8</f>
        <v>45095.430514724227</v>
      </c>
      <c r="AC33" s="13">
        <f>'[26]INPUT_Energy demand'!AY8</f>
        <v>67.874173993377894</v>
      </c>
      <c r="AD33" s="13">
        <f>'[26]INPUT_Energy demand'!AZ8</f>
        <v>55.445266270538383</v>
      </c>
      <c r="AE33" s="104">
        <f>'[26]INPUT_Energy demand'!BA8</f>
        <v>132.75632843201686</v>
      </c>
      <c r="AF33" s="9"/>
      <c r="AG33" s="9"/>
      <c r="AH33" s="9"/>
    </row>
    <row r="34" spans="1:34">
      <c r="A34" s="120" t="s">
        <v>8</v>
      </c>
      <c r="B34" s="17" t="s">
        <v>11</v>
      </c>
      <c r="C34" s="36" t="s">
        <v>37</v>
      </c>
      <c r="D34" s="17" t="s">
        <v>39</v>
      </c>
      <c r="E34" s="17" t="s">
        <v>40</v>
      </c>
      <c r="F34" s="17" t="s">
        <v>20</v>
      </c>
      <c r="G34" s="25" t="str">
        <f t="shared" si="0"/>
        <v>60s ASHP NoPV ST Occupant open NoEV</v>
      </c>
      <c r="H34" s="13">
        <f>'[30]INPUT_Energy demand'!AD8</f>
        <v>10580.628487814354</v>
      </c>
      <c r="I34" s="13">
        <f>'[30]INPUT_Energy demand'!AE8</f>
        <v>11881.942015938466</v>
      </c>
      <c r="J34" s="13">
        <f>'[30]INPUT_Energy demand'!AF8</f>
        <v>13692.958832545513</v>
      </c>
      <c r="K34" s="13">
        <f>'[30]INPUT_Energy demand'!AG8</f>
        <v>11066.542849590018</v>
      </c>
      <c r="L34" s="13">
        <f>'[30]INPUT_Energy demand'!AH8</f>
        <v>10580.628487814354</v>
      </c>
      <c r="M34" s="13">
        <f>'[30]INPUT_Energy demand'!AI8</f>
        <v>8230.1887872352636</v>
      </c>
      <c r="N34" s="13">
        <f>'[30]INPUT_Energy demand'!AJ8</f>
        <v>10250.303289380267</v>
      </c>
      <c r="O34" s="13">
        <f>'[30]INPUT_Energy demand'!AK8</f>
        <v>9090.0063136666504</v>
      </c>
      <c r="P34" s="13">
        <f>'[30]INPUT_Energy demand'!AL8</f>
        <v>0</v>
      </c>
      <c r="Q34" s="13">
        <f>'[30]INPUT_Energy demand'!AM8</f>
        <v>3651.7532287032027</v>
      </c>
      <c r="R34" s="13">
        <f>'[30]INPUT_Energy demand'!AN8</f>
        <v>3442.6555431652469</v>
      </c>
      <c r="S34" s="13">
        <f>'[30]INPUT_Energy demand'!AO8</f>
        <v>1976.5365359233674</v>
      </c>
      <c r="T34" s="13">
        <f>'[30]INPUT_Energy demand'!AP8</f>
        <v>0</v>
      </c>
      <c r="U34" s="13">
        <f>'[30]INPUT_Energy demand'!AQ8</f>
        <v>10326.506607315161</v>
      </c>
      <c r="V34" s="13">
        <f>'[30]INPUT_Energy demand'!AR8</f>
        <v>3442.6555431652469</v>
      </c>
      <c r="W34" s="13">
        <f>'[30]INPUT_Energy demand'!AS8</f>
        <v>8669.0198944005188</v>
      </c>
      <c r="X34" s="13">
        <f>'[30]INPUT_Energy demand'!AT8</f>
        <v>0</v>
      </c>
      <c r="Y34" s="13">
        <f>'[30]INPUT_Energy demand'!AU8</f>
        <v>0.3536290991298402</v>
      </c>
      <c r="Z34" s="13">
        <f>'[30]INPUT_Energy demand'!AV8</f>
        <v>1</v>
      </c>
      <c r="AA34" s="13">
        <f>'[30]INPUT_Energy demand'!AW8</f>
        <v>0.22800000000000567</v>
      </c>
      <c r="AB34" s="13">
        <f>'[30]INPUT_Energy demand'!AX8</f>
        <v>43378.065787605396</v>
      </c>
      <c r="AC34" s="13">
        <f>'[30]INPUT_Energy demand'!AY8</f>
        <v>66.6722146630281</v>
      </c>
      <c r="AD34" s="13">
        <f>'[30]INPUT_Energy demand'!AZ8</f>
        <v>53.73787311390037</v>
      </c>
      <c r="AE34" s="104">
        <f>'[30]INPUT_Energy demand'!BA8</f>
        <v>132.75632843201686</v>
      </c>
      <c r="AF34" s="9"/>
      <c r="AG34" s="9"/>
      <c r="AH34" s="9"/>
    </row>
    <row r="35" spans="1:34">
      <c r="A35" s="118" t="s">
        <v>7</v>
      </c>
      <c r="B35" s="17" t="s">
        <v>10</v>
      </c>
      <c r="C35" s="36" t="s">
        <v>37</v>
      </c>
      <c r="D35" s="17" t="s">
        <v>38</v>
      </c>
      <c r="E35" s="17" t="s">
        <v>17</v>
      </c>
      <c r="F35" s="17" t="s">
        <v>21</v>
      </c>
      <c r="G35" s="25" t="str">
        <f t="shared" ref="G35:G66" si="1">CONCATENATE(A35," ",B35," ",C35," ",D35," ",E35," ",F35)</f>
        <v>TEK17 Direct NoPV NoST Normal EV charging</v>
      </c>
      <c r="H35" s="13">
        <f>'[34]INPUT_Energy demand'!AD8</f>
        <v>6917.5218494097862</v>
      </c>
      <c r="I35" s="13">
        <f>'[34]INPUT_Energy demand'!AE8</f>
        <v>7246.4007752686193</v>
      </c>
      <c r="J35" s="13">
        <f>'[34]INPUT_Energy demand'!AF8</f>
        <v>6601.3071611298965</v>
      </c>
      <c r="K35" s="13">
        <f>'[34]INPUT_Energy demand'!AG8</f>
        <v>6715.6553638711775</v>
      </c>
      <c r="L35" s="13">
        <f>'[34]INPUT_Energy demand'!AH8</f>
        <v>6917.5218494097862</v>
      </c>
      <c r="M35" s="13">
        <f>'[34]INPUT_Energy demand'!AI8</f>
        <v>6642.0604392291889</v>
      </c>
      <c r="N35" s="13">
        <f>'[34]INPUT_Energy demand'!AJ8</f>
        <v>5851.192777608795</v>
      </c>
      <c r="O35" s="13">
        <f>'[34]INPUT_Energy demand'!AK8</f>
        <v>6212.979010964229</v>
      </c>
      <c r="P35" s="13">
        <f>'[34]INPUT_Energy demand'!AL8</f>
        <v>0</v>
      </c>
      <c r="Q35" s="13">
        <f>'[34]INPUT_Energy demand'!AM8</f>
        <v>604.34033603943044</v>
      </c>
      <c r="R35" s="13">
        <f>'[34]INPUT_Energy demand'!AN8</f>
        <v>750.11438352110144</v>
      </c>
      <c r="S35" s="13">
        <f>'[34]INPUT_Energy demand'!AO8</f>
        <v>502.67635290694852</v>
      </c>
      <c r="T35" s="13">
        <f>'[34]INPUT_Energy demand'!AP8</f>
        <v>0</v>
      </c>
      <c r="U35" s="13">
        <f>'[34]INPUT_Energy demand'!AQ8</f>
        <v>597.86595578388335</v>
      </c>
      <c r="V35" s="13">
        <f>'[34]INPUT_Energy demand'!AR8</f>
        <v>750.11438352110167</v>
      </c>
      <c r="W35" s="13">
        <f>'[34]INPUT_Energy demand'!AS8</f>
        <v>2204.720846083093</v>
      </c>
      <c r="X35" s="13">
        <f>'[34]INPUT_Energy demand'!AT8</f>
        <v>0</v>
      </c>
      <c r="Y35" s="13">
        <f>'[34]INPUT_Energy demand'!AU8</f>
        <v>1.0108291502349525</v>
      </c>
      <c r="Z35" s="13">
        <f>'[34]INPUT_Energy demand'!AV8</f>
        <v>0.99999999999999967</v>
      </c>
      <c r="AA35" s="13">
        <f>'[34]INPUT_Energy demand'!AW8</f>
        <v>0.22800000000000151</v>
      </c>
      <c r="AB35" s="13">
        <f>'[34]INPUT_Energy demand'!AX8</f>
        <v>24295.855552175875</v>
      </c>
      <c r="AC35" s="13">
        <f>'[34]INPUT_Energy demand'!AY8</f>
        <v>14.286816884748127</v>
      </c>
      <c r="AD35" s="13">
        <f>'[34]INPUT_Energy demand'!AZ8</f>
        <v>13.76428998536462</v>
      </c>
      <c r="AE35" s="104">
        <f>'[34]INPUT_Energy demand'!BA8</f>
        <v>37.070160330448644</v>
      </c>
      <c r="AF35" s="9"/>
      <c r="AG35" s="9"/>
      <c r="AH35" s="9"/>
    </row>
    <row r="36" spans="1:34">
      <c r="A36" s="118" t="s">
        <v>8</v>
      </c>
      <c r="B36" s="17" t="s">
        <v>10</v>
      </c>
      <c r="C36" s="36" t="s">
        <v>37</v>
      </c>
      <c r="D36" s="17" t="s">
        <v>38</v>
      </c>
      <c r="E36" s="17" t="s">
        <v>17</v>
      </c>
      <c r="F36" s="17" t="s">
        <v>21</v>
      </c>
      <c r="G36" s="25" t="str">
        <f t="shared" si="1"/>
        <v>60s Direct NoPV NoST Normal EV charging</v>
      </c>
      <c r="H36" s="13">
        <f>'[38]INPUT_Energy demand'!AD8</f>
        <v>6587.7972509090596</v>
      </c>
      <c r="I36" s="13">
        <f>'[38]INPUT_Energy demand'!AE8</f>
        <v>6947.2949402572303</v>
      </c>
      <c r="J36" s="13">
        <f>'[38]INPUT_Energy demand'!AF8</f>
        <v>6360.9836701792165</v>
      </c>
      <c r="K36" s="13">
        <f>'[38]INPUT_Energy demand'!AG8</f>
        <v>6429.9639507429838</v>
      </c>
      <c r="L36" s="13">
        <f>'[38]INPUT_Energy demand'!AH8</f>
        <v>6587.7972509090596</v>
      </c>
      <c r="M36" s="13">
        <f>'[38]INPUT_Energy demand'!AI8</f>
        <v>6348.7300349744237</v>
      </c>
      <c r="N36" s="13">
        <f>'[38]INPUT_Energy demand'!AJ8</f>
        <v>5765.3245412528431</v>
      </c>
      <c r="O36" s="13">
        <f>'[38]INPUT_Energy demand'!AK8</f>
        <v>5927.2875978360653</v>
      </c>
      <c r="P36" s="13">
        <f>'[38]INPUT_Energy demand'!AL8</f>
        <v>0</v>
      </c>
      <c r="Q36" s="13">
        <f>'[38]INPUT_Energy demand'!AM8</f>
        <v>598.56490528280665</v>
      </c>
      <c r="R36" s="13">
        <f>'[38]INPUT_Energy demand'!AN8</f>
        <v>595.65912892637334</v>
      </c>
      <c r="S36" s="13">
        <f>'[38]INPUT_Energy demand'!AO8</f>
        <v>502.67635290691851</v>
      </c>
      <c r="T36" s="13">
        <f>'[38]INPUT_Energy demand'!AP8</f>
        <v>0</v>
      </c>
      <c r="U36" s="13">
        <f>'[38]INPUT_Energy demand'!AQ8</f>
        <v>610.55935050067683</v>
      </c>
      <c r="V36" s="13">
        <f>'[38]INPUT_Energy demand'!AR8</f>
        <v>595.659128926373</v>
      </c>
      <c r="W36" s="13">
        <f>'[38]INPUT_Energy demand'!AS8</f>
        <v>2204.720846083093</v>
      </c>
      <c r="X36" s="13">
        <f>'[38]INPUT_Energy demand'!AT8</f>
        <v>0</v>
      </c>
      <c r="Y36" s="13">
        <f>'[38]INPUT_Energy demand'!AU8</f>
        <v>0.98035498889987616</v>
      </c>
      <c r="Z36" s="13">
        <f>'[38]INPUT_Energy demand'!AV8</f>
        <v>1.0000000000000007</v>
      </c>
      <c r="AA36" s="13">
        <f>'[38]INPUT_Energy demand'!AW8</f>
        <v>0.22799999999998791</v>
      </c>
      <c r="AB36" s="13">
        <f>'[38]INPUT_Energy demand'!AX8</f>
        <v>22578.490825056768</v>
      </c>
      <c r="AC36" s="13">
        <f>'[38]INPUT_Energy demand'!AY8</f>
        <v>10.509628391983847</v>
      </c>
      <c r="AD36" s="13">
        <f>'[38]INPUT_Energy demand'!AZ8</f>
        <v>11.952724729311459</v>
      </c>
      <c r="AE36" s="104">
        <f>'[38]INPUT_Energy demand'!BA8</f>
        <v>37.070160330448644</v>
      </c>
      <c r="AF36" s="9"/>
      <c r="AG36" s="9"/>
      <c r="AH36" s="9"/>
    </row>
    <row r="37" spans="1:34">
      <c r="A37" s="118" t="s">
        <v>7</v>
      </c>
      <c r="B37" s="17" t="s">
        <v>11</v>
      </c>
      <c r="C37" s="36" t="s">
        <v>37</v>
      </c>
      <c r="D37" s="17" t="s">
        <v>39</v>
      </c>
      <c r="E37" s="17" t="s">
        <v>17</v>
      </c>
      <c r="F37" s="17" t="s">
        <v>21</v>
      </c>
      <c r="G37" s="25" t="str">
        <f t="shared" si="1"/>
        <v>TEK17 ASHP NoPV ST Normal EV charging</v>
      </c>
      <c r="H37" s="13">
        <f>'[42]INPUT_Energy demand'!AD8</f>
        <v>10910.353086315059</v>
      </c>
      <c r="I37" s="13">
        <f>'[42]INPUT_Energy demand'!AE8</f>
        <v>11821.490346194654</v>
      </c>
      <c r="J37" s="13">
        <f>'[42]INPUT_Energy demand'!AF8</f>
        <v>11974.486726072997</v>
      </c>
      <c r="K37" s="13">
        <f>'[42]INPUT_Energy demand'!AG8</f>
        <v>11104.352662718178</v>
      </c>
      <c r="L37" s="13">
        <f>'[42]INPUT_Energy demand'!AH8</f>
        <v>10910.353086315059</v>
      </c>
      <c r="M37" s="13">
        <f>'[42]INPUT_Energy demand'!AI8</f>
        <v>8282.5855342872383</v>
      </c>
      <c r="N37" s="13">
        <f>'[42]INPUT_Energy demand'!AJ8</f>
        <v>10336.171525736218</v>
      </c>
      <c r="O37" s="13">
        <f>'[42]INPUT_Energy demand'!AK8</f>
        <v>9127.8161267948199</v>
      </c>
      <c r="P37" s="13">
        <f>'[42]INPUT_Energy demand'!AL8</f>
        <v>0</v>
      </c>
      <c r="Q37" s="13">
        <f>'[42]INPUT_Energy demand'!AM8</f>
        <v>3538.9048119074159</v>
      </c>
      <c r="R37" s="13">
        <f>'[42]INPUT_Energy demand'!AN8</f>
        <v>1638.3152003367795</v>
      </c>
      <c r="S37" s="13">
        <f>'[42]INPUT_Energy demand'!AO8</f>
        <v>1976.5365359233583</v>
      </c>
      <c r="T37" s="13">
        <f>'[42]INPUT_Energy demand'!AP8</f>
        <v>0</v>
      </c>
      <c r="U37" s="13">
        <f>'[42]INPUT_Energy demand'!AQ8</f>
        <v>6955.7402455977654</v>
      </c>
      <c r="V37" s="13">
        <f>'[42]INPUT_Energy demand'!AR8</f>
        <v>1638.3152003367798</v>
      </c>
      <c r="W37" s="13">
        <f>'[42]INPUT_Energy demand'!AS8</f>
        <v>8669.0198944005188</v>
      </c>
      <c r="X37" s="13">
        <f>'[42]INPUT_Energy demand'!AT8</f>
        <v>0</v>
      </c>
      <c r="Y37" s="13">
        <f>'[42]INPUT_Energy demand'!AU8</f>
        <v>0.50877472230898235</v>
      </c>
      <c r="Z37" s="13">
        <f>'[42]INPUT_Energy demand'!AV8</f>
        <v>0.99999999999999989</v>
      </c>
      <c r="AA37" s="13">
        <f>'[42]INPUT_Energy demand'!AW8</f>
        <v>0.22800000000000462</v>
      </c>
      <c r="AB37" s="13">
        <f>'[42]INPUT_Energy demand'!AX8</f>
        <v>45095.43051472443</v>
      </c>
      <c r="AC37" s="13">
        <f>'[42]INPUT_Energy demand'!AY8</f>
        <v>53.175660121635779</v>
      </c>
      <c r="AD37" s="13">
        <f>'[42]INPUT_Energy demand'!AZ8</f>
        <v>39.605435470502314</v>
      </c>
      <c r="AE37" s="104">
        <f>'[42]INPUT_Energy demand'!BA8</f>
        <v>132.75632843201686</v>
      </c>
      <c r="AF37" s="9"/>
      <c r="AG37" s="9"/>
      <c r="AH37" s="9"/>
    </row>
    <row r="38" spans="1:34">
      <c r="A38" s="118" t="s">
        <v>8</v>
      </c>
      <c r="B38" s="17" t="s">
        <v>11</v>
      </c>
      <c r="C38" s="36" t="s">
        <v>37</v>
      </c>
      <c r="D38" s="17" t="s">
        <v>39</v>
      </c>
      <c r="E38" s="17" t="s">
        <v>17</v>
      </c>
      <c r="F38" s="17" t="s">
        <v>21</v>
      </c>
      <c r="G38" s="25" t="str">
        <f t="shared" si="1"/>
        <v>60s ASHP NoPV ST Normal EV charging</v>
      </c>
      <c r="H38" s="13">
        <f>'[46]INPUT_Energy demand'!AD8</f>
        <v>10580.628487814376</v>
      </c>
      <c r="I38" s="13">
        <f>'[46]INPUT_Energy demand'!AE8</f>
        <v>11470.543375383779</v>
      </c>
      <c r="J38" s="13">
        <f>'[46]INPUT_Energy demand'!AF8</f>
        <v>11731.089230029891</v>
      </c>
      <c r="K38" s="13">
        <f>'[46]INPUT_Energy demand'!AG8</f>
        <v>10818.661249590015</v>
      </c>
      <c r="L38" s="13">
        <f>'[46]INPUT_Energy demand'!AH8</f>
        <v>10580.628487814376</v>
      </c>
      <c r="M38" s="13">
        <f>'[46]INPUT_Energy demand'!AI8</f>
        <v>7994.6020283434991</v>
      </c>
      <c r="N38" s="13">
        <f>'[46]INPUT_Energy demand'!AJ8</f>
        <v>10250.303289380259</v>
      </c>
      <c r="O38" s="13">
        <f>'[46]INPUT_Energy demand'!AK8</f>
        <v>8842.1247136666552</v>
      </c>
      <c r="P38" s="13">
        <f>'[46]INPUT_Energy demand'!AL8</f>
        <v>0</v>
      </c>
      <c r="Q38" s="13">
        <f>'[46]INPUT_Energy demand'!AM8</f>
        <v>3475.9413470402797</v>
      </c>
      <c r="R38" s="13">
        <f>'[46]INPUT_Energy demand'!AN8</f>
        <v>1480.7859406496318</v>
      </c>
      <c r="S38" s="13">
        <f>'[46]INPUT_Energy demand'!AO8</f>
        <v>1976.5365359233601</v>
      </c>
      <c r="T38" s="13">
        <f>'[46]INPUT_Energy demand'!AP8</f>
        <v>0</v>
      </c>
      <c r="U38" s="13">
        <f>'[46]INPUT_Energy demand'!AQ8</f>
        <v>6827.715148073421</v>
      </c>
      <c r="V38" s="13">
        <f>'[46]INPUT_Energy demand'!AR8</f>
        <v>1480.7859406496314</v>
      </c>
      <c r="W38" s="13">
        <f>'[46]INPUT_Energy demand'!AS8</f>
        <v>8669.0198944005188</v>
      </c>
      <c r="X38" s="13">
        <f>'[46]INPUT_Energy demand'!AT8</f>
        <v>0</v>
      </c>
      <c r="Y38" s="13">
        <f>'[46]INPUT_Energy demand'!AU8</f>
        <v>0.50909290614168157</v>
      </c>
      <c r="Z38" s="13">
        <f>'[46]INPUT_Energy demand'!AV8</f>
        <v>1.0000000000000002</v>
      </c>
      <c r="AA38" s="13">
        <f>'[46]INPUT_Energy demand'!AW8</f>
        <v>0.22800000000000484</v>
      </c>
      <c r="AB38" s="13">
        <f>'[46]INPUT_Energy demand'!AX8</f>
        <v>43378.06578760541</v>
      </c>
      <c r="AC38" s="13">
        <f>'[46]INPUT_Energy demand'!AY8</f>
        <v>52.628282140697031</v>
      </c>
      <c r="AD38" s="13">
        <f>'[46]INPUT_Energy demand'!AZ8</f>
        <v>37.636194127790802</v>
      </c>
      <c r="AE38" s="104">
        <f>'[46]INPUT_Energy demand'!BA8</f>
        <v>132.75632843201686</v>
      </c>
      <c r="AF38" s="9"/>
      <c r="AG38" s="9"/>
      <c r="AH38" s="9"/>
    </row>
    <row r="39" spans="1:34">
      <c r="A39" s="118" t="s">
        <v>7</v>
      </c>
      <c r="B39" s="17" t="s">
        <v>10</v>
      </c>
      <c r="C39" s="36" t="s">
        <v>37</v>
      </c>
      <c r="D39" s="17" t="s">
        <v>38</v>
      </c>
      <c r="E39" s="17" t="s">
        <v>40</v>
      </c>
      <c r="F39" s="17" t="s">
        <v>21</v>
      </c>
      <c r="G39" s="25" t="str">
        <f t="shared" si="1"/>
        <v>TEK17 Direct NoPV NoST Occupant open EV charging</v>
      </c>
      <c r="H39" s="13">
        <f>'[50]INPUT_Energy demand'!AD8</f>
        <v>5680.0693176724253</v>
      </c>
      <c r="I39" s="13">
        <f>'[50]INPUT_Energy demand'!AE8</f>
        <v>6052.7578094030523</v>
      </c>
      <c r="J39" s="13">
        <f>'[50]INPUT_Energy demand'!AF8</f>
        <v>6789.5553403510685</v>
      </c>
      <c r="K39" s="13">
        <f>'[50]INPUT_Energy demand'!AG8</f>
        <v>6475.9533345690388</v>
      </c>
      <c r="L39" s="13">
        <f>'[50]INPUT_Energy demand'!AH8</f>
        <v>5680.0693176724253</v>
      </c>
      <c r="M39" s="13">
        <f>'[50]INPUT_Energy demand'!AI8</f>
        <v>5182.8832096635142</v>
      </c>
      <c r="N39" s="13">
        <f>'[50]INPUT_Energy demand'!AJ8</f>
        <v>4472.1012151753857</v>
      </c>
      <c r="O39" s="13">
        <f>'[50]INPUT_Energy demand'!AK8</f>
        <v>5181.0849402911635</v>
      </c>
      <c r="P39" s="13">
        <f>'[50]INPUT_Energy demand'!AL8</f>
        <v>0</v>
      </c>
      <c r="Q39" s="13">
        <f>'[50]INPUT_Energy demand'!AM8</f>
        <v>869.8745997395381</v>
      </c>
      <c r="R39" s="13">
        <f>'[50]INPUT_Energy demand'!AN8</f>
        <v>2317.4541251756827</v>
      </c>
      <c r="S39" s="13">
        <f>'[50]INPUT_Energy demand'!AO8</f>
        <v>1294.8683942778753</v>
      </c>
      <c r="T39" s="13">
        <f>'[50]INPUT_Energy demand'!AP8</f>
        <v>0</v>
      </c>
      <c r="U39" s="13">
        <f>'[50]INPUT_Energy demand'!AQ8</f>
        <v>1868.7172555784334</v>
      </c>
      <c r="V39" s="13">
        <f>'[50]INPUT_Energy demand'!AR8</f>
        <v>2317.4541251756827</v>
      </c>
      <c r="W39" s="13">
        <f>'[50]INPUT_Energy demand'!AS8</f>
        <v>5679.247343324103</v>
      </c>
      <c r="X39" s="13">
        <f>'[50]INPUT_Energy demand'!AT8</f>
        <v>0</v>
      </c>
      <c r="Y39" s="13">
        <f>'[50]INPUT_Energy demand'!AU8</f>
        <v>0.46549289205887995</v>
      </c>
      <c r="Z39" s="13">
        <f>'[50]INPUT_Energy demand'!AV8</f>
        <v>1</v>
      </c>
      <c r="AA39" s="13">
        <f>'[50]INPUT_Energy demand'!AW8</f>
        <v>0.22799999999999643</v>
      </c>
      <c r="AB39" s="13">
        <f>'[50]INPUT_Energy demand'!AX8</f>
        <v>20476.696814131854</v>
      </c>
      <c r="AC39" s="13">
        <f>'[50]INPUT_Energy demand'!AY8</f>
        <v>26.914771155619533</v>
      </c>
      <c r="AD39" s="13">
        <f>'[50]INPUT_Energy demand'!AZ8</f>
        <v>92.685239599085961</v>
      </c>
      <c r="AE39" s="104">
        <f>'[50]INPUT_Energy demand'!BA8</f>
        <v>110.60450884389138</v>
      </c>
      <c r="AF39" s="9"/>
      <c r="AG39" s="9"/>
      <c r="AH39" s="9"/>
    </row>
    <row r="40" spans="1:34">
      <c r="A40" s="118" t="s">
        <v>8</v>
      </c>
      <c r="B40" s="17" t="s">
        <v>10</v>
      </c>
      <c r="C40" s="36" t="s">
        <v>37</v>
      </c>
      <c r="D40" s="17" t="s">
        <v>38</v>
      </c>
      <c r="E40" s="17" t="s">
        <v>40</v>
      </c>
      <c r="F40" s="17" t="s">
        <v>21</v>
      </c>
      <c r="G40" s="25" t="str">
        <f t="shared" si="1"/>
        <v>60s Direct NoPV NoST Occupant open EV charging</v>
      </c>
      <c r="H40" s="13">
        <f>'[54]INPUT_Energy demand'!AD8</f>
        <v>5350.351326292599</v>
      </c>
      <c r="I40" s="13">
        <f>'[54]INPUT_Energy demand'!AE8</f>
        <v>5532.1996867976177</v>
      </c>
      <c r="J40" s="13">
        <f>'[54]INPUT_Energy demand'!AF8</f>
        <v>6574.7100669572546</v>
      </c>
      <c r="K40" s="13">
        <f>'[54]INPUT_Energy demand'!AG8</f>
        <v>6190.2671520782351</v>
      </c>
      <c r="L40" s="13">
        <f>'[54]INPUT_Energy demand'!AH8</f>
        <v>5350.351326292599</v>
      </c>
      <c r="M40" s="13">
        <f>'[54]INPUT_Energy demand'!AI8</f>
        <v>4477.1095017358502</v>
      </c>
      <c r="N40" s="13">
        <f>'[54]INPUT_Energy demand'!AJ8</f>
        <v>5442.966604350635</v>
      </c>
      <c r="O40" s="13">
        <f>'[54]INPUT_Energy demand'!AK8</f>
        <v>4895.3987578003544</v>
      </c>
      <c r="P40" s="13">
        <f>'[54]INPUT_Energy demand'!AL8</f>
        <v>0</v>
      </c>
      <c r="Q40" s="13">
        <f>'[54]INPUT_Energy demand'!AM8</f>
        <v>1055.0901850617674</v>
      </c>
      <c r="R40" s="13">
        <f>'[54]INPUT_Energy demand'!AN8</f>
        <v>1131.7434626066197</v>
      </c>
      <c r="S40" s="13">
        <f>'[54]INPUT_Energy demand'!AO8</f>
        <v>1294.8683942778807</v>
      </c>
      <c r="T40" s="13">
        <f>'[54]INPUT_Energy demand'!AP8</f>
        <v>0</v>
      </c>
      <c r="U40" s="13">
        <f>'[54]INPUT_Energy demand'!AQ8</f>
        <v>2221.8212674466222</v>
      </c>
      <c r="V40" s="13">
        <f>'[54]INPUT_Energy demand'!AR8</f>
        <v>1131.7434626066197</v>
      </c>
      <c r="W40" s="13">
        <f>'[54]INPUT_Energy demand'!AS8</f>
        <v>5679.247343324103</v>
      </c>
      <c r="X40" s="13">
        <f>'[54]INPUT_Energy demand'!AT8</f>
        <v>0</v>
      </c>
      <c r="Y40" s="13">
        <f>'[54]INPUT_Energy demand'!AU8</f>
        <v>0.47487626503562369</v>
      </c>
      <c r="Z40" s="13">
        <f>'[54]INPUT_Energy demand'!AV8</f>
        <v>1</v>
      </c>
      <c r="AA40" s="13">
        <f>'[54]INPUT_Energy demand'!AW8</f>
        <v>0.2279999999999974</v>
      </c>
      <c r="AB40" s="13">
        <f>'[54]INPUT_Energy demand'!AX8</f>
        <v>18759.332087012695</v>
      </c>
      <c r="AC40" s="13">
        <f>'[54]INPUT_Energy demand'!AY8</f>
        <v>25.419338789085746</v>
      </c>
      <c r="AD40" s="13">
        <f>'[54]INPUT_Energy demand'!AZ8</f>
        <v>90.29539201271345</v>
      </c>
      <c r="AE40" s="104">
        <f>'[54]INPUT_Energy demand'!BA8</f>
        <v>110.60450884389138</v>
      </c>
      <c r="AF40" s="9"/>
      <c r="AG40" s="9"/>
      <c r="AH40" s="9"/>
    </row>
    <row r="41" spans="1:34">
      <c r="A41" s="118" t="s">
        <v>7</v>
      </c>
      <c r="B41" s="17" t="s">
        <v>11</v>
      </c>
      <c r="C41" s="36" t="s">
        <v>37</v>
      </c>
      <c r="D41" s="17" t="s">
        <v>39</v>
      </c>
      <c r="E41" s="17" t="s">
        <v>40</v>
      </c>
      <c r="F41" s="17" t="s">
        <v>21</v>
      </c>
      <c r="G41" s="25" t="str">
        <f t="shared" si="1"/>
        <v>TEK17 ASHP NoPV ST Occupant open EV charging</v>
      </c>
      <c r="H41" s="13">
        <f>'[58]INPUT_Energy demand'!AD8</f>
        <v>9883.9445913354393</v>
      </c>
      <c r="I41" s="13">
        <f>'[58]INPUT_Energy demand'!AE8</f>
        <v>10561.021006763269</v>
      </c>
      <c r="J41" s="13">
        <f>'[58]INPUT_Energy demand'!AF8</f>
        <v>11686.895658577823</v>
      </c>
      <c r="K41" s="13">
        <f>'[58]INPUT_Energy demand'!AG8</f>
        <v>10917.025236246302</v>
      </c>
      <c r="L41" s="13">
        <f>'[58]INPUT_Energy demand'!AH8</f>
        <v>9883.9445913354393</v>
      </c>
      <c r="M41" s="13">
        <f>'[58]INPUT_Energy demand'!AI8</f>
        <v>7391.0936954894551</v>
      </c>
      <c r="N41" s="13">
        <f>'[58]INPUT_Energy demand'!AJ8</f>
        <v>10068.841060985267</v>
      </c>
      <c r="O41" s="13">
        <f>'[58]INPUT_Energy demand'!AK8</f>
        <v>8250.579727832619</v>
      </c>
      <c r="P41" s="13">
        <f>'[58]INPUT_Energy demand'!AL8</f>
        <v>0</v>
      </c>
      <c r="Q41" s="13">
        <f>'[58]INPUT_Energy demand'!AM8</f>
        <v>3169.9273112738138</v>
      </c>
      <c r="R41" s="13">
        <f>'[58]INPUT_Energy demand'!AN8</f>
        <v>1618.0545975925561</v>
      </c>
      <c r="S41" s="13">
        <f>'[58]INPUT_Energy demand'!AO8</f>
        <v>2666.4455084136825</v>
      </c>
      <c r="T41" s="13">
        <f>'[58]INPUT_Energy demand'!AP8</f>
        <v>0</v>
      </c>
      <c r="U41" s="13">
        <f>'[58]INPUT_Energy demand'!AQ8</f>
        <v>7642.2469651675083</v>
      </c>
      <c r="V41" s="13">
        <f>'[58]INPUT_Energy demand'!AR8</f>
        <v>1618.0545975925568</v>
      </c>
      <c r="W41" s="13">
        <f>'[58]INPUT_Energy demand'!AS8</f>
        <v>11694.936440410842</v>
      </c>
      <c r="X41" s="13">
        <f>'[58]INPUT_Energy demand'!AT8</f>
        <v>0</v>
      </c>
      <c r="Y41" s="13">
        <f>'[58]INPUT_Energy demand'!AU8</f>
        <v>0.41478995977517891</v>
      </c>
      <c r="Z41" s="13">
        <f>'[58]INPUT_Energy demand'!AV8</f>
        <v>0.99999999999999956</v>
      </c>
      <c r="AA41" s="13">
        <f>'[58]INPUT_Energy demand'!AW8</f>
        <v>0.2280000000000009</v>
      </c>
      <c r="AB41" s="13">
        <f>'[58]INPUT_Energy demand'!AX8</f>
        <v>42376.821219705409</v>
      </c>
      <c r="AC41" s="13">
        <f>'[58]INPUT_Energy demand'!AY8</f>
        <v>42.844552554353442</v>
      </c>
      <c r="AD41" s="13">
        <f>'[58]INPUT_Energy demand'!AZ8</f>
        <v>70.984335263548459</v>
      </c>
      <c r="AE41" s="104">
        <f>'[58]INPUT_Energy demand'!BA8</f>
        <v>160.69912843201686</v>
      </c>
      <c r="AF41" s="9"/>
      <c r="AG41" s="9"/>
      <c r="AH41" s="9"/>
    </row>
    <row r="42" spans="1:34">
      <c r="A42" s="118" t="s">
        <v>8</v>
      </c>
      <c r="B42" s="17" t="s">
        <v>11</v>
      </c>
      <c r="C42" s="36" t="s">
        <v>37</v>
      </c>
      <c r="D42" s="17" t="s">
        <v>39</v>
      </c>
      <c r="E42" s="17" t="s">
        <v>40</v>
      </c>
      <c r="F42" s="17" t="s">
        <v>21</v>
      </c>
      <c r="G42" s="25" t="str">
        <f t="shared" si="1"/>
        <v>60s ASHP NoPV ST Occupant open EV charging</v>
      </c>
      <c r="H42" s="13">
        <f>'[62]INPUT_Energy demand'!AD8</f>
        <v>9554.2199928347181</v>
      </c>
      <c r="I42" s="13">
        <f>'[62]INPUT_Energy demand'!AE8</f>
        <v>10039.445854276051</v>
      </c>
      <c r="J42" s="13">
        <f>'[62]INPUT_Energy demand'!AF8</f>
        <v>11375.582636712923</v>
      </c>
      <c r="K42" s="13">
        <f>'[62]INPUT_Energy demand'!AG8</f>
        <v>10631.333823118099</v>
      </c>
      <c r="L42" s="13">
        <f>'[62]INPUT_Energy demand'!AH8</f>
        <v>9554.2199928347181</v>
      </c>
      <c r="M42" s="13">
        <f>'[62]INPUT_Energy demand'!AI8</f>
        <v>6969.8641402797348</v>
      </c>
      <c r="N42" s="13">
        <f>'[62]INPUT_Energy demand'!AJ8</f>
        <v>9982.9728246293198</v>
      </c>
      <c r="O42" s="13">
        <f>'[62]INPUT_Energy demand'!AK8</f>
        <v>7964.8883147044326</v>
      </c>
      <c r="P42" s="13">
        <f>'[62]INPUT_Energy demand'!AL8</f>
        <v>0</v>
      </c>
      <c r="Q42" s="13">
        <f>'[62]INPUT_Energy demand'!AM8</f>
        <v>3069.5817139963165</v>
      </c>
      <c r="R42" s="13">
        <f>'[62]INPUT_Energy demand'!AN8</f>
        <v>1392.6098120836032</v>
      </c>
      <c r="S42" s="13">
        <f>'[62]INPUT_Energy demand'!AO8</f>
        <v>2666.4455084136662</v>
      </c>
      <c r="T42" s="13">
        <f>'[62]INPUT_Energy demand'!AP8</f>
        <v>0</v>
      </c>
      <c r="U42" s="13">
        <f>'[62]INPUT_Energy demand'!AQ8</f>
        <v>7744.9523684788974</v>
      </c>
      <c r="V42" s="13">
        <f>'[62]INPUT_Energy demand'!AR8</f>
        <v>1392.6098120836032</v>
      </c>
      <c r="W42" s="13">
        <f>'[62]INPUT_Energy demand'!AS8</f>
        <v>11694.936440410842</v>
      </c>
      <c r="X42" s="13">
        <f>'[62]INPUT_Energy demand'!AT8</f>
        <v>0</v>
      </c>
      <c r="Y42" s="13">
        <f>'[62]INPUT_Energy demand'!AU8</f>
        <v>0.3963331945705923</v>
      </c>
      <c r="Z42" s="13">
        <f>'[62]INPUT_Energy demand'!AV8</f>
        <v>1</v>
      </c>
      <c r="AA42" s="13">
        <f>'[62]INPUT_Energy demand'!AW8</f>
        <v>0.22799999999999951</v>
      </c>
      <c r="AB42" s="13">
        <f>'[62]INPUT_Energy demand'!AX8</f>
        <v>40659.456492586294</v>
      </c>
      <c r="AC42" s="13">
        <f>'[62]INPUT_Energy demand'!AY8</f>
        <v>41.494362126237654</v>
      </c>
      <c r="AD42" s="13">
        <f>'[62]INPUT_Energy demand'!AZ8</f>
        <v>68.567099975497641</v>
      </c>
      <c r="AE42" s="104">
        <f>'[62]INPUT_Energy demand'!BA8</f>
        <v>160.69912843201686</v>
      </c>
      <c r="AF42" s="9"/>
      <c r="AG42" s="9"/>
      <c r="AH42" s="9"/>
    </row>
    <row r="43" spans="1:34">
      <c r="A43" s="118" t="s">
        <v>7</v>
      </c>
      <c r="B43" s="17" t="s">
        <v>10</v>
      </c>
      <c r="C43" s="37" t="s">
        <v>37</v>
      </c>
      <c r="D43" s="20" t="s">
        <v>38</v>
      </c>
      <c r="E43" s="20" t="s">
        <v>17</v>
      </c>
      <c r="F43" s="20" t="s">
        <v>41</v>
      </c>
      <c r="G43" s="28" t="str">
        <f t="shared" si="1"/>
        <v>TEK17 Direct NoPV NoST Normal EV charging delay</v>
      </c>
      <c r="H43" s="24">
        <f>'[66]INPUT_Energy demand'!AD8</f>
        <v>8454.5527247933387</v>
      </c>
      <c r="I43" s="24">
        <f>'[66]INPUT_Energy demand'!AE8</f>
        <v>9010.4875125325198</v>
      </c>
      <c r="J43" s="24">
        <f>'[66]INPUT_Energy demand'!AF8</f>
        <v>9175.6458182686747</v>
      </c>
      <c r="K43" s="24">
        <f>'[66]INPUT_Energy demand'!AG8</f>
        <v>8914.3897652064479</v>
      </c>
      <c r="L43" s="24">
        <f>'[66]INPUT_Energy demand'!AH8</f>
        <v>8454.5527247933387</v>
      </c>
      <c r="M43" s="24">
        <f>'[66]INPUT_Energy demand'!AI8</f>
        <v>8220.2427928886755</v>
      </c>
      <c r="N43" s="24">
        <f>'[66]INPUT_Energy demand'!AJ8</f>
        <v>8318.5348407065903</v>
      </c>
      <c r="O43" s="24">
        <f>'[66]INPUT_Energy demand'!AK8</f>
        <v>7619.521370928529</v>
      </c>
      <c r="P43" s="24">
        <f>'[66]INPUT_Energy demand'!AL8</f>
        <v>0</v>
      </c>
      <c r="Q43" s="24">
        <f>'[66]INPUT_Energy demand'!AM8</f>
        <v>790.24471964384429</v>
      </c>
      <c r="R43" s="24">
        <f>'[66]INPUT_Energy demand'!AN8</f>
        <v>857.11097756208437</v>
      </c>
      <c r="S43" s="24">
        <f>'[66]INPUT_Energy demand'!AO8</f>
        <v>1294.8683942779189</v>
      </c>
      <c r="T43" s="24">
        <f>'[66]INPUT_Energy demand'!AP8</f>
        <v>0</v>
      </c>
      <c r="U43" s="24">
        <f>'[66]INPUT_Energy demand'!AQ8</f>
        <v>1412.029955952095</v>
      </c>
      <c r="V43" s="24">
        <f>'[66]INPUT_Energy demand'!AR8</f>
        <v>857.11097756208505</v>
      </c>
      <c r="W43" s="24">
        <f>'[66]INPUT_Energy demand'!AS8</f>
        <v>5679.247343324103</v>
      </c>
      <c r="X43" s="24">
        <f>'[66]INPUT_Energy demand'!AT8</f>
        <v>0</v>
      </c>
      <c r="Y43" s="24">
        <f>'[66]INPUT_Energy demand'!AU8</f>
        <v>0.55965152602658697</v>
      </c>
      <c r="Z43" s="24">
        <f>'[66]INPUT_Energy demand'!AV8</f>
        <v>0.99999999999999922</v>
      </c>
      <c r="AA43" s="24">
        <f>'[66]INPUT_Energy demand'!AW8</f>
        <v>0.22800000000000412</v>
      </c>
      <c r="AB43" s="24">
        <f>'[66]INPUT_Energy demand'!AX8</f>
        <v>32302.696814131847</v>
      </c>
      <c r="AC43" s="24">
        <f>'[66]INPUT_Energy demand'!AY8</f>
        <v>41.281351432757404</v>
      </c>
      <c r="AD43" s="24">
        <f>'[66]INPUT_Energy demand'!AZ8</f>
        <v>61.055304376513256</v>
      </c>
      <c r="AE43" s="106">
        <f>'[66]INPUT_Energy demand'!BA8</f>
        <v>110.60450884389138</v>
      </c>
      <c r="AF43" s="19"/>
      <c r="AG43" s="19"/>
      <c r="AH43" s="19"/>
    </row>
    <row r="44" spans="1:34">
      <c r="A44" s="118" t="s">
        <v>8</v>
      </c>
      <c r="B44" s="17" t="s">
        <v>10</v>
      </c>
      <c r="C44" s="37" t="s">
        <v>37</v>
      </c>
      <c r="D44" s="20" t="s">
        <v>38</v>
      </c>
      <c r="E44" s="20" t="s">
        <v>17</v>
      </c>
      <c r="F44" s="20" t="s">
        <v>41</v>
      </c>
      <c r="G44" s="28" t="str">
        <f t="shared" si="1"/>
        <v>60s Direct NoPV NoST Normal EV charging delay</v>
      </c>
      <c r="H44" s="24">
        <f>'[70]INPUT_Energy demand'!AD8</f>
        <v>8124.8281262925775</v>
      </c>
      <c r="I44" s="24">
        <f>'[70]INPUT_Energy demand'!AE8</f>
        <v>8175.6837765052915</v>
      </c>
      <c r="J44" s="24">
        <f>'[70]INPUT_Energy demand'!AF8</f>
        <v>8872.5133853802945</v>
      </c>
      <c r="K44" s="24">
        <f>'[70]INPUT_Energy demand'!AG8</f>
        <v>8628.6983520782705</v>
      </c>
      <c r="L44" s="24">
        <f>'[70]INPUT_Energy demand'!AH8</f>
        <v>8124.8281262925775</v>
      </c>
      <c r="M44" s="24">
        <f>'[70]INPUT_Energy demand'!AI8</f>
        <v>7362.7054656058335</v>
      </c>
      <c r="N44" s="24">
        <f>'[70]INPUT_Energy demand'!AJ8</f>
        <v>7543.6666043506466</v>
      </c>
      <c r="O44" s="24">
        <f>'[70]INPUT_Energy demand'!AK8</f>
        <v>7333.8299578003671</v>
      </c>
      <c r="P44" s="24">
        <f>'[70]INPUT_Energy demand'!AL8</f>
        <v>0</v>
      </c>
      <c r="Q44" s="24">
        <f>'[70]INPUT_Energy demand'!AM8</f>
        <v>812.97831089945794</v>
      </c>
      <c r="R44" s="24">
        <f>'[70]INPUT_Energy demand'!AN8</f>
        <v>1328.8467810296479</v>
      </c>
      <c r="S44" s="24">
        <f>'[70]INPUT_Energy demand'!AO8</f>
        <v>1294.8683942779035</v>
      </c>
      <c r="T44" s="24">
        <f>'[70]INPUT_Energy demand'!AP8</f>
        <v>0</v>
      </c>
      <c r="U44" s="24">
        <f>'[70]INPUT_Energy demand'!AQ8</f>
        <v>1812.8547024983764</v>
      </c>
      <c r="V44" s="24">
        <f>'[70]INPUT_Energy demand'!AR8</f>
        <v>1328.8467810296477</v>
      </c>
      <c r="W44" s="24">
        <f>'[70]INPUT_Energy demand'!AS8</f>
        <v>5679.247343324103</v>
      </c>
      <c r="X44" s="24">
        <f>'[70]INPUT_Energy demand'!AT8</f>
        <v>0</v>
      </c>
      <c r="Y44" s="24">
        <f>'[70]INPUT_Energy demand'!AU8</f>
        <v>0.4484519966101288</v>
      </c>
      <c r="Z44" s="24">
        <f>'[70]INPUT_Energy demand'!AV8</f>
        <v>1.0000000000000002</v>
      </c>
      <c r="AA44" s="24">
        <f>'[70]INPUT_Energy demand'!AW8</f>
        <v>0.2280000000000014</v>
      </c>
      <c r="AB44" s="24">
        <f>'[70]INPUT_Energy demand'!AX8</f>
        <v>30585.332087012812</v>
      </c>
      <c r="AC44" s="24">
        <f>'[70]INPUT_Energy demand'!AY8</f>
        <v>39.857617814334787</v>
      </c>
      <c r="AD44" s="24">
        <f>'[70]INPUT_Energy demand'!AZ8</f>
        <v>78.263779029082428</v>
      </c>
      <c r="AE44" s="106">
        <f>'[70]INPUT_Energy demand'!BA8</f>
        <v>110.60450884389138</v>
      </c>
      <c r="AF44" s="19"/>
      <c r="AG44" s="19"/>
      <c r="AH44" s="19"/>
    </row>
    <row r="45" spans="1:34">
      <c r="A45" s="118" t="s">
        <v>7</v>
      </c>
      <c r="B45" s="17" t="s">
        <v>11</v>
      </c>
      <c r="C45" s="37" t="s">
        <v>37</v>
      </c>
      <c r="D45" s="20" t="s">
        <v>39</v>
      </c>
      <c r="E45" s="20" t="s">
        <v>17</v>
      </c>
      <c r="F45" s="20" t="s">
        <v>41</v>
      </c>
      <c r="G45" s="28" t="str">
        <f t="shared" si="1"/>
        <v>TEK17 ASHP NoPV ST Normal EV charging delay</v>
      </c>
      <c r="H45" s="24">
        <f>'[74]INPUT_Energy demand'!AD8</f>
        <v>12658.421391335505</v>
      </c>
      <c r="I45" s="24">
        <f>'[74]INPUT_Energy demand'!AE8</f>
        <v>13671.881803488639</v>
      </c>
      <c r="J45" s="24">
        <f>'[74]INPUT_Energy demand'!AF8</f>
        <v>16780.19213065871</v>
      </c>
      <c r="K45" s="24">
        <f>'[74]INPUT_Energy demand'!AG8</f>
        <v>13355.456436246328</v>
      </c>
      <c r="L45" s="24">
        <f>'[74]INPUT_Energy demand'!AH8</f>
        <v>12658.421391335505</v>
      </c>
      <c r="M45" s="24">
        <f>'[74]INPUT_Energy demand'!AI8</f>
        <v>9873.4446221777398</v>
      </c>
      <c r="N45" s="24">
        <f>'[74]INPUT_Energy demand'!AJ8</f>
        <v>10791.541060985282</v>
      </c>
      <c r="O45" s="24">
        <f>'[74]INPUT_Energy demand'!AK8</f>
        <v>10689.010927832598</v>
      </c>
      <c r="P45" s="24">
        <f>'[74]INPUT_Energy demand'!AL8</f>
        <v>0</v>
      </c>
      <c r="Q45" s="24">
        <f>'[74]INPUT_Energy demand'!AM8</f>
        <v>3798.4371813108992</v>
      </c>
      <c r="R45" s="24">
        <f>'[74]INPUT_Energy demand'!AN8</f>
        <v>5988.6510696734276</v>
      </c>
      <c r="S45" s="24">
        <f>'[74]INPUT_Energy demand'!AO8</f>
        <v>2666.4455084137298</v>
      </c>
      <c r="T45" s="24">
        <f>'[74]INPUT_Energy demand'!AP8</f>
        <v>0</v>
      </c>
      <c r="U45" s="24">
        <f>'[74]INPUT_Energy demand'!AQ8</f>
        <v>9511.643706473551</v>
      </c>
      <c r="V45" s="24">
        <f>'[74]INPUT_Energy demand'!AR8</f>
        <v>5988.6510696734276</v>
      </c>
      <c r="W45" s="24">
        <f>'[74]INPUT_Energy demand'!AS8</f>
        <v>11694.936440410842</v>
      </c>
      <c r="X45" s="24">
        <f>'[74]INPUT_Energy demand'!AT8</f>
        <v>0</v>
      </c>
      <c r="Y45" s="24">
        <f>'[74]INPUT_Energy demand'!AU8</f>
        <v>0.39934603298120935</v>
      </c>
      <c r="Z45" s="24">
        <f>'[74]INPUT_Energy demand'!AV8</f>
        <v>1</v>
      </c>
      <c r="AA45" s="24">
        <f>'[74]INPUT_Energy demand'!AW8</f>
        <v>0.22800000000000495</v>
      </c>
      <c r="AB45" s="24">
        <f>'[74]INPUT_Energy demand'!AX8</f>
        <v>54202.821219705394</v>
      </c>
      <c r="AC45" s="24">
        <f>'[74]INPUT_Energy demand'!AY8</f>
        <v>59.732660810647985</v>
      </c>
      <c r="AD45" s="24">
        <f>'[74]INPUT_Energy demand'!AZ8</f>
        <v>103.38433526354848</v>
      </c>
      <c r="AE45" s="106">
        <f>'[74]INPUT_Energy demand'!BA8</f>
        <v>160.69912843201686</v>
      </c>
      <c r="AF45" s="19"/>
      <c r="AG45" s="19"/>
      <c r="AH45" s="19"/>
    </row>
    <row r="46" spans="1:34">
      <c r="A46" s="118" t="s">
        <v>8</v>
      </c>
      <c r="B46" s="17" t="s">
        <v>11</v>
      </c>
      <c r="C46" s="37" t="s">
        <v>37</v>
      </c>
      <c r="D46" s="20" t="s">
        <v>39</v>
      </c>
      <c r="E46" s="20" t="s">
        <v>17</v>
      </c>
      <c r="F46" s="20" t="s">
        <v>41</v>
      </c>
      <c r="G46" s="28" t="str">
        <f t="shared" si="1"/>
        <v>60s ASHP NoPV ST Normal EV charging delay</v>
      </c>
      <c r="H46" s="24">
        <f>'[78]INPUT_Energy demand'!AD8</f>
        <v>12328.696792834686</v>
      </c>
      <c r="I46" s="24">
        <f>'[78]INPUT_Energy demand'!AE8</f>
        <v>13054.816109318499</v>
      </c>
      <c r="J46" s="24">
        <f>'[78]INPUT_Energy demand'!AF8</f>
        <v>16162.474632656033</v>
      </c>
      <c r="K46" s="24">
        <f>'[78]INPUT_Energy demand'!AG8</f>
        <v>13069.765023118096</v>
      </c>
      <c r="L46" s="24">
        <f>'[78]INPUT_Energy demand'!AH8</f>
        <v>12328.696792834686</v>
      </c>
      <c r="M46" s="24">
        <f>'[78]INPUT_Energy demand'!AI8</f>
        <v>9223.6971376658657</v>
      </c>
      <c r="N46" s="24">
        <f>'[78]INPUT_Energy demand'!AJ8</f>
        <v>10705.672824629321</v>
      </c>
      <c r="O46" s="24">
        <f>'[78]INPUT_Energy demand'!AK8</f>
        <v>10403.319514704421</v>
      </c>
      <c r="P46" s="24">
        <f>'[78]INPUT_Energy demand'!AL8</f>
        <v>0</v>
      </c>
      <c r="Q46" s="24">
        <f>'[78]INPUT_Energy demand'!AM8</f>
        <v>3831.1189716526333</v>
      </c>
      <c r="R46" s="24">
        <f>'[78]INPUT_Energy demand'!AN8</f>
        <v>5456.801808026712</v>
      </c>
      <c r="S46" s="24">
        <f>'[78]INPUT_Energy demand'!AO8</f>
        <v>2666.4455084136753</v>
      </c>
      <c r="T46" s="24">
        <f>'[78]INPUT_Energy demand'!AP8</f>
        <v>0</v>
      </c>
      <c r="U46" s="24">
        <f>'[78]INPUT_Energy demand'!AQ8</f>
        <v>10444.909503753175</v>
      </c>
      <c r="V46" s="24">
        <f>'[78]INPUT_Energy demand'!AR8</f>
        <v>5456.8018080267129</v>
      </c>
      <c r="W46" s="24">
        <f>'[78]INPUT_Energy demand'!AS8</f>
        <v>11694.936440410842</v>
      </c>
      <c r="X46" s="24">
        <f>'[78]INPUT_Energy demand'!AT8</f>
        <v>0</v>
      </c>
      <c r="Y46" s="24">
        <f>'[78]INPUT_Energy demand'!AU8</f>
        <v>0.36679293107096766</v>
      </c>
      <c r="Z46" s="24">
        <f>'[78]INPUT_Energy demand'!AV8</f>
        <v>0.99999999999999978</v>
      </c>
      <c r="AA46" s="24">
        <f>'[78]INPUT_Energy demand'!AW8</f>
        <v>0.22800000000000029</v>
      </c>
      <c r="AB46" s="24">
        <f>'[78]INPUT_Energy demand'!AX8</f>
        <v>52485.456492586149</v>
      </c>
      <c r="AC46" s="24">
        <f>'[78]INPUT_Energy demand'!AY8</f>
        <v>58.984085406705354</v>
      </c>
      <c r="AD46" s="24">
        <f>'[78]INPUT_Energy demand'!AZ8</f>
        <v>100.96709997549763</v>
      </c>
      <c r="AE46" s="106">
        <f>'[78]INPUT_Energy demand'!BA8</f>
        <v>160.69912843201686</v>
      </c>
      <c r="AF46" s="19"/>
      <c r="AG46" s="19"/>
      <c r="AH46" s="19"/>
    </row>
    <row r="47" spans="1:34">
      <c r="A47" s="118" t="s">
        <v>7</v>
      </c>
      <c r="B47" s="17" t="s">
        <v>10</v>
      </c>
      <c r="C47" s="36" t="s">
        <v>37</v>
      </c>
      <c r="D47" s="17" t="s">
        <v>38</v>
      </c>
      <c r="E47" s="17" t="s">
        <v>40</v>
      </c>
      <c r="F47" s="17" t="s">
        <v>41</v>
      </c>
      <c r="G47" s="25" t="str">
        <f t="shared" si="1"/>
        <v>TEK17 Direct NoPV NoST Occupant open EV charging delay</v>
      </c>
      <c r="H47" s="13">
        <f>'[82]INPUT_Energy demand'!AD8</f>
        <v>8453.8615247933449</v>
      </c>
      <c r="I47" s="13">
        <f>'[82]INPUT_Energy demand'!AE8</f>
        <v>8759.1640503970521</v>
      </c>
      <c r="J47" s="13">
        <f>'[82]INPUT_Energy demand'!AF8</f>
        <v>8935.3057069248298</v>
      </c>
      <c r="K47" s="13">
        <f>'[82]INPUT_Energy demand'!AG8</f>
        <v>8665.9609652064573</v>
      </c>
      <c r="L47" s="13">
        <f>'[82]INPUT_Energy demand'!AH8</f>
        <v>8453.8615247933449</v>
      </c>
      <c r="M47" s="13">
        <f>'[82]INPUT_Energy demand'!AI8</f>
        <v>7207.8158295253152</v>
      </c>
      <c r="N47" s="13">
        <f>'[82]INPUT_Energy demand'!AJ8</f>
        <v>7629.3548407065937</v>
      </c>
      <c r="O47" s="13">
        <f>'[82]INPUT_Energy demand'!AK8</f>
        <v>7371.0925709285466</v>
      </c>
      <c r="P47" s="13">
        <f>'[82]INPUT_Energy demand'!AL8</f>
        <v>0</v>
      </c>
      <c r="Q47" s="13">
        <f>'[82]INPUT_Energy demand'!AM8</f>
        <v>1551.3482208717369</v>
      </c>
      <c r="R47" s="13">
        <f>'[82]INPUT_Energy demand'!AN8</f>
        <v>1305.9508662182361</v>
      </c>
      <c r="S47" s="13">
        <f>'[82]INPUT_Energy demand'!AO8</f>
        <v>1294.8683942779107</v>
      </c>
      <c r="T47" s="13">
        <f>'[82]INPUT_Energy demand'!AP8</f>
        <v>0</v>
      </c>
      <c r="U47" s="13">
        <f>'[82]INPUT_Energy demand'!AQ8</f>
        <v>2740.1177340463455</v>
      </c>
      <c r="V47" s="13">
        <f>'[82]INPUT_Energy demand'!AR8</f>
        <v>1305.9508662182357</v>
      </c>
      <c r="W47" s="13">
        <f>'[82]INPUT_Energy demand'!AS8</f>
        <v>5679.247343324103</v>
      </c>
      <c r="X47" s="13">
        <f>'[82]INPUT_Energy demand'!AT8</f>
        <v>0</v>
      </c>
      <c r="Y47" s="13">
        <f>'[82]INPUT_Energy demand'!AU8</f>
        <v>0.56616115490076158</v>
      </c>
      <c r="Z47" s="13">
        <f>'[82]INPUT_Energy demand'!AV8</f>
        <v>1.0000000000000004</v>
      </c>
      <c r="AA47" s="13">
        <f>'[82]INPUT_Energy demand'!AW8</f>
        <v>0.22800000000000267</v>
      </c>
      <c r="AB47" s="13">
        <f>'[82]INPUT_Energy demand'!AX8</f>
        <v>32302.696814131908</v>
      </c>
      <c r="AC47" s="13">
        <f>'[82]INPUT_Energy demand'!AY8</f>
        <v>33.92936861923593</v>
      </c>
      <c r="AD47" s="13">
        <f>'[82]INPUT_Energy demand'!AZ8</f>
        <v>80.557198081405943</v>
      </c>
      <c r="AE47" s="104">
        <f>'[82]INPUT_Energy demand'!BA8</f>
        <v>110.60450884389138</v>
      </c>
      <c r="AF47" s="9"/>
      <c r="AG47" s="9"/>
      <c r="AH47" s="9"/>
    </row>
    <row r="48" spans="1:34">
      <c r="A48" s="118" t="s">
        <v>8</v>
      </c>
      <c r="B48" s="17" t="s">
        <v>10</v>
      </c>
      <c r="C48" s="36" t="s">
        <v>37</v>
      </c>
      <c r="D48" s="17" t="s">
        <v>38</v>
      </c>
      <c r="E48" s="17" t="s">
        <v>40</v>
      </c>
      <c r="F48" s="17" t="s">
        <v>41</v>
      </c>
      <c r="G48" s="25" t="str">
        <f t="shared" si="1"/>
        <v>60s Direct NoPV NoST Occupant open EV charging delay</v>
      </c>
      <c r="H48" s="13">
        <f>'[86]INPUT_Energy demand'!AD8</f>
        <v>8124.8281262925793</v>
      </c>
      <c r="I48" s="13">
        <f>'[86]INPUT_Energy demand'!AE8</f>
        <v>8477.09662568967</v>
      </c>
      <c r="J48" s="13">
        <f>'[86]INPUT_Energy demand'!AF8</f>
        <v>8755.0280306569293</v>
      </c>
      <c r="K48" s="13">
        <f>'[86]INPUT_Energy demand'!AG8</f>
        <v>8380.8167520782554</v>
      </c>
      <c r="L48" s="13">
        <f>'[86]INPUT_Energy demand'!AH8</f>
        <v>8124.8281262925793</v>
      </c>
      <c r="M48" s="13">
        <f>'[86]INPUT_Energy demand'!AI8</f>
        <v>6909.8674404197664</v>
      </c>
      <c r="N48" s="13">
        <f>'[86]INPUT_Energy demand'!AJ8</f>
        <v>7543.666604350643</v>
      </c>
      <c r="O48" s="13">
        <f>'[86]INPUT_Energy demand'!AK8</f>
        <v>7085.9483578003619</v>
      </c>
      <c r="P48" s="13">
        <f>'[86]INPUT_Energy demand'!AL8</f>
        <v>0</v>
      </c>
      <c r="Q48" s="13">
        <f>'[86]INPUT_Energy demand'!AM8</f>
        <v>1567.2291852699036</v>
      </c>
      <c r="R48" s="13">
        <f>'[86]INPUT_Energy demand'!AN8</f>
        <v>1211.3614263062864</v>
      </c>
      <c r="S48" s="13">
        <f>'[86]INPUT_Energy demand'!AO8</f>
        <v>1294.8683942778935</v>
      </c>
      <c r="T48" s="13">
        <f>'[86]INPUT_Energy demand'!AP8</f>
        <v>0</v>
      </c>
      <c r="U48" s="13">
        <f>'[86]INPUT_Energy demand'!AQ8</f>
        <v>2878.0346806171688</v>
      </c>
      <c r="V48" s="13">
        <f>'[86]INPUT_Energy demand'!AR8</f>
        <v>1211.3614263062864</v>
      </c>
      <c r="W48" s="13">
        <f>'[86]INPUT_Energy demand'!AS8</f>
        <v>5679.247343324103</v>
      </c>
      <c r="X48" s="13">
        <f>'[86]INPUT_Energy demand'!AT8</f>
        <v>0</v>
      </c>
      <c r="Y48" s="13">
        <f>'[86]INPUT_Energy demand'!AU8</f>
        <v>0.54454840166617635</v>
      </c>
      <c r="Z48" s="13">
        <f>'[86]INPUT_Energy demand'!AV8</f>
        <v>1</v>
      </c>
      <c r="AA48" s="13">
        <f>'[86]INPUT_Energy demand'!AW8</f>
        <v>0.22799999999999965</v>
      </c>
      <c r="AB48" s="13">
        <f>'[86]INPUT_Energy demand'!AX8</f>
        <v>30585.332087012786</v>
      </c>
      <c r="AC48" s="13">
        <f>'[86]INPUT_Energy demand'!AY8</f>
        <v>32.887235279987387</v>
      </c>
      <c r="AD48" s="13">
        <f>'[86]INPUT_Energy demand'!AZ8</f>
        <v>78.263779029082457</v>
      </c>
      <c r="AE48" s="104">
        <f>'[86]INPUT_Energy demand'!BA8</f>
        <v>110.60450884389138</v>
      </c>
      <c r="AF48" s="9"/>
      <c r="AG48" s="9"/>
      <c r="AH48" s="9"/>
    </row>
    <row r="49" spans="1:34">
      <c r="A49" s="120" t="s">
        <v>7</v>
      </c>
      <c r="B49" s="17" t="s">
        <v>11</v>
      </c>
      <c r="C49" s="36" t="s">
        <v>37</v>
      </c>
      <c r="D49" s="17" t="s">
        <v>39</v>
      </c>
      <c r="E49" s="17" t="s">
        <v>40</v>
      </c>
      <c r="F49" s="17" t="s">
        <v>41</v>
      </c>
      <c r="G49" s="25" t="str">
        <f t="shared" si="1"/>
        <v>TEK17 ASHP NoPV ST Occupant open EV charging delay</v>
      </c>
      <c r="H49" s="13">
        <f>'[90]INPUT_Energy demand'!AD8</f>
        <v>12658.421391335431</v>
      </c>
      <c r="I49" s="13">
        <f>'[90]INPUT_Energy demand'!AE8</f>
        <v>13082.026580318572</v>
      </c>
      <c r="J49" s="13">
        <f>'[90]INPUT_Energy demand'!AF8</f>
        <v>14915.900172989157</v>
      </c>
      <c r="K49" s="13">
        <f>'[90]INPUT_Energy demand'!AG8</f>
        <v>13107.574836246247</v>
      </c>
      <c r="L49" s="13">
        <f>'[90]INPUT_Energy demand'!AH8</f>
        <v>12658.421391335431</v>
      </c>
      <c r="M49" s="13">
        <f>'[90]INPUT_Energy demand'!AI8</f>
        <v>9353.9882610132045</v>
      </c>
      <c r="N49" s="13">
        <f>'[90]INPUT_Energy demand'!AJ8</f>
        <v>10791.541060985284</v>
      </c>
      <c r="O49" s="13">
        <f>'[90]INPUT_Energy demand'!AK8</f>
        <v>10441.129327832608</v>
      </c>
      <c r="P49" s="13">
        <f>'[90]INPUT_Energy demand'!AL8</f>
        <v>0</v>
      </c>
      <c r="Q49" s="13">
        <f>'[90]INPUT_Energy demand'!AM8</f>
        <v>3728.0383193053676</v>
      </c>
      <c r="R49" s="13">
        <f>'[90]INPUT_Energy demand'!AN8</f>
        <v>4124.3591120038727</v>
      </c>
      <c r="S49" s="13">
        <f>'[90]INPUT_Energy demand'!AO8</f>
        <v>2666.4455084136389</v>
      </c>
      <c r="T49" s="13">
        <f>'[90]INPUT_Energy demand'!AP8</f>
        <v>0</v>
      </c>
      <c r="U49" s="13">
        <f>'[90]INPUT_Energy demand'!AQ8</f>
        <v>7893.4591018124429</v>
      </c>
      <c r="V49" s="13">
        <f>'[90]INPUT_Energy demand'!AR8</f>
        <v>4124.3591120038718</v>
      </c>
      <c r="W49" s="13">
        <f>'[90]INPUT_Energy demand'!AS8</f>
        <v>11694.936440410842</v>
      </c>
      <c r="X49" s="13">
        <f>'[90]INPUT_Energy demand'!AT8</f>
        <v>0</v>
      </c>
      <c r="Y49" s="13">
        <f>'[90]INPUT_Energy demand'!AU8</f>
        <v>0.47229462662945332</v>
      </c>
      <c r="Z49" s="13">
        <f>'[90]INPUT_Energy demand'!AV8</f>
        <v>1.0000000000000002</v>
      </c>
      <c r="AA49" s="13">
        <f>'[90]INPUT_Energy demand'!AW8</f>
        <v>0.22799999999999718</v>
      </c>
      <c r="AB49" s="13">
        <f>'[90]INPUT_Energy demand'!AX8</f>
        <v>54202.821219705329</v>
      </c>
      <c r="AC49" s="13">
        <f>'[90]INPUT_Energy demand'!AY8</f>
        <v>54.285678974680877</v>
      </c>
      <c r="AD49" s="13">
        <f>'[90]INPUT_Energy demand'!AZ8</f>
        <v>103.38433526354848</v>
      </c>
      <c r="AE49" s="104">
        <f>'[90]INPUT_Energy demand'!BA8</f>
        <v>160.69912843201686</v>
      </c>
      <c r="AF49" s="9"/>
      <c r="AG49" s="9"/>
      <c r="AH49" s="9"/>
    </row>
    <row r="50" spans="1:34" ht="16" thickBot="1">
      <c r="A50" s="121" t="s">
        <v>8</v>
      </c>
      <c r="B50" s="29" t="s">
        <v>11</v>
      </c>
      <c r="C50" s="38" t="s">
        <v>37</v>
      </c>
      <c r="D50" s="29" t="s">
        <v>39</v>
      </c>
      <c r="E50" s="29" t="s">
        <v>40</v>
      </c>
      <c r="F50" s="29" t="s">
        <v>41</v>
      </c>
      <c r="G50" s="30" t="str">
        <f t="shared" si="1"/>
        <v>60s ASHP NoPV ST Occupant open EV charging delay</v>
      </c>
      <c r="H50" s="23">
        <f>'[94]INPUT_Energy demand'!AD8</f>
        <v>12328.696792834719</v>
      </c>
      <c r="I50" s="23">
        <f>'[94]INPUT_Energy demand'!AE8</f>
        <v>12742.844439679284</v>
      </c>
      <c r="J50" s="23">
        <f>'[94]INPUT_Energy demand'!AF8</f>
        <v>14554.359137435407</v>
      </c>
      <c r="K50" s="23">
        <f>'[94]INPUT_Energy demand'!AG8</f>
        <v>12821.883423118097</v>
      </c>
      <c r="L50" s="23">
        <f>'[94]INPUT_Energy demand'!AH8</f>
        <v>12328.696792834719</v>
      </c>
      <c r="M50" s="23">
        <f>'[94]INPUT_Energy demand'!AI8</f>
        <v>9074.150406674471</v>
      </c>
      <c r="N50" s="23">
        <f>'[94]INPUT_Energy demand'!AJ8</f>
        <v>10705.672824629317</v>
      </c>
      <c r="O50" s="23">
        <f>'[94]INPUT_Energy demand'!AK8</f>
        <v>10155.437914704409</v>
      </c>
      <c r="P50" s="23">
        <f>'[94]INPUT_Energy demand'!AL8</f>
        <v>0</v>
      </c>
      <c r="Q50" s="23">
        <f>'[94]INPUT_Energy demand'!AM8</f>
        <v>3668.6940330048128</v>
      </c>
      <c r="R50" s="23">
        <f>'[94]INPUT_Energy demand'!AN8</f>
        <v>3848.6863128060904</v>
      </c>
      <c r="S50" s="23">
        <f>'[94]INPUT_Energy demand'!AO8</f>
        <v>2666.445508413688</v>
      </c>
      <c r="T50" s="23">
        <f>'[94]INPUT_Energy demand'!AP8</f>
        <v>0</v>
      </c>
      <c r="U50" s="23">
        <f>'[94]INPUT_Energy demand'!AQ8</f>
        <v>7888.0761911726395</v>
      </c>
      <c r="V50" s="23">
        <f>'[94]INPUT_Energy demand'!AR8</f>
        <v>3848.68631280609</v>
      </c>
      <c r="W50" s="23">
        <f>'[94]INPUT_Energy demand'!AS8</f>
        <v>11694.936440410842</v>
      </c>
      <c r="X50" s="23">
        <f>'[94]INPUT_Energy demand'!AT8</f>
        <v>0</v>
      </c>
      <c r="Y50" s="23">
        <f>'[94]INPUT_Energy demand'!AU8</f>
        <v>0.46509363551918553</v>
      </c>
      <c r="Z50" s="23">
        <f>'[94]INPUT_Energy demand'!AV8</f>
        <v>1.0000000000000002</v>
      </c>
      <c r="AA50" s="23">
        <f>'[94]INPUT_Energy demand'!AW8</f>
        <v>0.22800000000000137</v>
      </c>
      <c r="AB50" s="23">
        <f>'[94]INPUT_Energy demand'!AX8</f>
        <v>52485.45649258636</v>
      </c>
      <c r="AC50" s="23">
        <f>'[94]INPUT_Energy demand'!AY8</f>
        <v>53.106622761576332</v>
      </c>
      <c r="AD50" s="23">
        <f>'[94]INPUT_Energy demand'!AZ8</f>
        <v>100.96709997549763</v>
      </c>
      <c r="AE50" s="105">
        <f>'[94]INPUT_Energy demand'!BA8</f>
        <v>160.69912843201686</v>
      </c>
      <c r="AF50" s="9"/>
      <c r="AG50" s="9"/>
      <c r="AH50" s="9"/>
    </row>
    <row r="51" spans="1:34">
      <c r="A51" s="118" t="s">
        <v>7</v>
      </c>
      <c r="B51" s="17" t="s">
        <v>10</v>
      </c>
      <c r="C51" s="36" t="s">
        <v>32</v>
      </c>
      <c r="D51" s="17" t="s">
        <v>38</v>
      </c>
      <c r="E51" s="17" t="s">
        <v>17</v>
      </c>
      <c r="F51" s="17" t="s">
        <v>20</v>
      </c>
      <c r="G51" s="25" t="str">
        <f t="shared" si="1"/>
        <v>TEK17 Direct PV panels NoST Normal NoEV</v>
      </c>
      <c r="H51" s="13">
        <f>'[3]INPUT_Energy demand'!AD8</f>
        <v>4600.2238525148823</v>
      </c>
      <c r="I51" s="13">
        <f>'[3]INPUT_Energy demand'!AE8</f>
        <v>5431.6197250674977</v>
      </c>
      <c r="J51" s="13">
        <f>'[3]INPUT_Energy demand'!AF8</f>
        <v>5720.576316047117</v>
      </c>
      <c r="K51" s="13">
        <f>'[3]INPUT_Energy demand'!AG8</f>
        <v>5353.9407550369233</v>
      </c>
      <c r="L51" s="13">
        <f>'[3]INPUT_Energy demand'!AH8</f>
        <v>4600.2238525148823</v>
      </c>
      <c r="M51" s="13">
        <f>'[3]INPUT_Energy demand'!AI8</f>
        <v>4655.5479163171185</v>
      </c>
      <c r="N51" s="13">
        <f>'[3]INPUT_Energy demand'!AJ8</f>
        <v>5247.5713304174169</v>
      </c>
      <c r="O51" s="13">
        <f>'[3]INPUT_Energy demand'!AK8</f>
        <v>4286.5398621935619</v>
      </c>
      <c r="P51" s="13">
        <f>'[3]INPUT_Energy demand'!AL8</f>
        <v>0</v>
      </c>
      <c r="Q51" s="13">
        <f>'[3]INPUT_Energy demand'!AM8</f>
        <v>776.0718087503792</v>
      </c>
      <c r="R51" s="13">
        <f>'[3]INPUT_Energy demand'!AN8</f>
        <v>473.00498562970006</v>
      </c>
      <c r="S51" s="13">
        <f>'[3]INPUT_Energy demand'!AO8</f>
        <v>1067.4008928433614</v>
      </c>
      <c r="T51" s="13">
        <f>'[3]INPUT_Energy demand'!AP8</f>
        <v>0</v>
      </c>
      <c r="U51" s="13">
        <f>'[3]INPUT_Energy demand'!AQ8</f>
        <v>1848.431880529535</v>
      </c>
      <c r="V51" s="13">
        <f>'[3]INPUT_Energy demand'!AR8</f>
        <v>473.00498562969995</v>
      </c>
      <c r="W51" s="13">
        <f>'[3]INPUT_Energy demand'!AS8</f>
        <v>5319.8200899999974</v>
      </c>
      <c r="X51" s="13">
        <f>'[3]INPUT_Energy demand'!AT8</f>
        <v>0</v>
      </c>
      <c r="Y51" s="13">
        <f>'[3]INPUT_Energy demand'!AU8</f>
        <v>0.41985415688029126</v>
      </c>
      <c r="Z51" s="13">
        <f>'[3]INPUT_Energy demand'!AV8</f>
        <v>1.0000000000000002</v>
      </c>
      <c r="AA51" s="13">
        <f>'[3]INPUT_Energy demand'!AW8</f>
        <v>0.20064605095383251</v>
      </c>
      <c r="AB51" s="13">
        <f>'[3]INPUT_Energy demand'!AX8</f>
        <v>14851.426608348256</v>
      </c>
      <c r="AC51" s="13">
        <f>'[3]INPUT_Energy demand'!AY8</f>
        <v>23.588473900000004</v>
      </c>
      <c r="AD51" s="13">
        <f>'[3]INPUT_Energy demand'!AZ8</f>
        <v>19.013601700000002</v>
      </c>
      <c r="AE51" s="104">
        <f>'[3]INPUT_Energy demand'!BA8</f>
        <v>64.147599999999997</v>
      </c>
      <c r="AF51" s="9"/>
      <c r="AG51" s="9"/>
      <c r="AH51" s="9"/>
    </row>
    <row r="52" spans="1:34">
      <c r="A52" s="118" t="s">
        <v>8</v>
      </c>
      <c r="B52" s="17" t="s">
        <v>10</v>
      </c>
      <c r="C52" s="36" t="s">
        <v>32</v>
      </c>
      <c r="D52" s="17" t="s">
        <v>38</v>
      </c>
      <c r="E52" s="17" t="s">
        <v>17</v>
      </c>
      <c r="F52" s="17" t="s">
        <v>20</v>
      </c>
      <c r="G52" s="25" t="str">
        <f t="shared" si="1"/>
        <v>60s Direct PV panels NoST Normal NoEV</v>
      </c>
      <c r="H52" s="13">
        <f>'[7]INPUT_Energy demand'!AD8</f>
        <v>4308.1251646362743</v>
      </c>
      <c r="I52" s="13">
        <f>'[7]INPUT_Energy demand'!AE8</f>
        <v>4929.0813859569625</v>
      </c>
      <c r="J52" s="13">
        <f>'[7]INPUT_Energy demand'!AF8</f>
        <v>5480.7061788417432</v>
      </c>
      <c r="K52" s="13">
        <f>'[7]INPUT_Energy demand'!AG8</f>
        <v>5098.2990327958723</v>
      </c>
      <c r="L52" s="13">
        <f>'[7]INPUT_Energy demand'!AH8</f>
        <v>4308.1251646362743</v>
      </c>
      <c r="M52" s="13">
        <f>'[7]INPUT_Energy demand'!AI8</f>
        <v>3880.8637122043938</v>
      </c>
      <c r="N52" s="13">
        <f>'[7]INPUT_Energy demand'!AJ8</f>
        <v>4482.5015082859691</v>
      </c>
      <c r="O52" s="13">
        <f>'[7]INPUT_Energy demand'!AK8</f>
        <v>4035.8085609049413</v>
      </c>
      <c r="P52" s="13">
        <f>'[7]INPUT_Energy demand'!AL8</f>
        <v>0</v>
      </c>
      <c r="Q52" s="13">
        <f>'[7]INPUT_Energy demand'!AM8</f>
        <v>1048.2176737525688</v>
      </c>
      <c r="R52" s="13">
        <f>'[7]INPUT_Energy demand'!AN8</f>
        <v>998.2046705557741</v>
      </c>
      <c r="S52" s="13">
        <f>'[7]INPUT_Energy demand'!AO8</f>
        <v>1062.4904718909311</v>
      </c>
      <c r="T52" s="13">
        <f>'[7]INPUT_Energy demand'!AP8</f>
        <v>0</v>
      </c>
      <c r="U52" s="13">
        <f>'[7]INPUT_Energy demand'!AQ8</f>
        <v>2422.3364966798576</v>
      </c>
      <c r="V52" s="13">
        <f>'[7]INPUT_Energy demand'!AR8</f>
        <v>998.20467055577376</v>
      </c>
      <c r="W52" s="13">
        <f>'[7]INPUT_Energy demand'!AS8</f>
        <v>5319.8200899999974</v>
      </c>
      <c r="X52" s="13">
        <f>'[7]INPUT_Energy demand'!AT8</f>
        <v>0</v>
      </c>
      <c r="Y52" s="13">
        <f>'[7]INPUT_Energy demand'!AU8</f>
        <v>0.43273000063752248</v>
      </c>
      <c r="Z52" s="13">
        <f>'[7]INPUT_Energy demand'!AV8</f>
        <v>1.0000000000000004</v>
      </c>
      <c r="AA52" s="13">
        <f>'[7]INPUT_Energy demand'!AW8</f>
        <v>0.19972300828145706</v>
      </c>
      <c r="AB52" s="13">
        <f>'[7]INPUT_Energy demand'!AX8</f>
        <v>13331.076365719404</v>
      </c>
      <c r="AC52" s="13">
        <f>'[7]INPUT_Energy demand'!AY8</f>
        <v>22.639841898074298</v>
      </c>
      <c r="AD52" s="13">
        <f>'[7]INPUT_Energy demand'!AZ8</f>
        <v>27.925918249982004</v>
      </c>
      <c r="AE52" s="104">
        <f>'[7]INPUT_Energy demand'!BA8</f>
        <v>64.147599999999997</v>
      </c>
      <c r="AF52" s="9"/>
      <c r="AG52" s="9"/>
      <c r="AH52" s="9"/>
    </row>
    <row r="53" spans="1:34">
      <c r="A53" s="118" t="s">
        <v>7</v>
      </c>
      <c r="B53" s="17" t="s">
        <v>11</v>
      </c>
      <c r="C53" s="36" t="s">
        <v>32</v>
      </c>
      <c r="D53" s="17" t="s">
        <v>39</v>
      </c>
      <c r="E53" s="17" t="s">
        <v>17</v>
      </c>
      <c r="F53" s="17" t="s">
        <v>20</v>
      </c>
      <c r="G53" s="25" t="str">
        <f t="shared" si="1"/>
        <v>TEK17 ASHP PV panels ST Normal NoEV</v>
      </c>
      <c r="H53" s="13">
        <f>'[11]INPUT_Energy demand'!AD8</f>
        <v>11626.843209593932</v>
      </c>
      <c r="I53" s="13">
        <f>'[11]INPUT_Energy demand'!AE8</f>
        <v>13006.381104932854</v>
      </c>
      <c r="J53" s="13">
        <f>'[11]INPUT_Energy demand'!AF8</f>
        <v>15409.053559278816</v>
      </c>
      <c r="K53" s="13">
        <f>'[11]INPUT_Energy demand'!AG8</f>
        <v>12391.646735520817</v>
      </c>
      <c r="L53" s="13">
        <f>'[11]INPUT_Energy demand'!AH8</f>
        <v>11626.843209593932</v>
      </c>
      <c r="M53" s="13">
        <f>'[11]INPUT_Energy demand'!AI8</f>
        <v>8395.5694937581411</v>
      </c>
      <c r="N53" s="13">
        <f>'[11]INPUT_Energy demand'!AJ8</f>
        <v>10522.736453673424</v>
      </c>
      <c r="O53" s="13">
        <f>'[11]INPUT_Energy demand'!AK8</f>
        <v>9312.5932878338444</v>
      </c>
      <c r="P53" s="13">
        <f>'[11]INPUT_Energy demand'!AL8</f>
        <v>0</v>
      </c>
      <c r="Q53" s="13">
        <f>'[11]INPUT_Energy demand'!AM8</f>
        <v>4610.8116111747131</v>
      </c>
      <c r="R53" s="13">
        <f>'[11]INPUT_Energy demand'!AN8</f>
        <v>4886.3171056053925</v>
      </c>
      <c r="S53" s="13">
        <f>'[11]INPUT_Energy demand'!AO8</f>
        <v>3079.0534476869725</v>
      </c>
      <c r="T53" s="13">
        <f>'[11]INPUT_Energy demand'!AP8</f>
        <v>0</v>
      </c>
      <c r="U53" s="13">
        <f>'[11]INPUT_Energy demand'!AQ8</f>
        <v>13262.881567082375</v>
      </c>
      <c r="V53" s="13">
        <f>'[11]INPUT_Energy demand'!AR8</f>
        <v>4886.3171056053925</v>
      </c>
      <c r="W53" s="13">
        <f>'[11]INPUT_Energy demand'!AS8</f>
        <v>14185.731260000019</v>
      </c>
      <c r="X53" s="13">
        <f>'[11]INPUT_Energy demand'!AT8</f>
        <v>0</v>
      </c>
      <c r="Y53" s="13">
        <f>'[11]INPUT_Energy demand'!AU8</f>
        <v>0.34764780095891479</v>
      </c>
      <c r="Z53" s="13">
        <f>'[11]INPUT_Energy demand'!AV8</f>
        <v>1</v>
      </c>
      <c r="AA53" s="13">
        <f>'[11]INPUT_Energy demand'!AW8</f>
        <v>0.21705285340975566</v>
      </c>
      <c r="AB53" s="13">
        <f>'[11]INPUT_Energy demand'!AX8</f>
        <v>51454.729073468356</v>
      </c>
      <c r="AC53" s="13">
        <f>'[11]INPUT_Energy demand'!AY8</f>
        <v>52.814573899999992</v>
      </c>
      <c r="AD53" s="13">
        <f>'[11]INPUT_Energy demand'!AZ8</f>
        <v>51.847505900000016</v>
      </c>
      <c r="AE53" s="104">
        <f>'[11]INPUT_Energy demand'!BA8</f>
        <v>164.13319999999999</v>
      </c>
      <c r="AF53" s="9"/>
      <c r="AG53" s="9"/>
      <c r="AH53" s="9"/>
    </row>
    <row r="54" spans="1:34">
      <c r="A54" s="118" t="s">
        <v>8</v>
      </c>
      <c r="B54" s="17" t="s">
        <v>11</v>
      </c>
      <c r="C54" s="36" t="s">
        <v>32</v>
      </c>
      <c r="D54" s="17" t="s">
        <v>39</v>
      </c>
      <c r="E54" s="17" t="s">
        <v>17</v>
      </c>
      <c r="F54" s="17" t="s">
        <v>20</v>
      </c>
      <c r="G54" s="25" t="str">
        <f t="shared" si="1"/>
        <v>60s ASHP PV panels ST Normal NoEV</v>
      </c>
      <c r="H54" s="13">
        <f>'[15]INPUT_Energy demand'!AD8</f>
        <v>11319.751508236686</v>
      </c>
      <c r="I54" s="13">
        <f>'[15]INPUT_Energy demand'!AE8</f>
        <v>12451.031086008348</v>
      </c>
      <c r="J54" s="13">
        <f>'[15]INPUT_Energy demand'!AF8</f>
        <v>14626.309564019262</v>
      </c>
      <c r="K54" s="13">
        <f>'[15]INPUT_Energy demand'!AG8</f>
        <v>12124.355060343703</v>
      </c>
      <c r="L54" s="13">
        <f>'[15]INPUT_Energy demand'!AH8</f>
        <v>11319.751508236686</v>
      </c>
      <c r="M54" s="13">
        <f>'[15]INPUT_Energy demand'!AI8</f>
        <v>8120.9912015449936</v>
      </c>
      <c r="N54" s="13">
        <f>'[15]INPUT_Energy demand'!AJ8</f>
        <v>10442.762200948575</v>
      </c>
      <c r="O54" s="13">
        <f>'[15]INPUT_Energy demand'!AK8</f>
        <v>9052.1147833162795</v>
      </c>
      <c r="P54" s="13">
        <f>'[15]INPUT_Energy demand'!AL8</f>
        <v>0</v>
      </c>
      <c r="Q54" s="13">
        <f>'[15]INPUT_Energy demand'!AM8</f>
        <v>4330.0398844633546</v>
      </c>
      <c r="R54" s="13">
        <f>'[15]INPUT_Energy demand'!AN8</f>
        <v>4183.5473630706874</v>
      </c>
      <c r="S54" s="13">
        <f>'[15]INPUT_Energy demand'!AO8</f>
        <v>3072.2402770274239</v>
      </c>
      <c r="T54" s="13">
        <f>'[15]INPUT_Energy demand'!AP8</f>
        <v>0</v>
      </c>
      <c r="U54" s="13">
        <f>'[15]INPUT_Energy demand'!AQ8</f>
        <v>12904.796893060824</v>
      </c>
      <c r="V54" s="13">
        <f>'[15]INPUT_Energy demand'!AR8</f>
        <v>4183.5473630706883</v>
      </c>
      <c r="W54" s="13">
        <f>'[15]INPUT_Energy demand'!AS8</f>
        <v>14185.731260000019</v>
      </c>
      <c r="X54" s="13">
        <f>'[15]INPUT_Energy demand'!AT8</f>
        <v>0</v>
      </c>
      <c r="Y54" s="13">
        <f>'[15]INPUT_Energy demand'!AU8</f>
        <v>0.33553723629635013</v>
      </c>
      <c r="Z54" s="13">
        <f>'[15]INPUT_Energy demand'!AV8</f>
        <v>0.99999999999999978</v>
      </c>
      <c r="AA54" s="13">
        <f>'[15]INPUT_Energy demand'!AW8</f>
        <v>0.21657257005074687</v>
      </c>
      <c r="AB54" s="13">
        <f>'[15]INPUT_Energy demand'!AX8</f>
        <v>49855.244018971556</v>
      </c>
      <c r="AC54" s="13">
        <f>'[15]INPUT_Energy demand'!AY8</f>
        <v>51.28730887942811</v>
      </c>
      <c r="AD54" s="13">
        <f>'[15]INPUT_Energy demand'!AZ8</f>
        <v>50.440053907069014</v>
      </c>
      <c r="AE54" s="104">
        <f>'[15]INPUT_Energy demand'!BA8</f>
        <v>164.13319999999999</v>
      </c>
      <c r="AF54" s="9"/>
      <c r="AG54" s="9"/>
      <c r="AH54" s="9"/>
    </row>
    <row r="55" spans="1:34">
      <c r="A55" s="118" t="s">
        <v>7</v>
      </c>
      <c r="B55" s="17" t="s">
        <v>10</v>
      </c>
      <c r="C55" s="36" t="s">
        <v>32</v>
      </c>
      <c r="D55" s="17" t="s">
        <v>38</v>
      </c>
      <c r="E55" s="17" t="s">
        <v>40</v>
      </c>
      <c r="F55" s="17" t="s">
        <v>20</v>
      </c>
      <c r="G55" s="25" t="str">
        <f t="shared" si="1"/>
        <v>TEK17 Direct PV panels NoST Occupant open NoEV</v>
      </c>
      <c r="H55" s="13">
        <f>'[19]INPUT_Energy demand'!AD8</f>
        <v>7351.9798452019913</v>
      </c>
      <c r="I55" s="13">
        <f>'[19]INPUT_Energy demand'!AE8</f>
        <v>8428.6391331832856</v>
      </c>
      <c r="J55" s="13">
        <f>'[19]INPUT_Energy demand'!AF8</f>
        <v>8174.655922434913</v>
      </c>
      <c r="K55" s="13">
        <f>'[19]INPUT_Energy demand'!AG8</f>
        <v>7776.3586032143257</v>
      </c>
      <c r="L55" s="13">
        <f>'[19]INPUT_Energy demand'!AH8</f>
        <v>7351.9798452019913</v>
      </c>
      <c r="M55" s="13">
        <f>'[19]INPUT_Energy demand'!AI8</f>
        <v>7793.2318680904446</v>
      </c>
      <c r="N55" s="13">
        <f>'[19]INPUT_Energy demand'!AJ8</f>
        <v>7342.3544535130113</v>
      </c>
      <c r="O55" s="13">
        <f>'[19]INPUT_Energy demand'!AK8</f>
        <v>6703.212231758177</v>
      </c>
      <c r="P55" s="13">
        <f>'[19]INPUT_Energy demand'!AL8</f>
        <v>0</v>
      </c>
      <c r="Q55" s="13">
        <f>'[19]INPUT_Energy demand'!AM8</f>
        <v>635.40726509284104</v>
      </c>
      <c r="R55" s="13">
        <f>'[19]INPUT_Energy demand'!AN8</f>
        <v>832.30146892190169</v>
      </c>
      <c r="S55" s="13">
        <f>'[19]INPUT_Energy demand'!AO8</f>
        <v>1073.1463714561487</v>
      </c>
      <c r="T55" s="13">
        <f>'[19]INPUT_Energy demand'!AP8</f>
        <v>0</v>
      </c>
      <c r="U55" s="13">
        <f>'[19]INPUT_Energy demand'!AQ8</f>
        <v>838.20997928249994</v>
      </c>
      <c r="V55" s="13">
        <f>'[19]INPUT_Energy demand'!AR8</f>
        <v>832.30146892190135</v>
      </c>
      <c r="W55" s="13">
        <f>'[19]INPUT_Energy demand'!AS8</f>
        <v>5319.8200899999974</v>
      </c>
      <c r="X55" s="13">
        <f>'[19]INPUT_Energy demand'!AT8</f>
        <v>0</v>
      </c>
      <c r="Y55" s="13">
        <f>'[19]INPUT_Energy demand'!AU8</f>
        <v>0.75805261306569482</v>
      </c>
      <c r="Z55" s="13">
        <f>'[19]INPUT_Energy demand'!AV8</f>
        <v>1.0000000000000004</v>
      </c>
      <c r="AA55" s="13">
        <f>'[19]INPUT_Energy demand'!AW8</f>
        <v>0.20172606466023352</v>
      </c>
      <c r="AB55" s="13">
        <f>'[19]INPUT_Energy demand'!AX8</f>
        <v>26560.119097248145</v>
      </c>
      <c r="AC55" s="13">
        <f>'[19]INPUT_Energy demand'!AY8</f>
        <v>21.503397899999996</v>
      </c>
      <c r="AD55" s="13">
        <f>'[19]INPUT_Energy demand'!AZ8</f>
        <v>23.017289900000002</v>
      </c>
      <c r="AE55" s="104">
        <f>'[19]INPUT_Energy demand'!BA8</f>
        <v>64.147599999999997</v>
      </c>
      <c r="AF55" s="9"/>
      <c r="AG55" s="9"/>
      <c r="AH55" s="9"/>
    </row>
    <row r="56" spans="1:34">
      <c r="A56" s="118" t="s">
        <v>8</v>
      </c>
      <c r="B56" s="17" t="s">
        <v>10</v>
      </c>
      <c r="C56" s="36" t="s">
        <v>32</v>
      </c>
      <c r="D56" s="17" t="s">
        <v>38</v>
      </c>
      <c r="E56" s="17" t="s">
        <v>40</v>
      </c>
      <c r="F56" s="17" t="s">
        <v>20</v>
      </c>
      <c r="G56" s="25" t="str">
        <f t="shared" si="1"/>
        <v>60s Direct PV panels NoST Occupant open NoEV</v>
      </c>
      <c r="H56" s="13">
        <f>'[23]INPUT_Energy demand'!AD8</f>
        <v>7055.8278483326258</v>
      </c>
      <c r="I56" s="13">
        <f>'[23]INPUT_Energy demand'!AE8</f>
        <v>7627.1812178945229</v>
      </c>
      <c r="J56" s="13">
        <f>'[23]INPUT_Energy demand'!AF8</f>
        <v>7844.8460913864783</v>
      </c>
      <c r="K56" s="13">
        <f>'[23]INPUT_Energy demand'!AG8</f>
        <v>7517.6451901694791</v>
      </c>
      <c r="L56" s="13">
        <f>'[23]INPUT_Energy demand'!AH8</f>
        <v>7055.8278483326258</v>
      </c>
      <c r="M56" s="13">
        <f>'[23]INPUT_Energy demand'!AI8</f>
        <v>6965.5487272052951</v>
      </c>
      <c r="N56" s="13">
        <f>'[23]INPUT_Energy demand'!AJ8</f>
        <v>7265.2290821652259</v>
      </c>
      <c r="O56" s="13">
        <f>'[23]INPUT_Energy demand'!AK8</f>
        <v>6448.3798102288511</v>
      </c>
      <c r="P56" s="13">
        <f>'[23]INPUT_Energy demand'!AL8</f>
        <v>0</v>
      </c>
      <c r="Q56" s="13">
        <f>'[23]INPUT_Energy demand'!AM8</f>
        <v>661.63249068922778</v>
      </c>
      <c r="R56" s="13">
        <f>'[23]INPUT_Energy demand'!AN8</f>
        <v>579.61700922125237</v>
      </c>
      <c r="S56" s="13">
        <f>'[23]INPUT_Energy demand'!AO8</f>
        <v>1069.265379940628</v>
      </c>
      <c r="T56" s="13">
        <f>'[23]INPUT_Energy demand'!AP8</f>
        <v>0</v>
      </c>
      <c r="U56" s="13">
        <f>'[23]INPUT_Energy demand'!AQ8</f>
        <v>1162.997462868384</v>
      </c>
      <c r="V56" s="13">
        <f>'[23]INPUT_Energy demand'!AR8</f>
        <v>579.6170092212526</v>
      </c>
      <c r="W56" s="13">
        <f>'[23]INPUT_Energy demand'!AS8</f>
        <v>5319.8200899999974</v>
      </c>
      <c r="X56" s="13">
        <f>'[23]INPUT_Energy demand'!AT8</f>
        <v>0</v>
      </c>
      <c r="Y56" s="13">
        <f>'[23]INPUT_Energy demand'!AU8</f>
        <v>0.56890278080005108</v>
      </c>
      <c r="Z56" s="13">
        <f>'[23]INPUT_Energy demand'!AV8</f>
        <v>0.99999999999999956</v>
      </c>
      <c r="AA56" s="13">
        <f>'[23]INPUT_Energy demand'!AW8</f>
        <v>0.20099653030571349</v>
      </c>
      <c r="AB56" s="13">
        <f>'[23]INPUT_Energy demand'!AX8</f>
        <v>25016.581643304573</v>
      </c>
      <c r="AC56" s="13">
        <f>'[23]INPUT_Energy demand'!AY8</f>
        <v>27.731513759432993</v>
      </c>
      <c r="AD56" s="13">
        <f>'[23]INPUT_Energy demand'!AZ8</f>
        <v>21.189361655982005</v>
      </c>
      <c r="AE56" s="104">
        <f>'[23]INPUT_Energy demand'!BA8</f>
        <v>64.147599999999997</v>
      </c>
      <c r="AF56" s="9"/>
      <c r="AG56" s="9"/>
      <c r="AH56" s="9"/>
    </row>
    <row r="57" spans="1:34">
      <c r="A57" s="118" t="s">
        <v>7</v>
      </c>
      <c r="B57" s="17" t="s">
        <v>11</v>
      </c>
      <c r="C57" s="36" t="s">
        <v>32</v>
      </c>
      <c r="D57" s="17" t="s">
        <v>39</v>
      </c>
      <c r="E57" s="17" t="s">
        <v>40</v>
      </c>
      <c r="F57" s="17" t="s">
        <v>20</v>
      </c>
      <c r="G57" s="25" t="str">
        <f t="shared" si="1"/>
        <v>TEK17 ASHP PV panels ST Occupant open NoEV</v>
      </c>
      <c r="H57" s="13">
        <f>'[27]INPUT_Energy demand'!AD8</f>
        <v>14394.923932333169</v>
      </c>
      <c r="I57" s="13">
        <f>'[27]INPUT_Energy demand'!AE8</f>
        <v>16117.114501472843</v>
      </c>
      <c r="J57" s="13">
        <f>'[27]INPUT_Energy demand'!AF8</f>
        <v>23395.164067483405</v>
      </c>
      <c r="K57" s="13">
        <f>'[27]INPUT_Energy demand'!AG8</f>
        <v>14826.013761428039</v>
      </c>
      <c r="L57" s="13">
        <f>'[27]INPUT_Energy demand'!AH8</f>
        <v>14394.923932333169</v>
      </c>
      <c r="M57" s="13">
        <f>'[27]INPUT_Energy demand'!AI8</f>
        <v>10553.536211464121</v>
      </c>
      <c r="N57" s="13">
        <f>'[27]INPUT_Energy demand'!AJ8</f>
        <v>11243.770808553425</v>
      </c>
      <c r="O57" s="13">
        <f>'[27]INPUT_Energy demand'!AK8</f>
        <v>11739.874537151018</v>
      </c>
      <c r="P57" s="13">
        <f>'[27]INPUT_Energy demand'!AL8</f>
        <v>0</v>
      </c>
      <c r="Q57" s="13">
        <f>'[27]INPUT_Energy demand'!AM8</f>
        <v>5563.5782900087215</v>
      </c>
      <c r="R57" s="13">
        <f>'[27]INPUT_Energy demand'!AN8</f>
        <v>12151.39325892998</v>
      </c>
      <c r="S57" s="13">
        <f>'[27]INPUT_Energy demand'!AO8</f>
        <v>3086.1392242770216</v>
      </c>
      <c r="T57" s="13">
        <f>'[27]INPUT_Energy demand'!AP8</f>
        <v>0</v>
      </c>
      <c r="U57" s="13">
        <f>'[27]INPUT_Energy demand'!AQ8</f>
        <v>16452.218024313373</v>
      </c>
      <c r="V57" s="13">
        <f>'[27]INPUT_Energy demand'!AR8</f>
        <v>12151.39325892998</v>
      </c>
      <c r="W57" s="13">
        <f>'[27]INPUT_Energy demand'!AS8</f>
        <v>14185.731260000019</v>
      </c>
      <c r="X57" s="13">
        <f>'[27]INPUT_Energy demand'!AT8</f>
        <v>0</v>
      </c>
      <c r="Y57" s="13">
        <f>'[27]INPUT_Energy demand'!AU8</f>
        <v>0.33816584984387932</v>
      </c>
      <c r="Z57" s="13">
        <f>'[27]INPUT_Energy demand'!AV8</f>
        <v>1</v>
      </c>
      <c r="AA57" s="13">
        <f>'[27]INPUT_Energy demand'!AW8</f>
        <v>0.21755235367944067</v>
      </c>
      <c r="AB57" s="13">
        <f>'[27]INPUT_Energy demand'!AX8</f>
        <v>63247.416171068158</v>
      </c>
      <c r="AC57" s="13">
        <f>'[27]INPUT_Energy demand'!AY8</f>
        <v>72.940166562499982</v>
      </c>
      <c r="AD57" s="13">
        <f>'[27]INPUT_Energy demand'!AZ8</f>
        <v>80.694947400000004</v>
      </c>
      <c r="AE57" s="104">
        <f>'[27]INPUT_Energy demand'!BA8</f>
        <v>164.13319999999999</v>
      </c>
      <c r="AF57" s="9"/>
      <c r="AG57" s="9"/>
      <c r="AH57" s="9"/>
    </row>
    <row r="58" spans="1:34">
      <c r="A58" s="118" t="s">
        <v>8</v>
      </c>
      <c r="B58" s="17" t="s">
        <v>11</v>
      </c>
      <c r="C58" s="36" t="s">
        <v>32</v>
      </c>
      <c r="D58" s="17" t="s">
        <v>39</v>
      </c>
      <c r="E58" s="17" t="s">
        <v>40</v>
      </c>
      <c r="F58" s="17" t="s">
        <v>20</v>
      </c>
      <c r="G58" s="25" t="str">
        <f t="shared" si="1"/>
        <v>60s ASHP PV panels ST Occupant open NoEV</v>
      </c>
      <c r="H58" s="13">
        <f>'[31]INPUT_Energy demand'!AD8</f>
        <v>14086.849959715131</v>
      </c>
      <c r="I58" s="13">
        <f>'[31]INPUT_Energy demand'!AE8</f>
        <v>15541.472078080908</v>
      </c>
      <c r="J58" s="13">
        <f>'[31]INPUT_Energy demand'!AF8</f>
        <v>22379.565734516251</v>
      </c>
      <c r="K58" s="13">
        <f>'[31]INPUT_Energy demand'!AG8</f>
        <v>14558.097934720616</v>
      </c>
      <c r="L58" s="13">
        <f>'[31]INPUT_Energy demand'!AH8</f>
        <v>14086.849959715131</v>
      </c>
      <c r="M58" s="13">
        <f>'[31]INPUT_Energy demand'!AI8</f>
        <v>10107.093066818095</v>
      </c>
      <c r="N58" s="13">
        <f>'[31]INPUT_Energy demand'!AJ8</f>
        <v>11163.540756021088</v>
      </c>
      <c r="O58" s="13">
        <f>'[31]INPUT_Energy demand'!AK8</f>
        <v>11477.248584392721</v>
      </c>
      <c r="P58" s="13">
        <f>'[31]INPUT_Energy demand'!AL8</f>
        <v>0</v>
      </c>
      <c r="Q58" s="13">
        <f>'[31]INPUT_Energy demand'!AM8</f>
        <v>5434.3790112628121</v>
      </c>
      <c r="R58" s="13">
        <f>'[31]INPUT_Energy demand'!AN8</f>
        <v>11216.024978495163</v>
      </c>
      <c r="S58" s="13">
        <f>'[31]INPUT_Energy demand'!AO8</f>
        <v>3080.8493503278951</v>
      </c>
      <c r="T58" s="13">
        <f>'[31]INPUT_Energy demand'!AP8</f>
        <v>0</v>
      </c>
      <c r="U58" s="13">
        <f>'[31]INPUT_Energy demand'!AQ8</f>
        <v>16807.827890206987</v>
      </c>
      <c r="V58" s="13">
        <f>'[31]INPUT_Energy demand'!AR8</f>
        <v>11216.024978495163</v>
      </c>
      <c r="W58" s="13">
        <f>'[31]INPUT_Energy demand'!AS8</f>
        <v>14185.731260000019</v>
      </c>
      <c r="X58" s="13">
        <f>'[31]INPUT_Energy demand'!AT8</f>
        <v>0</v>
      </c>
      <c r="Y58" s="13">
        <f>'[31]INPUT_Energy demand'!AU8</f>
        <v>0.32332428953708714</v>
      </c>
      <c r="Z58" s="13">
        <f>'[31]INPUT_Energy demand'!AV8</f>
        <v>1</v>
      </c>
      <c r="AA58" s="13">
        <f>'[31]INPUT_Energy demand'!AW8</f>
        <v>0.21717945263879834</v>
      </c>
      <c r="AB58" s="13">
        <f>'[31]INPUT_Energy demand'!AX8</f>
        <v>61642.815120421714</v>
      </c>
      <c r="AC58" s="13">
        <f>'[31]INPUT_Energy demand'!AY8</f>
        <v>71.457216350745142</v>
      </c>
      <c r="AD58" s="13">
        <f>'[31]INPUT_Energy demand'!AZ8</f>
        <v>79.350607559121983</v>
      </c>
      <c r="AE58" s="104">
        <f>'[31]INPUT_Energy demand'!BA8</f>
        <v>164.13319999999999</v>
      </c>
      <c r="AF58" s="9"/>
      <c r="AG58" s="9"/>
      <c r="AH58" s="9"/>
    </row>
    <row r="59" spans="1:34">
      <c r="A59" s="118" t="s">
        <v>7</v>
      </c>
      <c r="B59" s="17" t="s">
        <v>10</v>
      </c>
      <c r="C59" s="36" t="s">
        <v>32</v>
      </c>
      <c r="D59" s="17" t="s">
        <v>38</v>
      </c>
      <c r="E59" s="17" t="s">
        <v>17</v>
      </c>
      <c r="F59" s="17" t="s">
        <v>21</v>
      </c>
      <c r="G59" s="25" t="str">
        <f t="shared" si="1"/>
        <v>TEK17 Direct PV panels NoST Normal EV charging</v>
      </c>
      <c r="H59" s="13">
        <f>'[35]INPUT_Energy demand'!AD8</f>
        <v>7374.7006525148827</v>
      </c>
      <c r="I59" s="13">
        <f>'[35]INPUT_Energy demand'!AE8</f>
        <v>8189.3623927512526</v>
      </c>
      <c r="J59" s="13">
        <f>'[35]INPUT_Energy demand'!AF8</f>
        <v>7803.4239848271154</v>
      </c>
      <c r="K59" s="13">
        <f>'[35]INPUT_Energy demand'!AG8</f>
        <v>7544.4903550369072</v>
      </c>
      <c r="L59" s="13">
        <f>'[35]INPUT_Energy demand'!AH8</f>
        <v>7374.7006525148827</v>
      </c>
      <c r="M59" s="13">
        <f>'[35]INPUT_Energy demand'!AI8</f>
        <v>6684.3621324533087</v>
      </c>
      <c r="N59" s="13">
        <f>'[35]INPUT_Energy demand'!AJ8</f>
        <v>6659.2713304174158</v>
      </c>
      <c r="O59" s="13">
        <f>'[35]INPUT_Energy demand'!AK8</f>
        <v>6477.0894621935577</v>
      </c>
      <c r="P59" s="13">
        <f>'[35]INPUT_Energy demand'!AL8</f>
        <v>0</v>
      </c>
      <c r="Q59" s="13">
        <f>'[35]INPUT_Energy demand'!AM8</f>
        <v>1505.0002602979439</v>
      </c>
      <c r="R59" s="13">
        <f>'[35]INPUT_Energy demand'!AN8</f>
        <v>1144.1526544096996</v>
      </c>
      <c r="S59" s="13">
        <f>'[35]INPUT_Energy demand'!AO8</f>
        <v>1067.4008928433495</v>
      </c>
      <c r="T59" s="13">
        <f>'[35]INPUT_Energy demand'!AP8</f>
        <v>0</v>
      </c>
      <c r="U59" s="13">
        <f>'[35]INPUT_Energy demand'!AQ8</f>
        <v>2054.0281612322742</v>
      </c>
      <c r="V59" s="13">
        <f>'[35]INPUT_Energy demand'!AR8</f>
        <v>1144.1526544096992</v>
      </c>
      <c r="W59" s="13">
        <f>'[35]INPUT_Energy demand'!AS8</f>
        <v>5319.8200899999974</v>
      </c>
      <c r="X59" s="13">
        <f>'[35]INPUT_Energy demand'!AT8</f>
        <v>0</v>
      </c>
      <c r="Y59" s="13">
        <f>'[35]INPUT_Energy demand'!AU8</f>
        <v>0.73270673143792164</v>
      </c>
      <c r="Z59" s="13">
        <f>'[35]INPUT_Energy demand'!AV8</f>
        <v>1.0000000000000004</v>
      </c>
      <c r="AA59" s="13">
        <f>'[35]INPUT_Energy demand'!AW8</f>
        <v>0.20064605095383028</v>
      </c>
      <c r="AB59" s="13">
        <f>'[35]INPUT_Energy demand'!AX8</f>
        <v>26677.426608348142</v>
      </c>
      <c r="AC59" s="13">
        <f>'[35]INPUT_Energy demand'!AY8</f>
        <v>24.311523099999995</v>
      </c>
      <c r="AD59" s="13">
        <f>'[35]INPUT_Energy demand'!AZ8</f>
        <v>23.601124199999997</v>
      </c>
      <c r="AE59" s="104">
        <f>'[35]INPUT_Energy demand'!BA8</f>
        <v>64.147599999999997</v>
      </c>
      <c r="AF59" s="9"/>
      <c r="AG59" s="9"/>
      <c r="AH59" s="9"/>
    </row>
    <row r="60" spans="1:34">
      <c r="A60" s="118" t="s">
        <v>8</v>
      </c>
      <c r="B60" s="17" t="s">
        <v>10</v>
      </c>
      <c r="C60" s="36" t="s">
        <v>32</v>
      </c>
      <c r="D60" s="17" t="s">
        <v>38</v>
      </c>
      <c r="E60" s="17" t="s">
        <v>17</v>
      </c>
      <c r="F60" s="17" t="s">
        <v>21</v>
      </c>
      <c r="G60" s="25" t="str">
        <f t="shared" si="1"/>
        <v>60s Direct PV panels NoST Normal EV charging</v>
      </c>
      <c r="H60" s="13">
        <f>'[39]INPUT_Energy demand'!AD8</f>
        <v>7082.8028350362611</v>
      </c>
      <c r="I60" s="13">
        <f>'[39]INPUT_Energy demand'!AE8</f>
        <v>7941.6789548981051</v>
      </c>
      <c r="J60" s="13">
        <f>'[39]INPUT_Energy demand'!AF8</f>
        <v>7610.841995319327</v>
      </c>
      <c r="K60" s="13">
        <f>'[39]INPUT_Energy demand'!AG8</f>
        <v>7289.00765519586</v>
      </c>
      <c r="L60" s="13">
        <f>'[39]INPUT_Energy demand'!AH8</f>
        <v>7082.8028350362611</v>
      </c>
      <c r="M60" s="13">
        <f>'[39]INPUT_Energy demand'!AI8</f>
        <v>6421.5694648094477</v>
      </c>
      <c r="N60" s="13">
        <f>'[39]INPUT_Energy demand'!AJ8</f>
        <v>6583.2538182859698</v>
      </c>
      <c r="O60" s="13">
        <f>'[39]INPUT_Energy demand'!AK8</f>
        <v>6226.5171833049453</v>
      </c>
      <c r="P60" s="13">
        <f>'[39]INPUT_Energy demand'!AL8</f>
        <v>0</v>
      </c>
      <c r="Q60" s="13">
        <f>'[39]INPUT_Energy demand'!AM8</f>
        <v>1520.1094900886574</v>
      </c>
      <c r="R60" s="13">
        <f>'[39]INPUT_Energy demand'!AN8</f>
        <v>1027.5881770333572</v>
      </c>
      <c r="S60" s="13">
        <f>'[39]INPUT_Energy demand'!AO8</f>
        <v>1062.4904718909147</v>
      </c>
      <c r="T60" s="13">
        <f>'[39]INPUT_Energy demand'!AP8</f>
        <v>0</v>
      </c>
      <c r="U60" s="13">
        <f>'[39]INPUT_Energy demand'!AQ8</f>
        <v>2034.4288355876783</v>
      </c>
      <c r="V60" s="13">
        <f>'[39]INPUT_Energy demand'!AR8</f>
        <v>1027.5881770333576</v>
      </c>
      <c r="W60" s="13">
        <f>'[39]INPUT_Energy demand'!AS8</f>
        <v>5319.8200899999974</v>
      </c>
      <c r="X60" s="13">
        <f>'[39]INPUT_Energy demand'!AT8</f>
        <v>0</v>
      </c>
      <c r="Y60" s="13">
        <f>'[39]INPUT_Energy demand'!AU8</f>
        <v>0.74719226521853177</v>
      </c>
      <c r="Z60" s="13">
        <f>'[39]INPUT_Energy demand'!AV8</f>
        <v>0.99999999999999956</v>
      </c>
      <c r="AA60" s="13">
        <f>'[39]INPUT_Energy demand'!AW8</f>
        <v>0.19972300828145398</v>
      </c>
      <c r="AB60" s="13">
        <f>'[39]INPUT_Energy demand'!AX8</f>
        <v>25157.076365719397</v>
      </c>
      <c r="AC60" s="13">
        <f>'[39]INPUT_Energy demand'!AY8</f>
        <v>21.760754109794991</v>
      </c>
      <c r="AD60" s="13">
        <f>'[39]INPUT_Energy demand'!AZ8</f>
        <v>21.4811358008375</v>
      </c>
      <c r="AE60" s="104">
        <f>'[39]INPUT_Energy demand'!BA8</f>
        <v>64.147599999999997</v>
      </c>
      <c r="AF60" s="9"/>
      <c r="AG60" s="9"/>
      <c r="AH60" s="9"/>
    </row>
    <row r="61" spans="1:34">
      <c r="A61" s="118" t="s">
        <v>7</v>
      </c>
      <c r="B61" s="17" t="s">
        <v>11</v>
      </c>
      <c r="C61" s="36" t="s">
        <v>32</v>
      </c>
      <c r="D61" s="17" t="s">
        <v>39</v>
      </c>
      <c r="E61" s="17" t="s">
        <v>17</v>
      </c>
      <c r="F61" s="17" t="s">
        <v>21</v>
      </c>
      <c r="G61" s="25" t="str">
        <f t="shared" si="1"/>
        <v>TEK17 ASHP PV panels ST Normal EV charging</v>
      </c>
      <c r="H61" s="13">
        <f>'[43]INPUT_Energy demand'!AD8</f>
        <v>14401.320009593928</v>
      </c>
      <c r="I61" s="13">
        <f>'[43]INPUT_Energy demand'!AE8</f>
        <v>15379.604550269039</v>
      </c>
      <c r="J61" s="13">
        <f>'[43]INPUT_Energy demand'!AF8</f>
        <v>18902.117527423427</v>
      </c>
      <c r="K61" s="13">
        <f>'[43]INPUT_Energy demand'!AG8</f>
        <v>14582.196335520819</v>
      </c>
      <c r="L61" s="13">
        <f>'[43]INPUT_Energy demand'!AH8</f>
        <v>14401.320009593928</v>
      </c>
      <c r="M61" s="13">
        <f>'[43]INPUT_Energy demand'!AI8</f>
        <v>10293.77118272953</v>
      </c>
      <c r="N61" s="13">
        <f>'[43]INPUT_Energy demand'!AJ8</f>
        <v>11245.436453673419</v>
      </c>
      <c r="O61" s="13">
        <f>'[43]INPUT_Energy demand'!AK8</f>
        <v>11503.14288783383</v>
      </c>
      <c r="P61" s="13">
        <f>'[43]INPUT_Energy demand'!AL8</f>
        <v>0</v>
      </c>
      <c r="Q61" s="13">
        <f>'[43]INPUT_Energy demand'!AM8</f>
        <v>5085.8333675395097</v>
      </c>
      <c r="R61" s="13">
        <f>'[43]INPUT_Energy demand'!AN8</f>
        <v>7656.6810737500073</v>
      </c>
      <c r="S61" s="13">
        <f>'[43]INPUT_Energy demand'!AO8</f>
        <v>3079.0534476869889</v>
      </c>
      <c r="T61" s="13">
        <f>'[43]INPUT_Energy demand'!AP8</f>
        <v>0</v>
      </c>
      <c r="U61" s="13">
        <f>'[43]INPUT_Energy demand'!AQ8</f>
        <v>12944.838255671897</v>
      </c>
      <c r="V61" s="13">
        <f>'[43]INPUT_Energy demand'!AR8</f>
        <v>7656.6810737500073</v>
      </c>
      <c r="W61" s="13">
        <f>'[43]INPUT_Energy demand'!AS8</f>
        <v>14185.731260000019</v>
      </c>
      <c r="X61" s="13">
        <f>'[43]INPUT_Energy demand'!AT8</f>
        <v>0</v>
      </c>
      <c r="Y61" s="13">
        <f>'[43]INPUT_Energy demand'!AU8</f>
        <v>0.39288504553628595</v>
      </c>
      <c r="Z61" s="13">
        <f>'[43]INPUT_Energy demand'!AV8</f>
        <v>1</v>
      </c>
      <c r="AA61" s="13">
        <f>'[43]INPUT_Energy demand'!AW8</f>
        <v>0.2170528534097568</v>
      </c>
      <c r="AB61" s="13">
        <f>'[43]INPUT_Energy demand'!AX8</f>
        <v>63280.729073468225</v>
      </c>
      <c r="AC61" s="13">
        <f>'[43]INPUT_Energy demand'!AY8</f>
        <v>65.418535616666645</v>
      </c>
      <c r="AD61" s="13">
        <f>'[43]INPUT_Energy demand'!AZ8</f>
        <v>71.692486700000018</v>
      </c>
      <c r="AE61" s="104">
        <f>'[43]INPUT_Energy demand'!BA8</f>
        <v>164.13319999999999</v>
      </c>
      <c r="AF61" s="9"/>
      <c r="AG61" s="9"/>
      <c r="AH61" s="9"/>
    </row>
    <row r="62" spans="1:34">
      <c r="A62" s="118" t="s">
        <v>8</v>
      </c>
      <c r="B62" s="17" t="s">
        <v>11</v>
      </c>
      <c r="C62" s="36" t="s">
        <v>32</v>
      </c>
      <c r="D62" s="17" t="s">
        <v>39</v>
      </c>
      <c r="E62" s="17" t="s">
        <v>17</v>
      </c>
      <c r="F62" s="17" t="s">
        <v>21</v>
      </c>
      <c r="G62" s="25" t="str">
        <f t="shared" si="1"/>
        <v>60s ASHP PV panels ST Normal EV charging</v>
      </c>
      <c r="H62" s="13">
        <f>'[47]INPUT_Energy demand'!AD8</f>
        <v>14094.228308236665</v>
      </c>
      <c r="I62" s="13">
        <f>'[47]INPUT_Energy demand'!AE8</f>
        <v>15009.955301492966</v>
      </c>
      <c r="J62" s="13">
        <f>'[47]INPUT_Energy demand'!AF8</f>
        <v>18014.27079267826</v>
      </c>
      <c r="K62" s="13">
        <f>'[47]INPUT_Energy demand'!AG8</f>
        <v>14314.904660343729</v>
      </c>
      <c r="L62" s="13">
        <f>'[47]INPUT_Energy demand'!AH8</f>
        <v>14094.228308236665</v>
      </c>
      <c r="M62" s="13">
        <f>'[47]INPUT_Energy demand'!AI8</f>
        <v>10069.85134521968</v>
      </c>
      <c r="N62" s="13">
        <f>'[47]INPUT_Energy demand'!AJ8</f>
        <v>11165.462200948588</v>
      </c>
      <c r="O62" s="13">
        <f>'[47]INPUT_Energy demand'!AK8</f>
        <v>11242.664383316289</v>
      </c>
      <c r="P62" s="13">
        <f>'[47]INPUT_Energy demand'!AL8</f>
        <v>0</v>
      </c>
      <c r="Q62" s="13">
        <f>'[47]INPUT_Energy demand'!AM8</f>
        <v>4940.1039562732858</v>
      </c>
      <c r="R62" s="13">
        <f>'[47]INPUT_Energy demand'!AN8</f>
        <v>6848.8085917296721</v>
      </c>
      <c r="S62" s="13">
        <f>'[47]INPUT_Energy demand'!AO8</f>
        <v>3072.2402770274402</v>
      </c>
      <c r="T62" s="13">
        <f>'[47]INPUT_Energy demand'!AP8</f>
        <v>0</v>
      </c>
      <c r="U62" s="13">
        <f>'[47]INPUT_Energy demand'!AQ8</f>
        <v>12668.826212915636</v>
      </c>
      <c r="V62" s="13">
        <f>'[47]INPUT_Energy demand'!AR8</f>
        <v>6848.8085917296721</v>
      </c>
      <c r="W62" s="13">
        <f>'[47]INPUT_Energy demand'!AS8</f>
        <v>14185.731260000019</v>
      </c>
      <c r="X62" s="13">
        <f>'[47]INPUT_Energy demand'!AT8</f>
        <v>0</v>
      </c>
      <c r="Y62" s="13">
        <f>'[47]INPUT_Energy demand'!AU8</f>
        <v>0.38994172571701557</v>
      </c>
      <c r="Z62" s="13">
        <f>'[47]INPUT_Energy demand'!AV8</f>
        <v>1</v>
      </c>
      <c r="AA62" s="13">
        <f>'[47]INPUT_Energy demand'!AW8</f>
        <v>0.21657257005074804</v>
      </c>
      <c r="AB62" s="13">
        <f>'[47]INPUT_Energy demand'!AX8</f>
        <v>61681.244018971498</v>
      </c>
      <c r="AC62" s="13">
        <f>'[47]INPUT_Energy demand'!AY8</f>
        <v>63.696199057373008</v>
      </c>
      <c r="AD62" s="13">
        <f>'[47]INPUT_Energy demand'!AZ8</f>
        <v>70.505006439321889</v>
      </c>
      <c r="AE62" s="104">
        <f>'[47]INPUT_Energy demand'!BA8</f>
        <v>164.13319999999999</v>
      </c>
      <c r="AF62" s="9"/>
      <c r="AG62" s="9"/>
      <c r="AH62" s="9"/>
    </row>
    <row r="63" spans="1:34">
      <c r="A63" s="118" t="s">
        <v>7</v>
      </c>
      <c r="B63" s="17" t="s">
        <v>10</v>
      </c>
      <c r="C63" s="36" t="s">
        <v>32</v>
      </c>
      <c r="D63" s="17" t="s">
        <v>38</v>
      </c>
      <c r="E63" s="17" t="s">
        <v>40</v>
      </c>
      <c r="F63" s="17" t="s">
        <v>21</v>
      </c>
      <c r="G63" s="25" t="str">
        <f t="shared" si="1"/>
        <v>TEK17 Direct PV panels NoST Occupant open EV charging</v>
      </c>
      <c r="H63" s="13">
        <f>'[51]INPUT_Energy demand'!AD8</f>
        <v>7656.8250823443914</v>
      </c>
      <c r="I63" s="13">
        <f>'[51]INPUT_Energy demand'!AE8</f>
        <v>7880.834268241656</v>
      </c>
      <c r="J63" s="13">
        <f>'[51]INPUT_Energy demand'!AF8</f>
        <v>9226.4528033608567</v>
      </c>
      <c r="K63" s="13">
        <f>'[51]INPUT_Energy demand'!AG8</f>
        <v>8989.445485126671</v>
      </c>
      <c r="L63" s="13">
        <f>'[51]INPUT_Energy demand'!AH8</f>
        <v>7656.8250823443914</v>
      </c>
      <c r="M63" s="13">
        <f>'[51]INPUT_Energy demand'!AI8</f>
        <v>6157.0487698514953</v>
      </c>
      <c r="N63" s="13">
        <f>'[51]INPUT_Energy demand'!AJ8</f>
        <v>8110.737878818858</v>
      </c>
      <c r="O63" s="13">
        <f>'[51]INPUT_Energy demand'!AK8</f>
        <v>6562.8889178441514</v>
      </c>
      <c r="P63" s="13">
        <f>'[51]INPUT_Energy demand'!AL8</f>
        <v>0</v>
      </c>
      <c r="Q63" s="13">
        <f>'[51]INPUT_Energy demand'!AM8</f>
        <v>1723.7854983901607</v>
      </c>
      <c r="R63" s="13">
        <f>'[51]INPUT_Energy demand'!AN8</f>
        <v>1115.7149245419987</v>
      </c>
      <c r="S63" s="13">
        <f>'[51]INPUT_Energy demand'!AO8</f>
        <v>2426.5565672825196</v>
      </c>
      <c r="T63" s="13">
        <f>'[51]INPUT_Energy demand'!AP8</f>
        <v>0</v>
      </c>
      <c r="U63" s="13">
        <f>'[51]INPUT_Energy demand'!AQ8</f>
        <v>4428.1396850585988</v>
      </c>
      <c r="V63" s="13">
        <f>'[51]INPUT_Energy demand'!AR8</f>
        <v>1115.7149245419987</v>
      </c>
      <c r="W63" s="13">
        <f>'[51]INPUT_Energy demand'!AS8</f>
        <v>11447.930800000009</v>
      </c>
      <c r="X63" s="13">
        <f>'[51]INPUT_Energy demand'!AT8</f>
        <v>0</v>
      </c>
      <c r="Y63" s="13">
        <f>'[51]INPUT_Energy demand'!AU8</f>
        <v>0.38927983780786024</v>
      </c>
      <c r="Z63" s="13">
        <f>'[51]INPUT_Energy demand'!AV8</f>
        <v>1</v>
      </c>
      <c r="AA63" s="13">
        <f>'[51]INPUT_Energy demand'!AW8</f>
        <v>0.21196464318971231</v>
      </c>
      <c r="AB63" s="13">
        <f>'[51]INPUT_Energy demand'!AX8</f>
        <v>30774.757576376996</v>
      </c>
      <c r="AC63" s="13">
        <f>'[51]INPUT_Energy demand'!AY8</f>
        <v>35.547124325000006</v>
      </c>
      <c r="AD63" s="13">
        <f>'[51]INPUT_Energy demand'!AZ8</f>
        <v>64.980113399999993</v>
      </c>
      <c r="AE63" s="104">
        <f>'[51]INPUT_Energy demand'!BA8</f>
        <v>139.26929999999999</v>
      </c>
      <c r="AF63" s="9"/>
      <c r="AG63" s="9"/>
      <c r="AH63" s="9"/>
    </row>
    <row r="64" spans="1:34">
      <c r="A64" s="118" t="s">
        <v>8</v>
      </c>
      <c r="B64" s="17" t="s">
        <v>10</v>
      </c>
      <c r="C64" s="36" t="s">
        <v>32</v>
      </c>
      <c r="D64" s="17" t="s">
        <v>38</v>
      </c>
      <c r="E64" s="17" t="s">
        <v>40</v>
      </c>
      <c r="F64" s="17" t="s">
        <v>21</v>
      </c>
      <c r="G64" s="25" t="str">
        <f t="shared" si="1"/>
        <v>60s Direct PV panels NoST Occupant open EV charging</v>
      </c>
      <c r="H64" s="13">
        <f>'[55]INPUT_Energy demand'!AD8</f>
        <v>7356.0035543702506</v>
      </c>
      <c r="I64" s="13">
        <f>'[55]INPUT_Energy demand'!AE8</f>
        <v>7611.4278826137788</v>
      </c>
      <c r="J64" s="13">
        <f>'[55]INPUT_Energy demand'!AF8</f>
        <v>9012.796264978926</v>
      </c>
      <c r="K64" s="13">
        <f>'[55]INPUT_Energy demand'!AG8</f>
        <v>8724.3815776263727</v>
      </c>
      <c r="L64" s="13">
        <f>'[55]INPUT_Energy demand'!AH8</f>
        <v>7356.0035543702506</v>
      </c>
      <c r="M64" s="13">
        <f>'[55]INPUT_Energy demand'!AI8</f>
        <v>5614.4711610957775</v>
      </c>
      <c r="N64" s="13">
        <f>'[55]INPUT_Energy demand'!AJ8</f>
        <v>8032.3964837458616</v>
      </c>
      <c r="O64" s="13">
        <f>'[55]INPUT_Energy demand'!AK8</f>
        <v>6306.193863100294</v>
      </c>
      <c r="P64" s="13">
        <f>'[55]INPUT_Energy demand'!AL8</f>
        <v>0</v>
      </c>
      <c r="Q64" s="13">
        <f>'[55]INPUT_Energy demand'!AM8</f>
        <v>1996.9567215180014</v>
      </c>
      <c r="R64" s="13">
        <f>'[55]INPUT_Energy demand'!AN8</f>
        <v>980.39978123306446</v>
      </c>
      <c r="S64" s="13">
        <f>'[55]INPUT_Energy demand'!AO8</f>
        <v>2418.1877145260787</v>
      </c>
      <c r="T64" s="13">
        <f>'[55]INPUT_Energy demand'!AP8</f>
        <v>0</v>
      </c>
      <c r="U64" s="13">
        <f>'[55]INPUT_Energy demand'!AQ8</f>
        <v>4805.9458916845406</v>
      </c>
      <c r="V64" s="13">
        <f>'[55]INPUT_Energy demand'!AR8</f>
        <v>980.39978123306412</v>
      </c>
      <c r="W64" s="13">
        <f>'[55]INPUT_Energy demand'!AS8</f>
        <v>11447.930800000009</v>
      </c>
      <c r="X64" s="13">
        <f>'[55]INPUT_Energy demand'!AT8</f>
        <v>0</v>
      </c>
      <c r="Y64" s="13">
        <f>'[55]INPUT_Energy demand'!AU8</f>
        <v>0.41551793684844102</v>
      </c>
      <c r="Z64" s="13">
        <f>'[55]INPUT_Energy demand'!AV8</f>
        <v>1.0000000000000004</v>
      </c>
      <c r="AA64" s="13">
        <f>'[55]INPUT_Energy demand'!AW8</f>
        <v>0.21123360690877663</v>
      </c>
      <c r="AB64" s="13">
        <f>'[55]INPUT_Energy demand'!AX8</f>
        <v>29207.92967491721</v>
      </c>
      <c r="AC64" s="13">
        <f>'[55]INPUT_Energy demand'!AY8</f>
        <v>34.197005779555738</v>
      </c>
      <c r="AD64" s="13">
        <f>'[55]INPUT_Energy demand'!AZ8</f>
        <v>62.686694347676507</v>
      </c>
      <c r="AE64" s="104">
        <f>'[55]INPUT_Energy demand'!BA8</f>
        <v>139.26929999999999</v>
      </c>
      <c r="AF64" s="9"/>
      <c r="AG64" s="9"/>
      <c r="AH64" s="9"/>
    </row>
    <row r="65" spans="1:34">
      <c r="A65" s="118" t="s">
        <v>7</v>
      </c>
      <c r="B65" s="17" t="s">
        <v>11</v>
      </c>
      <c r="C65" s="36" t="s">
        <v>32</v>
      </c>
      <c r="D65" s="17" t="s">
        <v>39</v>
      </c>
      <c r="E65" s="17" t="s">
        <v>40</v>
      </c>
      <c r="F65" s="17" t="s">
        <v>21</v>
      </c>
      <c r="G65" s="25" t="str">
        <f t="shared" si="1"/>
        <v>TEK17 ASHP PV panels ST Occupant open EV charging</v>
      </c>
      <c r="H65" s="13">
        <f>'[59]INPUT_Energy demand'!AD8</f>
        <v>14063.636308587236</v>
      </c>
      <c r="I65" s="13">
        <f>'[59]INPUT_Energy demand'!AE8</f>
        <v>14370.303420453834</v>
      </c>
      <c r="J65" s="13">
        <f>'[59]INPUT_Energy demand'!AF8</f>
        <v>18933.793334396527</v>
      </c>
      <c r="K65" s="13">
        <f>'[59]INPUT_Energy demand'!AG8</f>
        <v>15154.906709052069</v>
      </c>
      <c r="L65" s="13">
        <f>'[59]INPUT_Energy demand'!AH8</f>
        <v>14063.636308587236</v>
      </c>
      <c r="M65" s="13">
        <f>'[59]INPUT_Energy demand'!AI8</f>
        <v>9992.9755400923696</v>
      </c>
      <c r="N65" s="13">
        <f>'[59]INPUT_Energy demand'!AJ8</f>
        <v>11157.461404019585</v>
      </c>
      <c r="O65" s="13">
        <f>'[59]INPUT_Energy demand'!AK8</f>
        <v>11111.04904816459</v>
      </c>
      <c r="P65" s="13">
        <f>'[59]INPUT_Energy demand'!AL8</f>
        <v>0</v>
      </c>
      <c r="Q65" s="13">
        <f>'[59]INPUT_Energy demand'!AM8</f>
        <v>4377.3278803614648</v>
      </c>
      <c r="R65" s="13">
        <f>'[59]INPUT_Energy demand'!AN8</f>
        <v>7776.3319303769422</v>
      </c>
      <c r="S65" s="13">
        <f>'[59]INPUT_Energy demand'!AO8</f>
        <v>4043.8576608874791</v>
      </c>
      <c r="T65" s="13">
        <f>'[59]INPUT_Energy demand'!AP8</f>
        <v>0</v>
      </c>
      <c r="U65" s="13">
        <f>'[59]INPUT_Energy demand'!AQ8</f>
        <v>11874.028464961322</v>
      </c>
      <c r="V65" s="13">
        <f>'[59]INPUT_Energy demand'!AR8</f>
        <v>7776.3319303769431</v>
      </c>
      <c r="W65" s="13">
        <f>'[59]INPUT_Energy demand'!AS8</f>
        <v>18548.873</v>
      </c>
      <c r="X65" s="13">
        <f>'[59]INPUT_Energy demand'!AT8</f>
        <v>0</v>
      </c>
      <c r="Y65" s="13">
        <f>'[59]INPUT_Energy demand'!AU8</f>
        <v>0.36864724497489432</v>
      </c>
      <c r="Z65" s="13">
        <f>'[59]INPUT_Energy demand'!AV8</f>
        <v>0.99999999999999989</v>
      </c>
      <c r="AA65" s="13">
        <f>'[59]INPUT_Energy demand'!AW8</f>
        <v>0.21801096276239959</v>
      </c>
      <c r="AB65" s="13">
        <f>'[59]INPUT_Energy demand'!AX8</f>
        <v>64149.228080391782</v>
      </c>
      <c r="AC65" s="13">
        <f>'[59]INPUT_Energy demand'!AY8</f>
        <v>54.463338606666625</v>
      </c>
      <c r="AD65" s="13">
        <f>'[59]INPUT_Energy demand'!AZ8</f>
        <v>108.91406916150002</v>
      </c>
      <c r="AE65" s="104">
        <f>'[59]INPUT_Energy demand'!BA8</f>
        <v>192.07599999999999</v>
      </c>
      <c r="AF65" s="9"/>
      <c r="AG65" s="9"/>
      <c r="AH65" s="9"/>
    </row>
    <row r="66" spans="1:34">
      <c r="A66" s="118" t="s">
        <v>8</v>
      </c>
      <c r="B66" s="17" t="s">
        <v>11</v>
      </c>
      <c r="C66" s="36" t="s">
        <v>32</v>
      </c>
      <c r="D66" s="17" t="s">
        <v>39</v>
      </c>
      <c r="E66" s="17" t="s">
        <v>40</v>
      </c>
      <c r="F66" s="17" t="s">
        <v>21</v>
      </c>
      <c r="G66" s="25" t="str">
        <f t="shared" si="1"/>
        <v>60s ASHP PV panels ST Occupant open EV charging</v>
      </c>
      <c r="H66" s="13">
        <f>'[63]INPUT_Energy demand'!AD8</f>
        <v>13751.596657656877</v>
      </c>
      <c r="I66" s="13">
        <f>'[63]INPUT_Energy demand'!AE8</f>
        <v>13862.698483640081</v>
      </c>
      <c r="J66" s="13">
        <f>'[63]INPUT_Energy demand'!AF8</f>
        <v>18091.183135727333</v>
      </c>
      <c r="K66" s="13">
        <f>'[63]INPUT_Energy demand'!AG8</f>
        <v>14881.990570536853</v>
      </c>
      <c r="L66" s="13">
        <f>'[63]INPUT_Energy demand'!AH8</f>
        <v>13751.596657656877</v>
      </c>
      <c r="M66" s="13">
        <f>'[63]INPUT_Energy demand'!AI8</f>
        <v>9732.172163843803</v>
      </c>
      <c r="N66" s="13">
        <f>'[63]INPUT_Energy demand'!AJ8</f>
        <v>11076.198622760096</v>
      </c>
      <c r="O66" s="13">
        <f>'[63]INPUT_Energy demand'!AK8</f>
        <v>10847.139243338132</v>
      </c>
      <c r="P66" s="13">
        <f>'[63]INPUT_Energy demand'!AL8</f>
        <v>0</v>
      </c>
      <c r="Q66" s="13">
        <f>'[63]INPUT_Energy demand'!AM8</f>
        <v>4130.5263197962777</v>
      </c>
      <c r="R66" s="13">
        <f>'[63]INPUT_Energy demand'!AN8</f>
        <v>7014.9845129672376</v>
      </c>
      <c r="S66" s="13">
        <f>'[63]INPUT_Energy demand'!AO8</f>
        <v>4034.8513271987213</v>
      </c>
      <c r="T66" s="13">
        <f>'[63]INPUT_Energy demand'!AP8</f>
        <v>0</v>
      </c>
      <c r="U66" s="13">
        <f>'[63]INPUT_Energy demand'!AQ8</f>
        <v>11585.846764386693</v>
      </c>
      <c r="V66" s="13">
        <f>'[63]INPUT_Energy demand'!AR8</f>
        <v>7014.9845129672376</v>
      </c>
      <c r="W66" s="13">
        <f>'[63]INPUT_Energy demand'!AS8</f>
        <v>18548.873</v>
      </c>
      <c r="X66" s="13">
        <f>'[63]INPUT_Energy demand'!AT8</f>
        <v>0</v>
      </c>
      <c r="Y66" s="13">
        <f>'[63]INPUT_Energy demand'!AU8</f>
        <v>0.35651484123654648</v>
      </c>
      <c r="Z66" s="13">
        <f>'[63]INPUT_Energy demand'!AV8</f>
        <v>1</v>
      </c>
      <c r="AA66" s="13">
        <f>'[63]INPUT_Energy demand'!AW8</f>
        <v>0.21752541662227787</v>
      </c>
      <c r="AB66" s="13">
        <f>'[63]INPUT_Energy demand'!AX8</f>
        <v>62523.972455201845</v>
      </c>
      <c r="AC66" s="13">
        <f>'[63]INPUT_Energy demand'!AY8</f>
        <v>53.419389693965556</v>
      </c>
      <c r="AD66" s="13">
        <f>'[63]INPUT_Energy demand'!AZ8</f>
        <v>107.31117537367621</v>
      </c>
      <c r="AE66" s="104">
        <f>'[63]INPUT_Energy demand'!BA8</f>
        <v>192.07599999999999</v>
      </c>
      <c r="AF66" s="9"/>
      <c r="AG66" s="9"/>
      <c r="AH66" s="9"/>
    </row>
    <row r="67" spans="1:34">
      <c r="A67" s="118" t="s">
        <v>7</v>
      </c>
      <c r="B67" s="17" t="s">
        <v>10</v>
      </c>
      <c r="C67" s="36" t="s">
        <v>32</v>
      </c>
      <c r="D67" s="17" t="s">
        <v>38</v>
      </c>
      <c r="E67" s="17" t="s">
        <v>17</v>
      </c>
      <c r="F67" s="17" t="s">
        <v>41</v>
      </c>
      <c r="G67" s="25" t="str">
        <f t="shared" ref="G67:G98" si="2">CONCATENATE(A67," ",B67," ",C67," ",D67," ",E67," ",F67)</f>
        <v>TEK17 Direct PV panels NoST Normal EV charging delay</v>
      </c>
      <c r="H67" s="13">
        <f>'[67]INPUT_Energy demand'!AD8</f>
        <v>10411.215593486793</v>
      </c>
      <c r="I67" s="13">
        <f>'[67]INPUT_Energy demand'!AE8</f>
        <v>10450.346793353341</v>
      </c>
      <c r="J67" s="13">
        <f>'[67]INPUT_Energy demand'!AF8</f>
        <v>11609.519672308557</v>
      </c>
      <c r="K67" s="13">
        <f>'[67]INPUT_Energy demand'!AG8</f>
        <v>11415.034423923698</v>
      </c>
      <c r="L67" s="13">
        <f>'[67]INPUT_Energy demand'!AH8</f>
        <v>10411.215593486793</v>
      </c>
      <c r="M67" s="13">
        <f>'[67]INPUT_Energy demand'!AI8</f>
        <v>8818.3948578844756</v>
      </c>
      <c r="N67" s="13">
        <f>'[67]INPUT_Energy demand'!AJ8</f>
        <v>10206.207074428858</v>
      </c>
      <c r="O67" s="13">
        <f>'[67]INPUT_Energy demand'!AK8</f>
        <v>8981.4321383515671</v>
      </c>
      <c r="P67" s="13">
        <f>'[67]INPUT_Energy demand'!AL8</f>
        <v>0</v>
      </c>
      <c r="Q67" s="13">
        <f>'[67]INPUT_Energy demand'!AM8</f>
        <v>1631.9519354688655</v>
      </c>
      <c r="R67" s="13">
        <f>'[67]INPUT_Energy demand'!AN8</f>
        <v>1403.3125978796998</v>
      </c>
      <c r="S67" s="13">
        <f>'[67]INPUT_Energy demand'!AO8</f>
        <v>2433.6022855721312</v>
      </c>
      <c r="T67" s="13">
        <f>'[67]INPUT_Energy demand'!AP8</f>
        <v>0</v>
      </c>
      <c r="U67" s="13">
        <f>'[67]INPUT_Energy demand'!AQ8</f>
        <v>4409.2719784130322</v>
      </c>
      <c r="V67" s="13">
        <f>'[67]INPUT_Energy demand'!AR8</f>
        <v>1403.3125978796993</v>
      </c>
      <c r="W67" s="13">
        <f>'[67]INPUT_Energy demand'!AS8</f>
        <v>11447.930800000009</v>
      </c>
      <c r="X67" s="13">
        <f>'[67]INPUT_Energy demand'!AT8</f>
        <v>0</v>
      </c>
      <c r="Y67" s="13">
        <f>'[67]INPUT_Energy demand'!AU8</f>
        <v>0.3701182289181969</v>
      </c>
      <c r="Z67" s="13">
        <f>'[67]INPUT_Energy demand'!AV8</f>
        <v>1.0000000000000002</v>
      </c>
      <c r="AA67" s="13">
        <f>'[67]INPUT_Energy demand'!AW8</f>
        <v>0.21258010098839253</v>
      </c>
      <c r="AB67" s="13">
        <f>'[67]INPUT_Energy demand'!AX8</f>
        <v>42496.141488577028</v>
      </c>
      <c r="AC67" s="13">
        <f>'[67]INPUT_Energy demand'!AY8</f>
        <v>44.791971549999985</v>
      </c>
      <c r="AD67" s="13">
        <f>'[67]INPUT_Energy demand'!AZ8</f>
        <v>59.290161300000015</v>
      </c>
      <c r="AE67" s="104">
        <f>'[67]INPUT_Energy demand'!BA8</f>
        <v>139.26929999999999</v>
      </c>
      <c r="AF67" s="9"/>
      <c r="AG67" s="9"/>
      <c r="AH67" s="9"/>
    </row>
    <row r="68" spans="1:34">
      <c r="A68" s="119" t="s">
        <v>8</v>
      </c>
      <c r="B68" s="20" t="s">
        <v>10</v>
      </c>
      <c r="C68" s="36" t="s">
        <v>32</v>
      </c>
      <c r="D68" s="17" t="s">
        <v>38</v>
      </c>
      <c r="E68" s="17" t="s">
        <v>17</v>
      </c>
      <c r="F68" s="17" t="s">
        <v>41</v>
      </c>
      <c r="G68" s="25" t="str">
        <f t="shared" si="2"/>
        <v>60s Direct PV panels NoST Normal EV charging delay</v>
      </c>
      <c r="H68" s="13">
        <f>'[71]INPUT_Energy demand'!AD8</f>
        <v>10105.606315250126</v>
      </c>
      <c r="I68" s="13">
        <f>'[71]INPUT_Energy demand'!AE8</f>
        <v>9732.304884873025</v>
      </c>
      <c r="J68" s="13">
        <f>'[71]INPUT_Energy demand'!AF8</f>
        <v>11285.428954840103</v>
      </c>
      <c r="K68" s="13">
        <f>'[71]INPUT_Energy demand'!AG8</f>
        <v>11146.721695288517</v>
      </c>
      <c r="L68" s="13">
        <f>'[71]INPUT_Energy demand'!AH8</f>
        <v>10105.606315250126</v>
      </c>
      <c r="M68" s="13">
        <f>'[71]INPUT_Energy demand'!AI8</f>
        <v>8100.7182081809715</v>
      </c>
      <c r="N68" s="13">
        <f>'[71]INPUT_Energy demand'!AJ8</f>
        <v>10126.618869391656</v>
      </c>
      <c r="O68" s="13">
        <f>'[71]INPUT_Energy demand'!AK8</f>
        <v>8720.0010227111889</v>
      </c>
      <c r="P68" s="13">
        <f>'[71]INPUT_Energy demand'!AL8</f>
        <v>0</v>
      </c>
      <c r="Q68" s="13">
        <f>'[71]INPUT_Energy demand'!AM8</f>
        <v>1631.5866766920535</v>
      </c>
      <c r="R68" s="13">
        <f>'[71]INPUT_Energy demand'!AN8</f>
        <v>1158.8100854484474</v>
      </c>
      <c r="S68" s="13">
        <f>'[71]INPUT_Energy demand'!AO8</f>
        <v>2426.7206725773285</v>
      </c>
      <c r="T68" s="13">
        <f>'[71]INPUT_Energy demand'!AP8</f>
        <v>0</v>
      </c>
      <c r="U68" s="13">
        <f>'[71]INPUT_Energy demand'!AQ8</f>
        <v>5294.3200101201219</v>
      </c>
      <c r="V68" s="13">
        <f>'[71]INPUT_Energy demand'!AR8</f>
        <v>1158.8100854484478</v>
      </c>
      <c r="W68" s="13">
        <f>'[71]INPUT_Energy demand'!AS8</f>
        <v>11447.930800000009</v>
      </c>
      <c r="X68" s="13">
        <f>'[71]INPUT_Energy demand'!AT8</f>
        <v>0</v>
      </c>
      <c r="Y68" s="13">
        <f>'[71]INPUT_Energy demand'!AU8</f>
        <v>0.30817681469447761</v>
      </c>
      <c r="Z68" s="13">
        <f>'[71]INPUT_Energy demand'!AV8</f>
        <v>0.99999999999999956</v>
      </c>
      <c r="AA68" s="13">
        <f>'[71]INPUT_Energy demand'!AW8</f>
        <v>0.21197897812042388</v>
      </c>
      <c r="AB68" s="13">
        <f>'[71]INPUT_Energy demand'!AX8</f>
        <v>40909.907087833206</v>
      </c>
      <c r="AC68" s="13">
        <f>'[71]INPUT_Energy demand'!AY8</f>
        <v>43.368237931577369</v>
      </c>
      <c r="AD68" s="13">
        <f>'[71]INPUT_Energy demand'!AZ8</f>
        <v>56.990886660761895</v>
      </c>
      <c r="AE68" s="104">
        <f>'[71]INPUT_Energy demand'!BA8</f>
        <v>139.26929999999999</v>
      </c>
      <c r="AF68" s="9"/>
      <c r="AG68" s="9"/>
      <c r="AH68" s="9"/>
    </row>
    <row r="69" spans="1:34">
      <c r="A69" s="118" t="s">
        <v>7</v>
      </c>
      <c r="B69" s="17" t="s">
        <v>11</v>
      </c>
      <c r="C69" s="36" t="s">
        <v>32</v>
      </c>
      <c r="D69" s="17" t="s">
        <v>39</v>
      </c>
      <c r="E69" s="17" t="s">
        <v>17</v>
      </c>
      <c r="F69" s="17" t="s">
        <v>41</v>
      </c>
      <c r="G69" s="25" t="str">
        <f t="shared" si="2"/>
        <v>TEK17 ASHP PV panels ST Normal EV charging delay</v>
      </c>
      <c r="H69" s="13">
        <f>'[75]INPUT_Energy demand'!AD8</f>
        <v>16831.881279166366</v>
      </c>
      <c r="I69" s="13">
        <f>'[75]INPUT_Energy demand'!AE8</f>
        <v>17465.735124060811</v>
      </c>
      <c r="J69" s="13">
        <f>'[75]INPUT_Energy demand'!AF8</f>
        <v>28579.034702233963</v>
      </c>
      <c r="K69" s="13">
        <f>'[75]INPUT_Energy demand'!AG8</f>
        <v>17589.378100774273</v>
      </c>
      <c r="L69" s="13">
        <f>'[75]INPUT_Energy demand'!AH8</f>
        <v>16831.881279166366</v>
      </c>
      <c r="M69" s="13">
        <f>'[75]INPUT_Energy demand'!AI8</f>
        <v>12059.555253588174</v>
      </c>
      <c r="N69" s="13">
        <f>'[75]INPUT_Energy demand'!AJ8</f>
        <v>11878.538531774568</v>
      </c>
      <c r="O69" s="13">
        <f>'[75]INPUT_Energy demand'!AK8</f>
        <v>13538.424493584787</v>
      </c>
      <c r="P69" s="13">
        <f>'[75]INPUT_Energy demand'!AL8</f>
        <v>0</v>
      </c>
      <c r="Q69" s="13">
        <f>'[75]INPUT_Energy demand'!AM8</f>
        <v>5406.179870472637</v>
      </c>
      <c r="R69" s="13">
        <f>'[75]INPUT_Energy demand'!AN8</f>
        <v>16700.496170459395</v>
      </c>
      <c r="S69" s="13">
        <f>'[75]INPUT_Energy demand'!AO8</f>
        <v>4050.9536071894854</v>
      </c>
      <c r="T69" s="13">
        <f>'[75]INPUT_Energy demand'!AP8</f>
        <v>0</v>
      </c>
      <c r="U69" s="13">
        <f>'[75]INPUT_Energy demand'!AQ8</f>
        <v>15421.379111685968</v>
      </c>
      <c r="V69" s="13">
        <f>'[75]INPUT_Energy demand'!AR8</f>
        <v>16700.496170459395</v>
      </c>
      <c r="W69" s="13">
        <f>'[75]INPUT_Energy demand'!AS8</f>
        <v>18548.873</v>
      </c>
      <c r="X69" s="13">
        <f>'[75]INPUT_Energy demand'!AT8</f>
        <v>0</v>
      </c>
      <c r="Y69" s="13">
        <f>'[75]INPUT_Energy demand'!AU8</f>
        <v>0.35056396910545812</v>
      </c>
      <c r="Z69" s="13">
        <f>'[75]INPUT_Energy demand'!AV8</f>
        <v>1</v>
      </c>
      <c r="AA69" s="13">
        <f>'[75]INPUT_Energy demand'!AW8</f>
        <v>0.21839351680231384</v>
      </c>
      <c r="AB69" s="13">
        <f>'[75]INPUT_Energy demand'!AX8</f>
        <v>75942.770635491397</v>
      </c>
      <c r="AC69" s="13">
        <f>'[75]INPUT_Energy demand'!AY8</f>
        <v>67.989410033087509</v>
      </c>
      <c r="AD69" s="13">
        <f>'[75]INPUT_Energy demand'!AZ8</f>
        <v>141.31406916150004</v>
      </c>
      <c r="AE69" s="104">
        <f>'[75]INPUT_Energy demand'!BA8</f>
        <v>192.07599999999999</v>
      </c>
      <c r="AF69" s="9"/>
      <c r="AG69" s="9"/>
      <c r="AH69" s="9"/>
    </row>
    <row r="70" spans="1:34">
      <c r="A70" s="119" t="s">
        <v>8</v>
      </c>
      <c r="B70" s="20" t="s">
        <v>11</v>
      </c>
      <c r="C70" s="36" t="s">
        <v>32</v>
      </c>
      <c r="D70" s="17" t="s">
        <v>39</v>
      </c>
      <c r="E70" s="17" t="s">
        <v>17</v>
      </c>
      <c r="F70" s="17" t="s">
        <v>41</v>
      </c>
      <c r="G70" s="25" t="str">
        <f t="shared" si="2"/>
        <v>60s ASHP PV panels ST Normal EV charging delay</v>
      </c>
      <c r="H70" s="13">
        <f>'[79]INPUT_Energy demand'!AD8</f>
        <v>16518.86589927927</v>
      </c>
      <c r="I70" s="13">
        <f>'[79]INPUT_Energy demand'!AE8</f>
        <v>16923.547209714819</v>
      </c>
      <c r="J70" s="13">
        <f>'[79]INPUT_Energy demand'!AF8</f>
        <v>27499.271389923262</v>
      </c>
      <c r="K70" s="13">
        <f>'[79]INPUT_Energy demand'!AG8</f>
        <v>17315.841967817745</v>
      </c>
      <c r="L70" s="13">
        <f>'[79]INPUT_Energy demand'!AH8</f>
        <v>16518.86589927927</v>
      </c>
      <c r="M70" s="13">
        <f>'[79]INPUT_Energy demand'!AI8</f>
        <v>11673.540490381085</v>
      </c>
      <c r="N70" s="13">
        <f>'[79]INPUT_Energy demand'!AJ8</f>
        <v>11797.02165443259</v>
      </c>
      <c r="O70" s="13">
        <f>'[79]INPUT_Energy demand'!AK8</f>
        <v>13272.369472602555</v>
      </c>
      <c r="P70" s="13">
        <f>'[79]INPUT_Energy demand'!AL8</f>
        <v>0</v>
      </c>
      <c r="Q70" s="13">
        <f>'[79]INPUT_Energy demand'!AM8</f>
        <v>5250.0067193337345</v>
      </c>
      <c r="R70" s="13">
        <f>'[79]INPUT_Energy demand'!AN8</f>
        <v>15702.249735490672</v>
      </c>
      <c r="S70" s="13">
        <f>'[79]INPUT_Energy demand'!AO8</f>
        <v>4043.4724952151901</v>
      </c>
      <c r="T70" s="13">
        <f>'[79]INPUT_Energy demand'!AP8</f>
        <v>0</v>
      </c>
      <c r="U70" s="13">
        <f>'[79]INPUT_Energy demand'!AQ8</f>
        <v>15599.26890392409</v>
      </c>
      <c r="V70" s="13">
        <f>'[79]INPUT_Energy demand'!AR8</f>
        <v>15702.249735490672</v>
      </c>
      <c r="W70" s="13">
        <f>'[79]INPUT_Energy demand'!AS8</f>
        <v>18548.873</v>
      </c>
      <c r="X70" s="13">
        <f>'[79]INPUT_Energy demand'!AT8</f>
        <v>0</v>
      </c>
      <c r="Y70" s="13">
        <f>'[79]INPUT_Energy demand'!AU8</f>
        <v>0.33655466494414132</v>
      </c>
      <c r="Z70" s="13">
        <f>'[79]INPUT_Energy demand'!AV8</f>
        <v>1</v>
      </c>
      <c r="AA70" s="13">
        <f>'[79]INPUT_Energy demand'!AW8</f>
        <v>0.21799019785273155</v>
      </c>
      <c r="AB70" s="13">
        <f>'[79]INPUT_Energy demand'!AX8</f>
        <v>74312.433088652135</v>
      </c>
      <c r="AC70" s="13">
        <f>'[79]INPUT_Energy demand'!AY8</f>
        <v>66.293778789727838</v>
      </c>
      <c r="AD70" s="13">
        <f>'[79]INPUT_Energy demand'!AZ8</f>
        <v>139.71117537367618</v>
      </c>
      <c r="AE70" s="104">
        <f>'[79]INPUT_Energy demand'!BA8</f>
        <v>192.07599999999999</v>
      </c>
      <c r="AF70" s="9"/>
      <c r="AG70" s="9"/>
      <c r="AH70" s="9"/>
    </row>
    <row r="71" spans="1:34">
      <c r="A71" s="118" t="s">
        <v>7</v>
      </c>
      <c r="B71" s="17" t="s">
        <v>10</v>
      </c>
      <c r="C71" s="36" t="s">
        <v>32</v>
      </c>
      <c r="D71" s="17" t="s">
        <v>38</v>
      </c>
      <c r="E71" s="17" t="s">
        <v>40</v>
      </c>
      <c r="F71" s="17" t="s">
        <v>41</v>
      </c>
      <c r="G71" s="25" t="str">
        <f t="shared" si="2"/>
        <v>TEK17 Direct PV panels NoST Occupant open EV charging delay</v>
      </c>
      <c r="H71" s="13">
        <f>'[83]INPUT_Energy demand'!AD8</f>
        <v>10431.301882344374</v>
      </c>
      <c r="I71" s="13">
        <f>'[83]INPUT_Energy demand'!AE8</f>
        <v>10910.523031413482</v>
      </c>
      <c r="J71" s="13">
        <f>'[83]INPUT_Energy demand'!AF8</f>
        <v>11461.673394030866</v>
      </c>
      <c r="K71" s="13">
        <f>'[83]INPUT_Energy demand'!AG8</f>
        <v>11179.995085126693</v>
      </c>
      <c r="L71" s="13">
        <f>'[83]INPUT_Energy demand'!AH8</f>
        <v>10431.301882344374</v>
      </c>
      <c r="M71" s="13">
        <f>'[83]INPUT_Energy demand'!AI8</f>
        <v>8161.0157982569417</v>
      </c>
      <c r="N71" s="13">
        <f>'[83]INPUT_Energy demand'!AJ8</f>
        <v>10211.437878818866</v>
      </c>
      <c r="O71" s="13">
        <f>'[83]INPUT_Energy demand'!AK8</f>
        <v>8753.4385178441607</v>
      </c>
      <c r="P71" s="13">
        <f>'[83]INPUT_Energy demand'!AL8</f>
        <v>0</v>
      </c>
      <c r="Q71" s="13">
        <f>'[83]INPUT_Energy demand'!AM8</f>
        <v>2749.5072331565407</v>
      </c>
      <c r="R71" s="13">
        <f>'[83]INPUT_Energy demand'!AN8</f>
        <v>1250.2355152119999</v>
      </c>
      <c r="S71" s="13">
        <f>'[83]INPUT_Energy demand'!AO8</f>
        <v>2426.5565672825323</v>
      </c>
      <c r="T71" s="13">
        <f>'[83]INPUT_Energy demand'!AP8</f>
        <v>0</v>
      </c>
      <c r="U71" s="13">
        <f>'[83]INPUT_Energy demand'!AQ8</f>
        <v>6297.9982276196106</v>
      </c>
      <c r="V71" s="13">
        <f>'[83]INPUT_Energy demand'!AR8</f>
        <v>1250.2355152120006</v>
      </c>
      <c r="W71" s="13">
        <f>'[83]INPUT_Energy demand'!AS8</f>
        <v>11447.930800000009</v>
      </c>
      <c r="X71" s="13">
        <f>'[83]INPUT_Energy demand'!AT8</f>
        <v>0</v>
      </c>
      <c r="Y71" s="13">
        <f>'[83]INPUT_Energy demand'!AU8</f>
        <v>0.4365684355226857</v>
      </c>
      <c r="Z71" s="13">
        <f>'[83]INPUT_Energy demand'!AV8</f>
        <v>0.99999999999999944</v>
      </c>
      <c r="AA71" s="13">
        <f>'[83]INPUT_Energy demand'!AW8</f>
        <v>0.21196464318971342</v>
      </c>
      <c r="AB71" s="13">
        <f>'[83]INPUT_Energy demand'!AX8</f>
        <v>42600.757576376913</v>
      </c>
      <c r="AC71" s="13">
        <f>'[83]INPUT_Energy demand'!AY8</f>
        <v>45.653626712500014</v>
      </c>
      <c r="AD71" s="13">
        <f>'[83]INPUT_Energy demand'!AZ8</f>
        <v>59.061296799999994</v>
      </c>
      <c r="AE71" s="104">
        <f>'[83]INPUT_Energy demand'!BA8</f>
        <v>139.26929999999999</v>
      </c>
      <c r="AF71" s="9"/>
      <c r="AG71" s="9"/>
      <c r="AH71" s="9"/>
    </row>
    <row r="72" spans="1:34">
      <c r="A72" s="119" t="s">
        <v>8</v>
      </c>
      <c r="B72" s="20" t="s">
        <v>10</v>
      </c>
      <c r="C72" s="36" t="s">
        <v>32</v>
      </c>
      <c r="D72" s="17" t="s">
        <v>38</v>
      </c>
      <c r="E72" s="17" t="s">
        <v>40</v>
      </c>
      <c r="F72" s="17" t="s">
        <v>41</v>
      </c>
      <c r="G72" s="25" t="str">
        <f t="shared" si="2"/>
        <v>60s Direct PV panels NoST Occupant open EV charging delay</v>
      </c>
      <c r="H72" s="13">
        <f>'[87]INPUT_Energy demand'!AD8</f>
        <v>10130.480354370235</v>
      </c>
      <c r="I72" s="13">
        <f>'[87]INPUT_Energy demand'!AE8</f>
        <v>10719.569075223437</v>
      </c>
      <c r="J72" s="13">
        <f>'[87]INPUT_Energy demand'!AF8</f>
        <v>11286.376461075741</v>
      </c>
      <c r="K72" s="13">
        <f>'[87]INPUT_Energy demand'!AG8</f>
        <v>10914.931177626386</v>
      </c>
      <c r="L72" s="13">
        <f>'[87]INPUT_Energy demand'!AH8</f>
        <v>10130.480354370235</v>
      </c>
      <c r="M72" s="13">
        <f>'[87]INPUT_Energy demand'!AI8</f>
        <v>7901.8468690527734</v>
      </c>
      <c r="N72" s="13">
        <f>'[87]INPUT_Energy demand'!AJ8</f>
        <v>10133.096483745858</v>
      </c>
      <c r="O72" s="13">
        <f>'[87]INPUT_Energy demand'!AK8</f>
        <v>8496.7434631002907</v>
      </c>
      <c r="P72" s="13">
        <f>'[87]INPUT_Energy demand'!AL8</f>
        <v>0</v>
      </c>
      <c r="Q72" s="13">
        <f>'[87]INPUT_Energy demand'!AM8</f>
        <v>2817.7222061706634</v>
      </c>
      <c r="R72" s="13">
        <f>'[87]INPUT_Energy demand'!AN8</f>
        <v>1153.279977329883</v>
      </c>
      <c r="S72" s="13">
        <f>'[87]INPUT_Energy demand'!AO8</f>
        <v>2418.1877145260951</v>
      </c>
      <c r="T72" s="13">
        <f>'[87]INPUT_Energy demand'!AP8</f>
        <v>0</v>
      </c>
      <c r="U72" s="13">
        <f>'[87]INPUT_Energy demand'!AQ8</f>
        <v>6388.5302965361943</v>
      </c>
      <c r="V72" s="13">
        <f>'[87]INPUT_Energy demand'!AR8</f>
        <v>1153.2799773298834</v>
      </c>
      <c r="W72" s="13">
        <f>'[87]INPUT_Energy demand'!AS8</f>
        <v>11447.930800000009</v>
      </c>
      <c r="X72" s="13">
        <f>'[87]INPUT_Energy demand'!AT8</f>
        <v>0</v>
      </c>
      <c r="Y72" s="13">
        <f>'[87]INPUT_Energy demand'!AU8</f>
        <v>0.44105953566478473</v>
      </c>
      <c r="Z72" s="13">
        <f>'[87]INPUT_Energy demand'!AV8</f>
        <v>0.99999999999999956</v>
      </c>
      <c r="AA72" s="13">
        <f>'[87]INPUT_Energy demand'!AW8</f>
        <v>0.21123360690877807</v>
      </c>
      <c r="AB72" s="13">
        <f>'[87]INPUT_Energy demand'!AX8</f>
        <v>41033.929674917184</v>
      </c>
      <c r="AC72" s="13">
        <f>'[87]INPUT_Energy demand'!AY8</f>
        <v>44.39253863690243</v>
      </c>
      <c r="AD72" s="13">
        <f>'[87]INPUT_Energy demand'!AZ8</f>
        <v>56.656172706276493</v>
      </c>
      <c r="AE72" s="104">
        <f>'[87]INPUT_Energy demand'!BA8</f>
        <v>139.26929999999999</v>
      </c>
      <c r="AF72" s="9"/>
      <c r="AG72" s="9"/>
      <c r="AH72" s="9"/>
    </row>
    <row r="73" spans="1:34">
      <c r="A73" s="118" t="s">
        <v>7</v>
      </c>
      <c r="B73" s="17" t="s">
        <v>11</v>
      </c>
      <c r="C73" s="36" t="s">
        <v>32</v>
      </c>
      <c r="D73" s="17" t="s">
        <v>39</v>
      </c>
      <c r="E73" s="17" t="s">
        <v>40</v>
      </c>
      <c r="F73" s="17" t="s">
        <v>41</v>
      </c>
      <c r="G73" s="25" t="str">
        <f t="shared" si="2"/>
        <v>TEK17 ASHP PV panels ST Occupant open EV charging delay</v>
      </c>
      <c r="H73" s="13">
        <f>'[91]INPUT_Energy demand'!AD8</f>
        <v>16838.113108587171</v>
      </c>
      <c r="I73" s="13">
        <f>'[91]INPUT_Energy demand'!AE8</f>
        <v>16847.170320325349</v>
      </c>
      <c r="J73" s="13">
        <f>'[91]INPUT_Energy demand'!AF8</f>
        <v>25912.140819288317</v>
      </c>
      <c r="K73" s="13">
        <f>'[91]INPUT_Energy demand'!AG8</f>
        <v>17345.456309052046</v>
      </c>
      <c r="L73" s="13">
        <f>'[91]INPUT_Energy demand'!AH8</f>
        <v>16838.113108587171</v>
      </c>
      <c r="M73" s="13">
        <f>'[91]INPUT_Energy demand'!AI8</f>
        <v>11878.865168403525</v>
      </c>
      <c r="N73" s="13">
        <f>'[91]INPUT_Energy demand'!AJ8</f>
        <v>11880.161404019587</v>
      </c>
      <c r="O73" s="13">
        <f>'[91]INPUT_Energy demand'!AK8</f>
        <v>13301.598648164596</v>
      </c>
      <c r="P73" s="13">
        <f>'[91]INPUT_Energy demand'!AL8</f>
        <v>0</v>
      </c>
      <c r="Q73" s="13">
        <f>'[91]INPUT_Energy demand'!AM8</f>
        <v>4968.3051519218243</v>
      </c>
      <c r="R73" s="13">
        <f>'[91]INPUT_Energy demand'!AN8</f>
        <v>14031.97941526873</v>
      </c>
      <c r="S73" s="13">
        <f>'[91]INPUT_Energy demand'!AO8</f>
        <v>4043.85766088745</v>
      </c>
      <c r="T73" s="13">
        <f>'[91]INPUT_Energy demand'!AP8</f>
        <v>0</v>
      </c>
      <c r="U73" s="13">
        <f>'[91]INPUT_Energy demand'!AQ8</f>
        <v>13184.870068201843</v>
      </c>
      <c r="V73" s="13">
        <f>'[91]INPUT_Energy demand'!AR8</f>
        <v>14031.97941526873</v>
      </c>
      <c r="W73" s="13">
        <f>'[91]INPUT_Energy demand'!AS8</f>
        <v>18548.873</v>
      </c>
      <c r="X73" s="13">
        <f>'[91]INPUT_Energy demand'!AT8</f>
        <v>0</v>
      </c>
      <c r="Y73" s="13">
        <f>'[91]INPUT_Energy demand'!AU8</f>
        <v>0.37681866610911574</v>
      </c>
      <c r="Z73" s="13">
        <f>'[91]INPUT_Energy demand'!AV8</f>
        <v>1</v>
      </c>
      <c r="AA73" s="13">
        <f>'[91]INPUT_Energy demand'!AW8</f>
        <v>0.21801096276239804</v>
      </c>
      <c r="AB73" s="13">
        <f>'[91]INPUT_Energy demand'!AX8</f>
        <v>75975.228080391622</v>
      </c>
      <c r="AC73" s="13">
        <f>'[91]INPUT_Energy demand'!AY8</f>
        <v>65.929262320000007</v>
      </c>
      <c r="AD73" s="13">
        <f>'[91]INPUT_Energy demand'!AZ8</f>
        <v>141.31406916150004</v>
      </c>
      <c r="AE73" s="104">
        <f>'[91]INPUT_Energy demand'!BA8</f>
        <v>192.07599999999999</v>
      </c>
      <c r="AF73" s="9"/>
      <c r="AG73" s="9"/>
      <c r="AH73" s="9"/>
    </row>
    <row r="74" spans="1:34">
      <c r="A74" s="119" t="s">
        <v>8</v>
      </c>
      <c r="B74" s="20" t="s">
        <v>11</v>
      </c>
      <c r="C74" s="36" t="s">
        <v>32</v>
      </c>
      <c r="D74" s="17" t="s">
        <v>39</v>
      </c>
      <c r="E74" s="17" t="s">
        <v>40</v>
      </c>
      <c r="F74" s="17" t="s">
        <v>41</v>
      </c>
      <c r="G74" s="25" t="str">
        <f t="shared" si="2"/>
        <v>60s ASHP PV panels ST Occupant open EV charging delay</v>
      </c>
      <c r="H74" s="13">
        <f>'[95]INPUT_Energy demand'!AD8</f>
        <v>16526.073457656865</v>
      </c>
      <c r="I74" s="13">
        <f>'[95]INPUT_Energy demand'!AE8</f>
        <v>16503.182729030599</v>
      </c>
      <c r="J74" s="13">
        <f>'[95]INPUT_Energy demand'!AF8</f>
        <v>24943.381111966559</v>
      </c>
      <c r="K74" s="13">
        <f>'[95]INPUT_Energy demand'!AG8</f>
        <v>17072.540170536842</v>
      </c>
      <c r="L74" s="13">
        <f>'[95]INPUT_Energy demand'!AH8</f>
        <v>16526.073457656865</v>
      </c>
      <c r="M74" s="13">
        <f>'[95]INPUT_Energy demand'!AI8</f>
        <v>11655.820780922433</v>
      </c>
      <c r="N74" s="13">
        <f>'[95]INPUT_Energy demand'!AJ8</f>
        <v>11798.898622760084</v>
      </c>
      <c r="O74" s="13">
        <f>'[95]INPUT_Energy demand'!AK8</f>
        <v>13037.688843338121</v>
      </c>
      <c r="P74" s="13">
        <f>'[95]INPUT_Energy demand'!AL8</f>
        <v>0</v>
      </c>
      <c r="Q74" s="13">
        <f>'[95]INPUT_Energy demand'!AM8</f>
        <v>4847.361948108166</v>
      </c>
      <c r="R74" s="13">
        <f>'[95]INPUT_Energy demand'!AN8</f>
        <v>13144.482489206475</v>
      </c>
      <c r="S74" s="13">
        <f>'[95]INPUT_Energy demand'!AO8</f>
        <v>4034.8513271987213</v>
      </c>
      <c r="T74" s="13">
        <f>'[95]INPUT_Energy demand'!AP8</f>
        <v>0</v>
      </c>
      <c r="U74" s="13">
        <f>'[95]INPUT_Energy demand'!AQ8</f>
        <v>12949.082128844879</v>
      </c>
      <c r="V74" s="13">
        <f>'[95]INPUT_Energy demand'!AR8</f>
        <v>13144.482489206475</v>
      </c>
      <c r="W74" s="13">
        <f>'[95]INPUT_Energy demand'!AS8</f>
        <v>18548.873</v>
      </c>
      <c r="X74" s="13">
        <f>'[95]INPUT_Energy demand'!AT8</f>
        <v>0</v>
      </c>
      <c r="Y74" s="13">
        <f>'[95]INPUT_Energy demand'!AU8</f>
        <v>0.37434019646152128</v>
      </c>
      <c r="Z74" s="13">
        <f>'[95]INPUT_Energy demand'!AV8</f>
        <v>1</v>
      </c>
      <c r="AA74" s="13">
        <f>'[95]INPUT_Energy demand'!AW8</f>
        <v>0.21752541662227787</v>
      </c>
      <c r="AB74" s="13">
        <f>'[95]INPUT_Energy demand'!AX8</f>
        <v>74349.972455201845</v>
      </c>
      <c r="AC74" s="13">
        <f>'[95]INPUT_Energy demand'!AY8</f>
        <v>64.750206106895419</v>
      </c>
      <c r="AD74" s="13">
        <f>'[95]INPUT_Energy demand'!AZ8</f>
        <v>139.71117537367621</v>
      </c>
      <c r="AE74" s="104">
        <f>'[95]INPUT_Energy demand'!BA8</f>
        <v>192.07599999999999</v>
      </c>
      <c r="AF74" s="9"/>
      <c r="AG74" s="9"/>
      <c r="AH74" s="9"/>
    </row>
    <row r="75" spans="1:34">
      <c r="A75" s="118" t="s">
        <v>7</v>
      </c>
      <c r="B75" s="17" t="s">
        <v>10</v>
      </c>
      <c r="C75" s="36" t="s">
        <v>32</v>
      </c>
      <c r="D75" s="17" t="s">
        <v>38</v>
      </c>
      <c r="E75" s="17" t="s">
        <v>17</v>
      </c>
      <c r="F75" s="17" t="s">
        <v>20</v>
      </c>
      <c r="G75" s="25" t="str">
        <f t="shared" si="2"/>
        <v>TEK17 Direct PV panels NoST Normal NoEV</v>
      </c>
      <c r="H75" s="13">
        <f>'[4]INPUT_Energy demand'!AD8</f>
        <v>3636.2908815663086</v>
      </c>
      <c r="I75" s="13">
        <f>'[4]INPUT_Energy demand'!AE8</f>
        <v>4642.7144356660938</v>
      </c>
      <c r="J75" s="13">
        <f>'[4]INPUT_Energy demand'!AF8</f>
        <v>4227.5718477687842</v>
      </c>
      <c r="K75" s="13">
        <f>'[4]INPUT_Energy demand'!AG8</f>
        <v>3968.3088275410209</v>
      </c>
      <c r="L75" s="13">
        <f>'[4]INPUT_Energy demand'!AH8</f>
        <v>3636.2908815663086</v>
      </c>
      <c r="M75" s="13">
        <f>'[4]INPUT_Energy demand'!AI8</f>
        <v>4381.3629609770005</v>
      </c>
      <c r="N75" s="13">
        <f>'[4]INPUT_Energy demand'!AJ8</f>
        <v>3618.5255463995582</v>
      </c>
      <c r="O75" s="13">
        <f>'[4]INPUT_Energy demand'!AK8</f>
        <v>3553.8356084461284</v>
      </c>
      <c r="P75" s="13">
        <f>'[4]INPUT_Energy demand'!AL8</f>
        <v>0</v>
      </c>
      <c r="Q75" s="13">
        <f>'[4]INPUT_Energy demand'!AM8</f>
        <v>261.35147468909327</v>
      </c>
      <c r="R75" s="13">
        <f>'[4]INPUT_Energy demand'!AN8</f>
        <v>609.04630136922606</v>
      </c>
      <c r="S75" s="13">
        <f>'[4]INPUT_Energy demand'!AO8</f>
        <v>414.47321909489256</v>
      </c>
      <c r="T75" s="13">
        <f>'[4]INPUT_Energy demand'!AP8</f>
        <v>0</v>
      </c>
      <c r="U75" s="13">
        <f>'[4]INPUT_Energy demand'!AQ8</f>
        <v>351.30702582613242</v>
      </c>
      <c r="V75" s="13">
        <f>'[4]INPUT_Energy demand'!AR8</f>
        <v>609.04630136922583</v>
      </c>
      <c r="W75" s="13">
        <f>'[4]INPUT_Energy demand'!AS8</f>
        <v>2204.720846083093</v>
      </c>
      <c r="X75" s="13">
        <f>'[4]INPUT_Energy demand'!AT8</f>
        <v>0</v>
      </c>
      <c r="Y75" s="13">
        <f>'[4]INPUT_Energy demand'!AU8</f>
        <v>0.74394035836459582</v>
      </c>
      <c r="Z75" s="13">
        <f>'[4]INPUT_Energy demand'!AV8</f>
        <v>1.0000000000000004</v>
      </c>
      <c r="AA75" s="13">
        <f>'[4]INPUT_Energy demand'!AW8</f>
        <v>0.18799351393227204</v>
      </c>
      <c r="AB75" s="13">
        <f>'[4]INPUT_Energy demand'!AX8</f>
        <v>9830.986774678322</v>
      </c>
      <c r="AC75" s="13">
        <f>'[4]INPUT_Energy demand'!AY8</f>
        <v>14.045219223060306</v>
      </c>
      <c r="AD75" s="13">
        <f>'[4]INPUT_Energy demand'!AZ8</f>
        <v>19.504642119021966</v>
      </c>
      <c r="AE75" s="104">
        <f>'[4]INPUT_Energy demand'!BA8</f>
        <v>37.070160330448644</v>
      </c>
      <c r="AF75" s="9"/>
      <c r="AG75" s="9"/>
      <c r="AH75" s="9"/>
    </row>
    <row r="76" spans="1:34">
      <c r="A76" s="118" t="s">
        <v>8</v>
      </c>
      <c r="B76" s="17" t="s">
        <v>10</v>
      </c>
      <c r="C76" s="36" t="s">
        <v>32</v>
      </c>
      <c r="D76" s="17" t="s">
        <v>38</v>
      </c>
      <c r="E76" s="17" t="s">
        <v>17</v>
      </c>
      <c r="F76" s="17" t="s">
        <v>20</v>
      </c>
      <c r="G76" s="25" t="str">
        <f t="shared" si="2"/>
        <v>60s Direct PV panels NoST Normal NoEV</v>
      </c>
      <c r="H76" s="13">
        <f>'[8]INPUT_Energy demand'!AD8</f>
        <v>3348.8691973363757</v>
      </c>
      <c r="I76" s="13">
        <f>'[8]INPUT_Energy demand'!AE8</f>
        <v>3921.986952395268</v>
      </c>
      <c r="J76" s="13">
        <f>'[8]INPUT_Energy demand'!AF8</f>
        <v>3893.0307378985831</v>
      </c>
      <c r="K76" s="13">
        <f>'[8]INPUT_Energy demand'!AG8</f>
        <v>3718.4206313610803</v>
      </c>
      <c r="L76" s="13">
        <f>'[8]INPUT_Energy demand'!AH8</f>
        <v>3348.8691973363757</v>
      </c>
      <c r="M76" s="13">
        <f>'[8]INPUT_Energy demand'!AI8</f>
        <v>3568.9215054254546</v>
      </c>
      <c r="N76" s="13">
        <f>'[8]INPUT_Energy demand'!AJ8</f>
        <v>3543.6736939682887</v>
      </c>
      <c r="O76" s="13">
        <f>'[8]INPUT_Energy demand'!AK8</f>
        <v>3306.439956323291</v>
      </c>
      <c r="P76" s="13">
        <f>'[8]INPUT_Energy demand'!AL8</f>
        <v>0</v>
      </c>
      <c r="Q76" s="13">
        <f>'[8]INPUT_Energy demand'!AM8</f>
        <v>353.06544696981337</v>
      </c>
      <c r="R76" s="13">
        <f>'[8]INPUT_Energy demand'!AN8</f>
        <v>349.35704393029437</v>
      </c>
      <c r="S76" s="13">
        <f>'[8]INPUT_Energy demand'!AO8</f>
        <v>411.9806750377893</v>
      </c>
      <c r="T76" s="13">
        <f>'[8]INPUT_Energy demand'!AP8</f>
        <v>0</v>
      </c>
      <c r="U76" s="13">
        <f>'[8]INPUT_Energy demand'!AQ8</f>
        <v>587.80285586829643</v>
      </c>
      <c r="V76" s="13">
        <f>'[8]INPUT_Energy demand'!AR8</f>
        <v>349.3570439302942</v>
      </c>
      <c r="W76" s="13">
        <f>'[8]INPUT_Energy demand'!AS8</f>
        <v>2204.720846083093</v>
      </c>
      <c r="X76" s="13">
        <f>'[8]INPUT_Energy demand'!AT8</f>
        <v>0</v>
      </c>
      <c r="Y76" s="13">
        <f>'[8]INPUT_Energy demand'!AU8</f>
        <v>0.60065282678538312</v>
      </c>
      <c r="Z76" s="13">
        <f>'[8]INPUT_Energy demand'!AV8</f>
        <v>1.0000000000000004</v>
      </c>
      <c r="AA76" s="13">
        <f>'[8]INPUT_Energy demand'!AW8</f>
        <v>0.18686296533627564</v>
      </c>
      <c r="AB76" s="13">
        <f>'[8]INPUT_Energy demand'!AX8</f>
        <v>8333.4738793657161</v>
      </c>
      <c r="AC76" s="13">
        <f>'[8]INPUT_Energy demand'!AY8</f>
        <v>19.538290682757061</v>
      </c>
      <c r="AD76" s="13">
        <f>'[8]INPUT_Energy demand'!AZ8</f>
        <v>17.527130635569964</v>
      </c>
      <c r="AE76" s="104">
        <f>'[8]INPUT_Energy demand'!BA8</f>
        <v>37.070160330448644</v>
      </c>
      <c r="AF76" s="9"/>
      <c r="AG76" s="9"/>
      <c r="AH76" s="9"/>
    </row>
    <row r="77" spans="1:34">
      <c r="A77" s="118" t="s">
        <v>7</v>
      </c>
      <c r="B77" s="17" t="s">
        <v>11</v>
      </c>
      <c r="C77" s="36" t="s">
        <v>32</v>
      </c>
      <c r="D77" s="17" t="s">
        <v>39</v>
      </c>
      <c r="E77" s="17" t="s">
        <v>17</v>
      </c>
      <c r="F77" s="17" t="s">
        <v>20</v>
      </c>
      <c r="G77" s="25" t="str">
        <f t="shared" si="2"/>
        <v>TEK17 ASHP PV panels ST Normal NoEV</v>
      </c>
      <c r="H77" s="13">
        <f>'[12]INPUT_Energy demand'!AD8</f>
        <v>7484.0300560049573</v>
      </c>
      <c r="I77" s="13">
        <f>'[12]INPUT_Energy demand'!AE8</f>
        <v>9130.6980923327956</v>
      </c>
      <c r="J77" s="13">
        <f>'[12]INPUT_Energy demand'!AF8</f>
        <v>9980.3380973421099</v>
      </c>
      <c r="K77" s="13">
        <f>'[12]INPUT_Energy demand'!AG8</f>
        <v>8232.4856045540655</v>
      </c>
      <c r="L77" s="13">
        <f>'[12]INPUT_Energy demand'!AH8</f>
        <v>7484.0300560049573</v>
      </c>
      <c r="M77" s="13">
        <f>'[12]INPUT_Energy demand'!AI8</f>
        <v>5907.9376406037118</v>
      </c>
      <c r="N77" s="13">
        <f>'[12]INPUT_Energy demand'!AJ8</f>
        <v>8754.7199032596254</v>
      </c>
      <c r="O77" s="13">
        <f>'[12]INPUT_Energy demand'!AK8</f>
        <v>6372.7013043127272</v>
      </c>
      <c r="P77" s="13">
        <f>'[12]INPUT_Energy demand'!AL8</f>
        <v>0</v>
      </c>
      <c r="Q77" s="13">
        <f>'[12]INPUT_Energy demand'!AM8</f>
        <v>3222.7604517290838</v>
      </c>
      <c r="R77" s="13">
        <f>'[12]INPUT_Energy demand'!AN8</f>
        <v>1225.6181940824845</v>
      </c>
      <c r="S77" s="13">
        <f>'[12]INPUT_Energy demand'!AO8</f>
        <v>1859.7843002413383</v>
      </c>
      <c r="T77" s="13">
        <f>'[12]INPUT_Energy demand'!AP8</f>
        <v>0</v>
      </c>
      <c r="U77" s="13">
        <f>'[12]INPUT_Energy demand'!AQ8</f>
        <v>8218.2274667755573</v>
      </c>
      <c r="V77" s="13">
        <f>'[12]INPUT_Energy demand'!AR8</f>
        <v>1225.6181940824845</v>
      </c>
      <c r="W77" s="13">
        <f>'[12]INPUT_Energy demand'!AS8</f>
        <v>8669.0198944005188</v>
      </c>
      <c r="X77" s="13">
        <f>'[12]INPUT_Energy demand'!AT8</f>
        <v>0</v>
      </c>
      <c r="Y77" s="13">
        <f>'[12]INPUT_Energy demand'!AU8</f>
        <v>0.39214787674811613</v>
      </c>
      <c r="Z77" s="13">
        <f>'[12]INPUT_Energy demand'!AV8</f>
        <v>1</v>
      </c>
      <c r="AA77" s="13">
        <f>'[12]INPUT_Energy demand'!AW8</f>
        <v>0.2145322450399044</v>
      </c>
      <c r="AB77" s="13">
        <f>'[12]INPUT_Energy demand'!AX8</f>
        <v>29874.398065192458</v>
      </c>
      <c r="AC77" s="13">
        <f>'[12]INPUT_Energy demand'!AY8</f>
        <v>50.128920035220297</v>
      </c>
      <c r="AD77" s="13">
        <f>'[12]INPUT_Energy demand'!AZ8</f>
        <v>36.23081642102381</v>
      </c>
      <c r="AE77" s="104">
        <f>'[12]INPUT_Energy demand'!BA8</f>
        <v>132.75632843201686</v>
      </c>
      <c r="AF77" s="9"/>
      <c r="AG77" s="9"/>
      <c r="AH77" s="9"/>
    </row>
    <row r="78" spans="1:34">
      <c r="A78" s="118" t="s">
        <v>8</v>
      </c>
      <c r="B78" s="17" t="s">
        <v>11</v>
      </c>
      <c r="C78" s="36" t="s">
        <v>32</v>
      </c>
      <c r="D78" s="17" t="s">
        <v>39</v>
      </c>
      <c r="E78" s="17" t="s">
        <v>17</v>
      </c>
      <c r="F78" s="17" t="s">
        <v>20</v>
      </c>
      <c r="G78" s="25" t="str">
        <f t="shared" si="2"/>
        <v>60s ASHP PV panels ST Normal NoEV</v>
      </c>
      <c r="H78" s="13">
        <f>'[16]INPUT_Energy demand'!AD8</f>
        <v>7182.4640211149199</v>
      </c>
      <c r="I78" s="13">
        <f>'[16]INPUT_Energy demand'!AE8</f>
        <v>8565.9764503773295</v>
      </c>
      <c r="J78" s="13">
        <f>'[16]INPUT_Energy demand'!AF8</f>
        <v>9668.3269124117578</v>
      </c>
      <c r="K78" s="13">
        <f>'[16]INPUT_Energy demand'!AG8</f>
        <v>7970.4571199470092</v>
      </c>
      <c r="L78" s="13">
        <f>'[16]INPUT_Energy demand'!AH8</f>
        <v>7182.4640211149199</v>
      </c>
      <c r="M78" s="13">
        <f>'[16]INPUT_Energy demand'!AI8</f>
        <v>5413.492432754394</v>
      </c>
      <c r="N78" s="13">
        <f>'[16]INPUT_Energy demand'!AJ8</f>
        <v>8676.1846261772862</v>
      </c>
      <c r="O78" s="13">
        <f>'[16]INPUT_Energy demand'!AK8</f>
        <v>6115.9376317585156</v>
      </c>
      <c r="P78" s="13">
        <f>'[16]INPUT_Energy demand'!AL8</f>
        <v>0</v>
      </c>
      <c r="Q78" s="13">
        <f>'[16]INPUT_Energy demand'!AM8</f>
        <v>3152.4840176229354</v>
      </c>
      <c r="R78" s="13">
        <f>'[16]INPUT_Energy demand'!AN8</f>
        <v>992.14228623447161</v>
      </c>
      <c r="S78" s="13">
        <f>'[16]INPUT_Energy demand'!AO8</f>
        <v>1854.5194881884936</v>
      </c>
      <c r="T78" s="13">
        <f>'[16]INPUT_Energy demand'!AP8</f>
        <v>0</v>
      </c>
      <c r="U78" s="13">
        <f>'[16]INPUT_Energy demand'!AQ8</f>
        <v>8461.7637165538326</v>
      </c>
      <c r="V78" s="13">
        <f>'[16]INPUT_Energy demand'!AR8</f>
        <v>992.14228623447195</v>
      </c>
      <c r="W78" s="13">
        <f>'[16]INPUT_Energy demand'!AS8</f>
        <v>8669.0198944005188</v>
      </c>
      <c r="X78" s="13">
        <f>'[16]INPUT_Energy demand'!AT8</f>
        <v>0</v>
      </c>
      <c r="Y78" s="13">
        <f>'[16]INPUT_Energy demand'!AU8</f>
        <v>0.37255637515092743</v>
      </c>
      <c r="Z78" s="13">
        <f>'[16]INPUT_Energy demand'!AV8</f>
        <v>0.99999999999999967</v>
      </c>
      <c r="AA78" s="13">
        <f>'[16]INPUT_Energy demand'!AW8</f>
        <v>0.21392493162766441</v>
      </c>
      <c r="AB78" s="13">
        <f>'[16]INPUT_Energy demand'!AX8</f>
        <v>28303.692523545775</v>
      </c>
      <c r="AC78" s="13">
        <f>'[16]INPUT_Energy demand'!AY8</f>
        <v>48.859838124070507</v>
      </c>
      <c r="AD78" s="13">
        <f>'[16]INPUT_Energy demand'!AZ8</f>
        <v>34.576353448615805</v>
      </c>
      <c r="AE78" s="104">
        <f>'[16]INPUT_Energy demand'!BA8</f>
        <v>132.75632843201686</v>
      </c>
      <c r="AF78" s="9"/>
      <c r="AG78" s="9"/>
      <c r="AH78" s="9"/>
    </row>
    <row r="79" spans="1:34">
      <c r="A79" s="118" t="s">
        <v>7</v>
      </c>
      <c r="B79" s="17" t="s">
        <v>10</v>
      </c>
      <c r="C79" s="36" t="s">
        <v>32</v>
      </c>
      <c r="D79" s="17" t="s">
        <v>38</v>
      </c>
      <c r="E79" s="17" t="s">
        <v>40</v>
      </c>
      <c r="F79" s="17" t="s">
        <v>20</v>
      </c>
      <c r="G79" s="25" t="str">
        <f t="shared" si="2"/>
        <v>TEK17 Direct PV panels NoST Occupant open NoEV</v>
      </c>
      <c r="H79" s="13">
        <f>'[20]INPUT_Energy demand'!AD8</f>
        <v>6383.7808317567387</v>
      </c>
      <c r="I79" s="13">
        <f>'[20]INPUT_Energy demand'!AE8</f>
        <v>7792.2096764506923</v>
      </c>
      <c r="J79" s="13">
        <f>'[20]INPUT_Energy demand'!AF8</f>
        <v>7211.4464288655327</v>
      </c>
      <c r="K79" s="13">
        <f>'[20]INPUT_Energy demand'!AG8</f>
        <v>6385.3161245947058</v>
      </c>
      <c r="L79" s="13">
        <f>'[20]INPUT_Energy demand'!AH8</f>
        <v>6383.7808317567387</v>
      </c>
      <c r="M79" s="13">
        <f>'[20]INPUT_Energy demand'!AI8</f>
        <v>7541.07513550576</v>
      </c>
      <c r="N79" s="13">
        <f>'[20]INPUT_Energy demand'!AJ8</f>
        <v>6401.1977209283186</v>
      </c>
      <c r="O79" s="13">
        <f>'[20]INPUT_Energy demand'!AK8</f>
        <v>5967.5232521794296</v>
      </c>
      <c r="P79" s="13">
        <f>'[20]INPUT_Energy demand'!AL8</f>
        <v>0</v>
      </c>
      <c r="Q79" s="13">
        <f>'[20]INPUT_Energy demand'!AM8</f>
        <v>251.13454094493227</v>
      </c>
      <c r="R79" s="13">
        <f>'[20]INPUT_Energy demand'!AN8</f>
        <v>810.24870793721402</v>
      </c>
      <c r="S79" s="13">
        <f>'[20]INPUT_Energy demand'!AO8</f>
        <v>417.79287241527618</v>
      </c>
      <c r="T79" s="13">
        <f>'[20]INPUT_Energy demand'!AP8</f>
        <v>0</v>
      </c>
      <c r="U79" s="13">
        <f>'[20]INPUT_Energy demand'!AQ8</f>
        <v>245.62578876087832</v>
      </c>
      <c r="V79" s="13">
        <f>'[20]INPUT_Energy demand'!AR8</f>
        <v>810.24870793721379</v>
      </c>
      <c r="W79" s="13">
        <f>'[20]INPUT_Energy demand'!AS8</f>
        <v>2204.720846083093</v>
      </c>
      <c r="X79" s="13">
        <f>'[20]INPUT_Energy demand'!AT8</f>
        <v>0</v>
      </c>
      <c r="Y79" s="13">
        <f>'[20]INPUT_Energy demand'!AU8</f>
        <v>1.0224274177880273</v>
      </c>
      <c r="Z79" s="13">
        <f>'[20]INPUT_Energy demand'!AV8</f>
        <v>1.0000000000000002</v>
      </c>
      <c r="AA79" s="13">
        <f>'[20]INPUT_Energy demand'!AW8</f>
        <v>0.18949921626473801</v>
      </c>
      <c r="AB79" s="13">
        <f>'[20]INPUT_Energy demand'!AX8</f>
        <v>21515.954418566384</v>
      </c>
      <c r="AC79" s="13">
        <f>'[20]INPUT_Energy demand'!AY8</f>
        <v>4.8005890786752081</v>
      </c>
      <c r="AD79" s="13">
        <f>'[20]INPUT_Energy demand'!AZ8</f>
        <v>13.344554601116023</v>
      </c>
      <c r="AE79" s="104">
        <f>'[20]INPUT_Energy demand'!BA8</f>
        <v>37.070160330448644</v>
      </c>
      <c r="AF79" s="9"/>
      <c r="AG79" s="9"/>
      <c r="AH79" s="9"/>
    </row>
    <row r="80" spans="1:34">
      <c r="A80" s="118" t="s">
        <v>8</v>
      </c>
      <c r="B80" s="17" t="s">
        <v>10</v>
      </c>
      <c r="C80" s="36" t="s">
        <v>32</v>
      </c>
      <c r="D80" s="17" t="s">
        <v>38</v>
      </c>
      <c r="E80" s="17" t="s">
        <v>40</v>
      </c>
      <c r="F80" s="17" t="s">
        <v>20</v>
      </c>
      <c r="G80" s="25" t="str">
        <f t="shared" si="2"/>
        <v>60s Direct PV panels NoST Occupant open NoEV</v>
      </c>
      <c r="H80" s="13">
        <f>'[24]INPUT_Energy demand'!AD8</f>
        <v>6091.1784839680213</v>
      </c>
      <c r="I80" s="13">
        <f>'[24]INPUT_Energy demand'!AE8</f>
        <v>6977.376514514046</v>
      </c>
      <c r="J80" s="13">
        <f>'[24]INPUT_Energy demand'!AF8</f>
        <v>6699.4187322892631</v>
      </c>
      <c r="K80" s="13">
        <f>'[24]INPUT_Energy demand'!AG8</f>
        <v>6131.0957892067636</v>
      </c>
      <c r="L80" s="13">
        <f>'[24]INPUT_Energy demand'!AH8</f>
        <v>6091.1784839680213</v>
      </c>
      <c r="M80" s="13">
        <f>'[24]INPUT_Energy demand'!AI8</f>
        <v>6714.316382402003</v>
      </c>
      <c r="N80" s="13">
        <f>'[24]INPUT_Energy demand'!AJ8</f>
        <v>6324.9967373619447</v>
      </c>
      <c r="O80" s="13">
        <f>'[24]INPUT_Energy demand'!AK8</f>
        <v>5715.1792118736039</v>
      </c>
      <c r="P80" s="13">
        <f>'[24]INPUT_Energy demand'!AL8</f>
        <v>0</v>
      </c>
      <c r="Q80" s="13">
        <f>'[24]INPUT_Energy demand'!AM8</f>
        <v>263.06013211204299</v>
      </c>
      <c r="R80" s="13">
        <f>'[24]INPUT_Energy demand'!AN8</f>
        <v>374.42199492731834</v>
      </c>
      <c r="S80" s="13">
        <f>'[24]INPUT_Energy demand'!AO8</f>
        <v>415.91657733315969</v>
      </c>
      <c r="T80" s="13">
        <f>'[24]INPUT_Energy demand'!AP8</f>
        <v>0</v>
      </c>
      <c r="U80" s="13">
        <f>'[24]INPUT_Energy demand'!AQ8</f>
        <v>271.38001785666626</v>
      </c>
      <c r="V80" s="13">
        <f>'[24]INPUT_Energy demand'!AR8</f>
        <v>374.42199492731822</v>
      </c>
      <c r="W80" s="13">
        <f>'[24]INPUT_Energy demand'!AS8</f>
        <v>2204.720846083093</v>
      </c>
      <c r="X80" s="13">
        <f>'[24]INPUT_Energy demand'!AT8</f>
        <v>0</v>
      </c>
      <c r="Y80" s="13">
        <f>'[24]INPUT_Energy demand'!AU8</f>
        <v>0.96934230526501941</v>
      </c>
      <c r="Z80" s="13">
        <f>'[24]INPUT_Energy demand'!AV8</f>
        <v>1.0000000000000002</v>
      </c>
      <c r="AA80" s="13">
        <f>'[24]INPUT_Energy demand'!AW8</f>
        <v>0.18864818104844297</v>
      </c>
      <c r="AB80" s="13">
        <f>'[24]INPUT_Energy demand'!AX8</f>
        <v>19991.934747238891</v>
      </c>
      <c r="AC80" s="13">
        <f>'[24]INPUT_Energy demand'!AY8</f>
        <v>8.120123237642586</v>
      </c>
      <c r="AD80" s="13">
        <f>'[24]INPUT_Energy demand'!AZ8</f>
        <v>11.390950306612588</v>
      </c>
      <c r="AE80" s="104">
        <f>'[24]INPUT_Energy demand'!BA8</f>
        <v>37.070160330448644</v>
      </c>
      <c r="AF80" s="9"/>
      <c r="AG80" s="9"/>
      <c r="AH80" s="9"/>
    </row>
    <row r="81" spans="1:34">
      <c r="A81" s="120" t="s">
        <v>7</v>
      </c>
      <c r="B81" s="17" t="s">
        <v>11</v>
      </c>
      <c r="C81" s="36" t="s">
        <v>32</v>
      </c>
      <c r="D81" s="17" t="s">
        <v>39</v>
      </c>
      <c r="E81" s="17" t="s">
        <v>40</v>
      </c>
      <c r="F81" s="17" t="s">
        <v>20</v>
      </c>
      <c r="G81" s="25" t="str">
        <f t="shared" si="2"/>
        <v>TEK17 ASHP PV panels ST Occupant open NoEV</v>
      </c>
      <c r="H81" s="13">
        <f>'[28]INPUT_Energy demand'!AD8</f>
        <v>10250.64678155346</v>
      </c>
      <c r="I81" s="13">
        <f>'[28]INPUT_Energy demand'!AE8</f>
        <v>12269.184363267897</v>
      </c>
      <c r="J81" s="13">
        <f>'[28]INPUT_Energy demand'!AF8</f>
        <v>13942.15915531499</v>
      </c>
      <c r="K81" s="13">
        <f>'[28]INPUT_Energy demand'!AG8</f>
        <v>10665.922382246326</v>
      </c>
      <c r="L81" s="13">
        <f>'[28]INPUT_Energy demand'!AH8</f>
        <v>10250.64678155346</v>
      </c>
      <c r="M81" s="13">
        <f>'[28]INPUT_Energy demand'!AI8</f>
        <v>8653.1997912362331</v>
      </c>
      <c r="N81" s="13">
        <f>'[28]INPUT_Energy demand'!AJ8</f>
        <v>10164.373008871215</v>
      </c>
      <c r="O81" s="13">
        <f>'[28]INPUT_Energy demand'!AK8</f>
        <v>8799.0523054149762</v>
      </c>
      <c r="P81" s="13">
        <f>'[28]INPUT_Energy demand'!AL8</f>
        <v>0</v>
      </c>
      <c r="Q81" s="13">
        <f>'[28]INPUT_Energy demand'!AM8</f>
        <v>3615.9845720316644</v>
      </c>
      <c r="R81" s="13">
        <f>'[28]INPUT_Energy demand'!AN8</f>
        <v>3777.7861464437756</v>
      </c>
      <c r="S81" s="13">
        <f>'[28]INPUT_Energy demand'!AO8</f>
        <v>1866.8700768313502</v>
      </c>
      <c r="T81" s="13">
        <f>'[28]INPUT_Energy demand'!AP8</f>
        <v>0</v>
      </c>
      <c r="U81" s="13">
        <f>'[28]INPUT_Energy demand'!AQ8</f>
        <v>9046.2524306403848</v>
      </c>
      <c r="V81" s="13">
        <f>'[28]INPUT_Energy demand'!AR8</f>
        <v>3777.7861464437751</v>
      </c>
      <c r="W81" s="13">
        <f>'[28]INPUT_Energy demand'!AS8</f>
        <v>8669.0198944005188</v>
      </c>
      <c r="X81" s="13">
        <f>'[28]INPUT_Energy demand'!AT8</f>
        <v>0</v>
      </c>
      <c r="Y81" s="13">
        <f>'[28]INPUT_Energy demand'!AU8</f>
        <v>0.39972182953728264</v>
      </c>
      <c r="Z81" s="13">
        <f>'[28]INPUT_Energy demand'!AV8</f>
        <v>1.0000000000000002</v>
      </c>
      <c r="AA81" s="13">
        <f>'[28]INPUT_Energy demand'!AW8</f>
        <v>0.21534961270964395</v>
      </c>
      <c r="AB81" s="13">
        <f>'[28]INPUT_Energy demand'!AX8</f>
        <v>41659.460177424175</v>
      </c>
      <c r="AC81" s="13">
        <f>'[28]INPUT_Energy demand'!AY8</f>
        <v>70.37892003522029</v>
      </c>
      <c r="AD81" s="13">
        <f>'[28]INPUT_Energy demand'!AZ8</f>
        <v>55.286056270538381</v>
      </c>
      <c r="AE81" s="104">
        <f>'[28]INPUT_Energy demand'!BA8</f>
        <v>132.75632843201686</v>
      </c>
      <c r="AF81" s="9"/>
      <c r="AG81" s="9"/>
      <c r="AH81" s="9"/>
    </row>
    <row r="82" spans="1:34">
      <c r="A82" s="120" t="s">
        <v>8</v>
      </c>
      <c r="B82" s="17" t="s">
        <v>11</v>
      </c>
      <c r="C82" s="36" t="s">
        <v>32</v>
      </c>
      <c r="D82" s="17" t="s">
        <v>39</v>
      </c>
      <c r="E82" s="17" t="s">
        <v>40</v>
      </c>
      <c r="F82" s="17" t="s">
        <v>20</v>
      </c>
      <c r="G82" s="25" t="str">
        <f t="shared" si="2"/>
        <v>60s ASHP PV panels ST Occupant open NoEV</v>
      </c>
      <c r="H82" s="13">
        <f>'[32]INPUT_Energy demand'!AD8</f>
        <v>9947.771038459292</v>
      </c>
      <c r="I82" s="13">
        <f>'[32]INPUT_Energy demand'!AE8</f>
        <v>11658.191100813667</v>
      </c>
      <c r="J82" s="13">
        <f>'[32]INPUT_Energy demand'!AF8</f>
        <v>13393.568175384189</v>
      </c>
      <c r="K82" s="13">
        <f>'[32]INPUT_Energy demand'!AG8</f>
        <v>10403.06168721794</v>
      </c>
      <c r="L82" s="13">
        <f>'[32]INPUT_Energy demand'!AH8</f>
        <v>9947.771038459292</v>
      </c>
      <c r="M82" s="13">
        <f>'[32]INPUT_Energy demand'!AI8</f>
        <v>7923.7451543435636</v>
      </c>
      <c r="N82" s="13">
        <f>'[32]INPUT_Energy demand'!AJ8</f>
        <v>10085.496661944057</v>
      </c>
      <c r="O82" s="13">
        <f>'[32]INPUT_Energy demand'!AK8</f>
        <v>8539.9331257289341</v>
      </c>
      <c r="P82" s="13">
        <f>'[32]INPUT_Energy demand'!AL8</f>
        <v>0</v>
      </c>
      <c r="Q82" s="13">
        <f>'[32]INPUT_Energy demand'!AM8</f>
        <v>3734.4459464701031</v>
      </c>
      <c r="R82" s="13">
        <f>'[32]INPUT_Energy demand'!AN8</f>
        <v>3308.0715134401325</v>
      </c>
      <c r="S82" s="13">
        <f>'[32]INPUT_Energy demand'!AO8</f>
        <v>1863.1285614890057</v>
      </c>
      <c r="T82" s="13">
        <f>'[32]INPUT_Energy demand'!AP8</f>
        <v>0</v>
      </c>
      <c r="U82" s="13">
        <f>'[32]INPUT_Energy demand'!AQ8</f>
        <v>10266.124694078348</v>
      </c>
      <c r="V82" s="13">
        <f>'[32]INPUT_Energy demand'!AR8</f>
        <v>3308.0715134401325</v>
      </c>
      <c r="W82" s="13">
        <f>'[32]INPUT_Energy demand'!AS8</f>
        <v>8669.0198944005188</v>
      </c>
      <c r="X82" s="13">
        <f>'[32]INPUT_Energy demand'!AT8</f>
        <v>0</v>
      </c>
      <c r="Y82" s="13">
        <f>'[32]INPUT_Energy demand'!AU8</f>
        <v>0.3637639379759518</v>
      </c>
      <c r="Z82" s="13">
        <f>'[32]INPUT_Energy demand'!AV8</f>
        <v>1</v>
      </c>
      <c r="AA82" s="13">
        <f>'[32]INPUT_Energy demand'!AW8</f>
        <v>0.21491801659059925</v>
      </c>
      <c r="AB82" s="13">
        <f>'[32]INPUT_Energy demand'!AX8</f>
        <v>40081.933238881058</v>
      </c>
      <c r="AC82" s="13">
        <f>'[32]INPUT_Energy demand'!AY8</f>
        <v>69.109838124070492</v>
      </c>
      <c r="AD82" s="13">
        <f>'[32]INPUT_Energy demand'!AZ8</f>
        <v>53.578663113900369</v>
      </c>
      <c r="AE82" s="104">
        <f>'[32]INPUT_Energy demand'!BA8</f>
        <v>132.75632843201686</v>
      </c>
      <c r="AF82" s="9"/>
      <c r="AG82" s="9"/>
      <c r="AH82" s="9"/>
    </row>
    <row r="83" spans="1:34">
      <c r="A83" s="120" t="s">
        <v>7</v>
      </c>
      <c r="B83" s="17" t="s">
        <v>10</v>
      </c>
      <c r="C83" s="36" t="s">
        <v>32</v>
      </c>
      <c r="D83" s="17" t="s">
        <v>38</v>
      </c>
      <c r="E83" s="17" t="s">
        <v>17</v>
      </c>
      <c r="F83" s="17" t="s">
        <v>21</v>
      </c>
      <c r="G83" s="25" t="str">
        <f t="shared" si="2"/>
        <v>TEK17 Direct PV panels NoST Normal EV charging</v>
      </c>
      <c r="H83" s="13">
        <f>'[36]INPUT_Energy demand'!AD8</f>
        <v>6410.859044130234</v>
      </c>
      <c r="I83" s="13">
        <f>'[36]INPUT_Energy demand'!AE8</f>
        <v>7004.2007536223882</v>
      </c>
      <c r="J83" s="13">
        <f>'[36]INPUT_Energy demand'!AF8</f>
        <v>6402.8068454281693</v>
      </c>
      <c r="K83" s="13">
        <f>'[36]INPUT_Energy demand'!AG8</f>
        <v>6158.9307562374825</v>
      </c>
      <c r="L83" s="13">
        <f>'[36]INPUT_Energy demand'!AH8</f>
        <v>6410.859044130234</v>
      </c>
      <c r="M83" s="13">
        <f>'[36]INPUT_Energy demand'!AI8</f>
        <v>6406.8626076347236</v>
      </c>
      <c r="N83" s="13">
        <f>'[36]INPUT_Energy demand'!AJ8</f>
        <v>5719.2493387339146</v>
      </c>
      <c r="O83" s="13">
        <f>'[36]INPUT_Energy demand'!AK8</f>
        <v>5744.4575371425726</v>
      </c>
      <c r="P83" s="13">
        <f>'[36]INPUT_Energy demand'!AL8</f>
        <v>0</v>
      </c>
      <c r="Q83" s="13">
        <f>'[36]INPUT_Energy demand'!AM8</f>
        <v>597.33814598766457</v>
      </c>
      <c r="R83" s="13">
        <f>'[36]INPUT_Energy demand'!AN8</f>
        <v>683.5575066942547</v>
      </c>
      <c r="S83" s="13">
        <f>'[36]INPUT_Energy demand'!AO8</f>
        <v>414.47321909490984</v>
      </c>
      <c r="T83" s="13">
        <f>'[36]INPUT_Energy demand'!AP8</f>
        <v>0</v>
      </c>
      <c r="U83" s="13">
        <f>'[36]INPUT_Energy demand'!AQ8</f>
        <v>605.29630509888386</v>
      </c>
      <c r="V83" s="13">
        <f>'[36]INPUT_Energy demand'!AR8</f>
        <v>683.55750669425515</v>
      </c>
      <c r="W83" s="13">
        <f>'[36]INPUT_Energy demand'!AS8</f>
        <v>2204.720846083093</v>
      </c>
      <c r="X83" s="13">
        <f>'[36]INPUT_Energy demand'!AT8</f>
        <v>0</v>
      </c>
      <c r="Y83" s="13">
        <f>'[36]INPUT_Energy demand'!AU8</f>
        <v>0.98685245714506842</v>
      </c>
      <c r="Z83" s="13">
        <f>'[36]INPUT_Energy demand'!AV8</f>
        <v>0.99999999999999933</v>
      </c>
      <c r="AA83" s="13">
        <f>'[36]INPUT_Energy demand'!AW8</f>
        <v>0.18799351393227989</v>
      </c>
      <c r="AB83" s="13">
        <f>'[36]INPUT_Energy demand'!AX8</f>
        <v>21656.986774678342</v>
      </c>
      <c r="AC83" s="13">
        <f>'[36]INPUT_Energy demand'!AY8</f>
        <v>14.1298213699698</v>
      </c>
      <c r="AD83" s="13">
        <f>'[36]INPUT_Energy demand'!AZ8</f>
        <v>13.65002098536462</v>
      </c>
      <c r="AE83" s="104">
        <f>'[36]INPUT_Energy demand'!BA8</f>
        <v>37.070160330448644</v>
      </c>
      <c r="AF83" s="9"/>
      <c r="AG83" s="9"/>
      <c r="AH83" s="9"/>
    </row>
    <row r="84" spans="1:34">
      <c r="A84" s="120" t="s">
        <v>8</v>
      </c>
      <c r="B84" s="17" t="s">
        <v>10</v>
      </c>
      <c r="C84" s="36" t="s">
        <v>32</v>
      </c>
      <c r="D84" s="17" t="s">
        <v>38</v>
      </c>
      <c r="E84" s="17" t="s">
        <v>17</v>
      </c>
      <c r="F84" s="17" t="s">
        <v>21</v>
      </c>
      <c r="G84" s="25" t="str">
        <f t="shared" si="2"/>
        <v>60s Direct PV panels NoST Normal EV charging</v>
      </c>
      <c r="H84" s="13">
        <f>'[40]INPUT_Energy demand'!AD8</f>
        <v>6123.3459973363542</v>
      </c>
      <c r="I84" s="13">
        <f>'[40]INPUT_Energy demand'!AE8</f>
        <v>6737.6504553779851</v>
      </c>
      <c r="J84" s="13">
        <f>'[40]INPUT_Energy demand'!AF8</f>
        <v>6211.7980037242069</v>
      </c>
      <c r="K84" s="13">
        <f>'[40]INPUT_Energy demand'!AG8</f>
        <v>5908.9702313610806</v>
      </c>
      <c r="L84" s="13">
        <f>'[40]INPUT_Energy demand'!AH8</f>
        <v>6123.3459973363542</v>
      </c>
      <c r="M84" s="13">
        <f>'[40]INPUT_Energy demand'!AI8</f>
        <v>6147.1767651017672</v>
      </c>
      <c r="N84" s="13">
        <f>'[40]INPUT_Energy demand'!AJ8</f>
        <v>5644.3736939682858</v>
      </c>
      <c r="O84" s="13">
        <f>'[40]INPUT_Energy demand'!AK8</f>
        <v>5496.9895563232949</v>
      </c>
      <c r="P84" s="13">
        <f>'[40]INPUT_Energy demand'!AL8</f>
        <v>0</v>
      </c>
      <c r="Q84" s="13">
        <f>'[40]INPUT_Energy demand'!AM8</f>
        <v>590.47369027621789</v>
      </c>
      <c r="R84" s="13">
        <f>'[40]INPUT_Energy demand'!AN8</f>
        <v>567.42430975592106</v>
      </c>
      <c r="S84" s="13">
        <f>'[40]INPUT_Energy demand'!AO8</f>
        <v>411.98067503778566</v>
      </c>
      <c r="T84" s="13">
        <f>'[40]INPUT_Energy demand'!AP8</f>
        <v>0</v>
      </c>
      <c r="U84" s="13">
        <f>'[40]INPUT_Energy demand'!AQ8</f>
        <v>612.91924090950238</v>
      </c>
      <c r="V84" s="13">
        <f>'[40]INPUT_Energy demand'!AR8</f>
        <v>567.42430975592117</v>
      </c>
      <c r="W84" s="13">
        <f>'[40]INPUT_Energy demand'!AS8</f>
        <v>2204.720846083093</v>
      </c>
      <c r="X84" s="13">
        <f>'[40]INPUT_Energy demand'!AT8</f>
        <v>0</v>
      </c>
      <c r="Y84" s="13">
        <f>'[40]INPUT_Energy demand'!AU8</f>
        <v>0.96337926902086179</v>
      </c>
      <c r="Z84" s="13">
        <f>'[40]INPUT_Energy demand'!AV8</f>
        <v>0.99999999999999978</v>
      </c>
      <c r="AA84" s="13">
        <f>'[40]INPUT_Energy demand'!AW8</f>
        <v>0.186862965336274</v>
      </c>
      <c r="AB84" s="13">
        <f>'[40]INPUT_Energy demand'!AX8</f>
        <v>20159.473879365705</v>
      </c>
      <c r="AC84" s="13">
        <f>'[40]INPUT_Energy demand'!AY8</f>
        <v>10.395359391983847</v>
      </c>
      <c r="AD84" s="13">
        <f>'[40]INPUT_Energy demand'!AZ8</f>
        <v>11.838455729311459</v>
      </c>
      <c r="AE84" s="104">
        <f>'[40]INPUT_Energy demand'!BA8</f>
        <v>37.070160330448644</v>
      </c>
      <c r="AF84" s="9"/>
      <c r="AG84" s="9"/>
      <c r="AH84" s="9"/>
    </row>
    <row r="85" spans="1:34">
      <c r="A85" s="120" t="s">
        <v>7</v>
      </c>
      <c r="B85" s="17" t="s">
        <v>11</v>
      </c>
      <c r="C85" s="36" t="s">
        <v>32</v>
      </c>
      <c r="D85" s="17" t="s">
        <v>39</v>
      </c>
      <c r="E85" s="17" t="s">
        <v>17</v>
      </c>
      <c r="F85" s="17" t="s">
        <v>21</v>
      </c>
      <c r="G85" s="25" t="str">
        <f t="shared" si="2"/>
        <v>TEK17 ASHP PV panels ST Normal EV charging</v>
      </c>
      <c r="H85" s="13">
        <f>'[44]INPUT_Energy demand'!AD8</f>
        <v>10258.506856004968</v>
      </c>
      <c r="I85" s="13">
        <f>'[44]INPUT_Energy demand'!AE8</f>
        <v>11608.498548383002</v>
      </c>
      <c r="J85" s="13">
        <f>'[44]INPUT_Energy demand'!AF8</f>
        <v>11781.288223838405</v>
      </c>
      <c r="K85" s="13">
        <f>'[44]INPUT_Energy demand'!AG8</f>
        <v>10423.035204554053</v>
      </c>
      <c r="L85" s="13">
        <f>'[44]INPUT_Energy demand'!AH8</f>
        <v>10258.506856004968</v>
      </c>
      <c r="M85" s="13">
        <f>'[44]INPUT_Energy demand'!AI8</f>
        <v>7912.0746633393264</v>
      </c>
      <c r="N85" s="13">
        <f>'[44]INPUT_Energy demand'!AJ8</f>
        <v>10166.419903259624</v>
      </c>
      <c r="O85" s="13">
        <f>'[44]INPUT_Energy demand'!AK8</f>
        <v>8563.250904312712</v>
      </c>
      <c r="P85" s="13">
        <f>'[44]INPUT_Energy demand'!AL8</f>
        <v>0</v>
      </c>
      <c r="Q85" s="13">
        <f>'[44]INPUT_Energy demand'!AM8</f>
        <v>3696.4238850436759</v>
      </c>
      <c r="R85" s="13">
        <f>'[44]INPUT_Energy demand'!AN8</f>
        <v>1614.8683205787802</v>
      </c>
      <c r="S85" s="13">
        <f>'[44]INPUT_Energy demand'!AO8</f>
        <v>1859.784300241341</v>
      </c>
      <c r="T85" s="13">
        <f>'[44]INPUT_Energy demand'!AP8</f>
        <v>0</v>
      </c>
      <c r="U85" s="13">
        <f>'[44]INPUT_Energy demand'!AQ8</f>
        <v>7496.7458126250549</v>
      </c>
      <c r="V85" s="13">
        <f>'[44]INPUT_Energy demand'!AR8</f>
        <v>1614.8683205787795</v>
      </c>
      <c r="W85" s="13">
        <f>'[44]INPUT_Energy demand'!AS8</f>
        <v>8669.0198944005188</v>
      </c>
      <c r="X85" s="13">
        <f>'[44]INPUT_Energy demand'!AT8</f>
        <v>0</v>
      </c>
      <c r="Y85" s="13">
        <f>'[44]INPUT_Energy demand'!AU8</f>
        <v>0.49307045716004327</v>
      </c>
      <c r="Z85" s="13">
        <f>'[44]INPUT_Energy demand'!AV8</f>
        <v>1.0000000000000004</v>
      </c>
      <c r="AA85" s="13">
        <f>'[44]INPUT_Energy demand'!AW8</f>
        <v>0.21453224503990473</v>
      </c>
      <c r="AB85" s="13">
        <f>'[44]INPUT_Energy demand'!AX8</f>
        <v>41700.398065192559</v>
      </c>
      <c r="AC85" s="13">
        <f>'[44]INPUT_Energy demand'!AY8</f>
        <v>57.136135353390642</v>
      </c>
      <c r="AD85" s="13">
        <f>'[44]INPUT_Energy demand'!AZ8</f>
        <v>39.446225470502313</v>
      </c>
      <c r="AE85" s="104">
        <f>'[44]INPUT_Energy demand'!BA8</f>
        <v>132.75632843201686</v>
      </c>
      <c r="AF85" s="9"/>
      <c r="AG85" s="9"/>
      <c r="AH85" s="9"/>
    </row>
    <row r="86" spans="1:34">
      <c r="A86" s="120" t="s">
        <v>8</v>
      </c>
      <c r="B86" s="17" t="s">
        <v>11</v>
      </c>
      <c r="C86" s="36" t="s">
        <v>32</v>
      </c>
      <c r="D86" s="17" t="s">
        <v>39</v>
      </c>
      <c r="E86" s="17" t="s">
        <v>17</v>
      </c>
      <c r="F86" s="17" t="s">
        <v>21</v>
      </c>
      <c r="G86" s="25" t="str">
        <f t="shared" si="2"/>
        <v>60s ASHP PV panels ST Normal EV charging</v>
      </c>
      <c r="H86" s="13">
        <f>'[48]INPUT_Energy demand'!AD8</f>
        <v>9956.9408211149621</v>
      </c>
      <c r="I86" s="13">
        <f>'[48]INPUT_Energy demand'!AE8</f>
        <v>11269.952714942101</v>
      </c>
      <c r="J86" s="13">
        <f>'[48]INPUT_Energy demand'!AF8</f>
        <v>11549.074959240314</v>
      </c>
      <c r="K86" s="13">
        <f>'[48]INPUT_Energy demand'!AG8</f>
        <v>10161.006719947021</v>
      </c>
      <c r="L86" s="13">
        <f>'[48]INPUT_Energy demand'!AH8</f>
        <v>9956.9408211149621</v>
      </c>
      <c r="M86" s="13">
        <f>'[48]INPUT_Energy demand'!AI8</f>
        <v>7652.3216240556212</v>
      </c>
      <c r="N86" s="13">
        <f>'[48]INPUT_Energy demand'!AJ8</f>
        <v>10087.884626177294</v>
      </c>
      <c r="O86" s="13">
        <f>'[48]INPUT_Energy demand'!AK8</f>
        <v>8306.487231758525</v>
      </c>
      <c r="P86" s="13">
        <f>'[48]INPUT_Energy demand'!AL8</f>
        <v>0</v>
      </c>
      <c r="Q86" s="13">
        <f>'[48]INPUT_Energy demand'!AM8</f>
        <v>3617.6310908864798</v>
      </c>
      <c r="R86" s="13">
        <f>'[48]INPUT_Energy demand'!AN8</f>
        <v>1461.1903330630194</v>
      </c>
      <c r="S86" s="13">
        <f>'[48]INPUT_Energy demand'!AO8</f>
        <v>1854.5194881884963</v>
      </c>
      <c r="T86" s="13">
        <f>'[48]INPUT_Energy demand'!AP8</f>
        <v>0</v>
      </c>
      <c r="U86" s="13">
        <f>'[48]INPUT_Energy demand'!AQ8</f>
        <v>7381.3544099451583</v>
      </c>
      <c r="V86" s="13">
        <f>'[48]INPUT_Energy demand'!AR8</f>
        <v>1461.1903330630194</v>
      </c>
      <c r="W86" s="13">
        <f>'[48]INPUT_Energy demand'!AS8</f>
        <v>8669.0198944005188</v>
      </c>
      <c r="X86" s="13">
        <f>'[48]INPUT_Energy demand'!AT8</f>
        <v>0</v>
      </c>
      <c r="Y86" s="13">
        <f>'[48]INPUT_Energy demand'!AU8</f>
        <v>0.49010396872589107</v>
      </c>
      <c r="Z86" s="13">
        <f>'[48]INPUT_Energy demand'!AV8</f>
        <v>1</v>
      </c>
      <c r="AA86" s="13">
        <f>'[48]INPUT_Energy demand'!AW8</f>
        <v>0.21392493162766474</v>
      </c>
      <c r="AB86" s="13">
        <f>'[48]INPUT_Energy demand'!AX8</f>
        <v>40129.692523545964</v>
      </c>
      <c r="AC86" s="13">
        <f>'[48]INPUT_Energy demand'!AY8</f>
        <v>56.484344468985213</v>
      </c>
      <c r="AD86" s="13">
        <f>'[48]INPUT_Energy demand'!AZ8</f>
        <v>37.476984127790807</v>
      </c>
      <c r="AE86" s="104">
        <f>'[48]INPUT_Energy demand'!BA8</f>
        <v>132.75632843201686</v>
      </c>
      <c r="AF86" s="9"/>
      <c r="AG86" s="9"/>
      <c r="AH86" s="9"/>
    </row>
    <row r="87" spans="1:34">
      <c r="A87" s="118" t="s">
        <v>7</v>
      </c>
      <c r="B87" s="17" t="s">
        <v>10</v>
      </c>
      <c r="C87" s="36" t="s">
        <v>32</v>
      </c>
      <c r="D87" s="17" t="s">
        <v>38</v>
      </c>
      <c r="E87" s="17" t="s">
        <v>40</v>
      </c>
      <c r="F87" s="17" t="s">
        <v>21</v>
      </c>
      <c r="G87" s="25" t="str">
        <f t="shared" si="2"/>
        <v>TEK17 Direct PV panels NoST Occupant open EV charging</v>
      </c>
      <c r="H87" s="13">
        <f>'[52]INPUT_Energy demand'!AD8</f>
        <v>5091.0762594350253</v>
      </c>
      <c r="I87" s="13">
        <f>'[52]INPUT_Energy demand'!AE8</f>
        <v>5797.8401266457167</v>
      </c>
      <c r="J87" s="13">
        <f>'[52]INPUT_Energy demand'!AF8</f>
        <v>6567.4483850801989</v>
      </c>
      <c r="K87" s="13">
        <f>'[52]INPUT_Energy demand'!AG8</f>
        <v>5817.009688223412</v>
      </c>
      <c r="L87" s="13">
        <f>'[52]INPUT_Energy demand'!AH8</f>
        <v>5091.0762594350253</v>
      </c>
      <c r="M87" s="13">
        <f>'[52]INPUT_Energy demand'!AI8</f>
        <v>4888.9336439923682</v>
      </c>
      <c r="N87" s="13">
        <f>'[52]INPUT_Energy demand'!AJ8</f>
        <v>5375.4495111862034</v>
      </c>
      <c r="O87" s="13">
        <f>'[52]INPUT_Energy demand'!AK8</f>
        <v>4654.4052307898783</v>
      </c>
      <c r="P87" s="13">
        <f>'[52]INPUT_Energy demand'!AL8</f>
        <v>0</v>
      </c>
      <c r="Q87" s="13">
        <f>'[52]INPUT_Energy demand'!AM8</f>
        <v>908.90648265334858</v>
      </c>
      <c r="R87" s="13">
        <f>'[52]INPUT_Energy demand'!AN8</f>
        <v>1191.9988738939956</v>
      </c>
      <c r="S87" s="13">
        <f>'[52]INPUT_Energy demand'!AO8</f>
        <v>1162.6044574335338</v>
      </c>
      <c r="T87" s="13">
        <f>'[52]INPUT_Energy demand'!AP8</f>
        <v>0</v>
      </c>
      <c r="U87" s="13">
        <f>'[52]INPUT_Energy demand'!AQ8</f>
        <v>1939.2746480462349</v>
      </c>
      <c r="V87" s="13">
        <f>'[52]INPUT_Energy demand'!AR8</f>
        <v>1191.998873893996</v>
      </c>
      <c r="W87" s="13">
        <f>'[52]INPUT_Energy demand'!AS8</f>
        <v>5679.247343324103</v>
      </c>
      <c r="X87" s="13">
        <f>'[52]INPUT_Energy demand'!AT8</f>
        <v>0</v>
      </c>
      <c r="Y87" s="13">
        <f>'[52]INPUT_Energy demand'!AU8</f>
        <v>0.46868373366766097</v>
      </c>
      <c r="Z87" s="13">
        <f>'[52]INPUT_Energy demand'!AV8</f>
        <v>0.99999999999999967</v>
      </c>
      <c r="AA87" s="13">
        <f>'[52]INPUT_Energy demand'!AW8</f>
        <v>0.20471100960238392</v>
      </c>
      <c r="AB87" s="13">
        <f>'[52]INPUT_Energy demand'!AX8</f>
        <v>17408.990223724006</v>
      </c>
      <c r="AC87" s="13">
        <f>'[52]INPUT_Energy demand'!AY8</f>
        <v>34.472172811625263</v>
      </c>
      <c r="AD87" s="13">
        <f>'[52]INPUT_Energy demand'!AZ8</f>
        <v>86.347683801682422</v>
      </c>
      <c r="AE87" s="104">
        <f>'[52]INPUT_Energy demand'!BA8</f>
        <v>110.60450884389138</v>
      </c>
      <c r="AF87" s="9"/>
      <c r="AG87" s="9"/>
      <c r="AH87" s="9"/>
    </row>
    <row r="88" spans="1:34">
      <c r="A88" s="118" t="s">
        <v>8</v>
      </c>
      <c r="B88" s="17" t="s">
        <v>10</v>
      </c>
      <c r="C88" s="36" t="s">
        <v>32</v>
      </c>
      <c r="D88" s="17" t="s">
        <v>38</v>
      </c>
      <c r="E88" s="17" t="s">
        <v>40</v>
      </c>
      <c r="F88" s="17" t="s">
        <v>21</v>
      </c>
      <c r="G88" s="25" t="str">
        <f t="shared" si="2"/>
        <v>60s Direct PV panels NoST Occupant open EV charging</v>
      </c>
      <c r="H88" s="13">
        <f>'[56]INPUT_Energy demand'!AD8</f>
        <v>4799.0140789930119</v>
      </c>
      <c r="I88" s="13">
        <f>'[56]INPUT_Energy demand'!AE8</f>
        <v>5255.9203659893083</v>
      </c>
      <c r="J88" s="13">
        <f>'[56]INPUT_Energy demand'!AF8</f>
        <v>6366.3653082172368</v>
      </c>
      <c r="K88" s="13">
        <f>'[56]INPUT_Energy demand'!AG8</f>
        <v>5561.9793327021989</v>
      </c>
      <c r="L88" s="13">
        <f>'[56]INPUT_Energy demand'!AH8</f>
        <v>4799.0140789930119</v>
      </c>
      <c r="M88" s="13">
        <f>'[56]INPUT_Energy demand'!AI8</f>
        <v>4146.9005500793901</v>
      </c>
      <c r="N88" s="13">
        <f>'[56]INPUT_Energy demand'!AJ8</f>
        <v>5299.3891961997033</v>
      </c>
      <c r="O88" s="13">
        <f>'[56]INPUT_Energy demand'!AK8</f>
        <v>4403.7955133835931</v>
      </c>
      <c r="P88" s="13">
        <f>'[56]INPUT_Energy demand'!AL8</f>
        <v>0</v>
      </c>
      <c r="Q88" s="13">
        <f>'[56]INPUT_Energy demand'!AM8</f>
        <v>1109.0198159099182</v>
      </c>
      <c r="R88" s="13">
        <f>'[56]INPUT_Energy demand'!AN8</f>
        <v>1066.9761120175335</v>
      </c>
      <c r="S88" s="13">
        <f>'[56]INPUT_Energy demand'!AO8</f>
        <v>1158.1838193186059</v>
      </c>
      <c r="T88" s="13">
        <f>'[56]INPUT_Energy demand'!AP8</f>
        <v>0</v>
      </c>
      <c r="U88" s="13">
        <f>'[56]INPUT_Energy demand'!AQ8</f>
        <v>2516.7693125459728</v>
      </c>
      <c r="V88" s="13">
        <f>'[56]INPUT_Energy demand'!AR8</f>
        <v>1066.9761120175333</v>
      </c>
      <c r="W88" s="13">
        <f>'[56]INPUT_Energy demand'!AS8</f>
        <v>5679.247343324103</v>
      </c>
      <c r="X88" s="13">
        <f>'[56]INPUT_Energy demand'!AT8</f>
        <v>0</v>
      </c>
      <c r="Y88" s="13">
        <f>'[56]INPUT_Energy demand'!AU8</f>
        <v>0.44065215289359588</v>
      </c>
      <c r="Z88" s="13">
        <f>'[56]INPUT_Energy demand'!AV8</f>
        <v>1.0000000000000002</v>
      </c>
      <c r="AA88" s="13">
        <f>'[56]INPUT_Energy demand'!AW8</f>
        <v>0.2039326251004086</v>
      </c>
      <c r="AB88" s="13">
        <f>'[56]INPUT_Energy demand'!AX8</f>
        <v>15887.783923994075</v>
      </c>
      <c r="AC88" s="13">
        <f>'[56]INPUT_Energy demand'!AY8</f>
        <v>32.72901029424056</v>
      </c>
      <c r="AD88" s="13">
        <f>'[56]INPUT_Energy demand'!AZ8</f>
        <v>83.961586163809926</v>
      </c>
      <c r="AE88" s="104">
        <f>'[56]INPUT_Energy demand'!BA8</f>
        <v>110.60450884389138</v>
      </c>
      <c r="AF88" s="9"/>
      <c r="AG88" s="9"/>
      <c r="AH88" s="9"/>
    </row>
    <row r="89" spans="1:34">
      <c r="A89" s="118" t="s">
        <v>7</v>
      </c>
      <c r="B89" s="17" t="s">
        <v>11</v>
      </c>
      <c r="C89" s="36" t="s">
        <v>32</v>
      </c>
      <c r="D89" s="17" t="s">
        <v>39</v>
      </c>
      <c r="E89" s="17" t="s">
        <v>40</v>
      </c>
      <c r="F89" s="17" t="s">
        <v>21</v>
      </c>
      <c r="G89" s="25" t="str">
        <f t="shared" si="2"/>
        <v>TEK17 ASHP PV panels ST Occupant open EV charging</v>
      </c>
      <c r="H89" s="13">
        <f>'[60]INPUT_Energy demand'!AD8</f>
        <v>9178.3214094007308</v>
      </c>
      <c r="I89" s="13">
        <f>'[60]INPUT_Energy demand'!AE8</f>
        <v>10291.541062527976</v>
      </c>
      <c r="J89" s="13">
        <f>'[60]INPUT_Energy demand'!AF8</f>
        <v>11456.015226259933</v>
      </c>
      <c r="K89" s="13">
        <f>'[60]INPUT_Energy demand'!AG8</f>
        <v>10164.000771504287</v>
      </c>
      <c r="L89" s="13">
        <f>'[60]INPUT_Energy demand'!AH8</f>
        <v>9178.3214094007308</v>
      </c>
      <c r="M89" s="13">
        <f>'[60]INPUT_Energy demand'!AI8</f>
        <v>6957.6314032494111</v>
      </c>
      <c r="N89" s="13">
        <f>'[60]INPUT_Energy demand'!AJ8</f>
        <v>9885.0850240231193</v>
      </c>
      <c r="O89" s="13">
        <f>'[60]INPUT_Energy demand'!AK8</f>
        <v>7647.5407149288421</v>
      </c>
      <c r="P89" s="13">
        <f>'[60]INPUT_Energy demand'!AL8</f>
        <v>0</v>
      </c>
      <c r="Q89" s="13">
        <f>'[60]INPUT_Energy demand'!AM8</f>
        <v>3333.9096592785654</v>
      </c>
      <c r="R89" s="13">
        <f>'[60]INPUT_Energy demand'!AN8</f>
        <v>1570.9302022368138</v>
      </c>
      <c r="S89" s="13">
        <f>'[60]INPUT_Energy demand'!AO8</f>
        <v>2516.4600565754445</v>
      </c>
      <c r="T89" s="13">
        <f>'[60]INPUT_Energy demand'!AP8</f>
        <v>0</v>
      </c>
      <c r="U89" s="13">
        <f>'[60]INPUT_Energy demand'!AQ8</f>
        <v>7995.5643513168143</v>
      </c>
      <c r="V89" s="13">
        <f>'[60]INPUT_Energy demand'!AR8</f>
        <v>1570.9302022368129</v>
      </c>
      <c r="W89" s="13">
        <f>'[60]INPUT_Energy demand'!AS8</f>
        <v>11694.936440410842</v>
      </c>
      <c r="X89" s="13">
        <f>'[60]INPUT_Energy demand'!AT8</f>
        <v>0</v>
      </c>
      <c r="Y89" s="13">
        <f>'[60]INPUT_Energy demand'!AU8</f>
        <v>0.41696989890769792</v>
      </c>
      <c r="Z89" s="13">
        <f>'[60]INPUT_Energy demand'!AV8</f>
        <v>1.0000000000000007</v>
      </c>
      <c r="AA89" s="13">
        <f>'[60]INPUT_Energy demand'!AW8</f>
        <v>0.21517518024980745</v>
      </c>
      <c r="AB89" s="13">
        <f>'[60]INPUT_Energy demand'!AX8</f>
        <v>38701.700480462227</v>
      </c>
      <c r="AC89" s="13">
        <f>'[60]INPUT_Energy demand'!AY8</f>
        <v>51.75307687077764</v>
      </c>
      <c r="AD89" s="13">
        <f>'[60]INPUT_Energy demand'!AZ8</f>
        <v>69.844058728493636</v>
      </c>
      <c r="AE89" s="104">
        <f>'[60]INPUT_Energy demand'!BA8</f>
        <v>160.69912843201686</v>
      </c>
      <c r="AF89" s="9"/>
      <c r="AG89" s="9"/>
      <c r="AH89" s="9"/>
    </row>
    <row r="90" spans="1:34">
      <c r="A90" s="118" t="s">
        <v>8</v>
      </c>
      <c r="B90" s="17" t="s">
        <v>11</v>
      </c>
      <c r="C90" s="36" t="s">
        <v>32</v>
      </c>
      <c r="D90" s="17" t="s">
        <v>39</v>
      </c>
      <c r="E90" s="17" t="s">
        <v>40</v>
      </c>
      <c r="F90" s="17" t="s">
        <v>21</v>
      </c>
      <c r="G90" s="25" t="str">
        <f t="shared" si="2"/>
        <v>60s ASHP PV panels ST Occupant open EV charging</v>
      </c>
      <c r="H90" s="13">
        <f>'[64]INPUT_Energy demand'!AD8</f>
        <v>8873.7585592882533</v>
      </c>
      <c r="I90" s="13">
        <f>'[64]INPUT_Energy demand'!AE8</f>
        <v>9768.5854730528008</v>
      </c>
      <c r="J90" s="13">
        <f>'[64]INPUT_Energy demand'!AF8</f>
        <v>11157.988889302334</v>
      </c>
      <c r="K90" s="13">
        <f>'[64]INPUT_Energy demand'!AG8</f>
        <v>9898.5402316599502</v>
      </c>
      <c r="L90" s="13">
        <f>'[64]INPUT_Energy demand'!AH8</f>
        <v>8873.7585592882533</v>
      </c>
      <c r="M90" s="13">
        <f>'[64]INPUT_Energy demand'!AI8</f>
        <v>6517.5658993442021</v>
      </c>
      <c r="N90" s="13">
        <f>'[64]INPUT_Energy demand'!AJ8</f>
        <v>9805.7693263099227</v>
      </c>
      <c r="O90" s="13">
        <f>'[64]INPUT_Energy demand'!AK8</f>
        <v>7388.6962956783627</v>
      </c>
      <c r="P90" s="13">
        <f>'[64]INPUT_Energy demand'!AL8</f>
        <v>0</v>
      </c>
      <c r="Q90" s="13">
        <f>'[64]INPUT_Energy demand'!AM8</f>
        <v>3251.0195737085987</v>
      </c>
      <c r="R90" s="13">
        <f>'[64]INPUT_Energy demand'!AN8</f>
        <v>1352.2195629924117</v>
      </c>
      <c r="S90" s="13">
        <f>'[64]INPUT_Energy demand'!AO8</f>
        <v>2509.8439359815875</v>
      </c>
      <c r="T90" s="13">
        <f>'[64]INPUT_Energy demand'!AP8</f>
        <v>0</v>
      </c>
      <c r="U90" s="13">
        <f>'[64]INPUT_Energy demand'!AQ8</f>
        <v>8179.0823476325886</v>
      </c>
      <c r="V90" s="13">
        <f>'[64]INPUT_Energy demand'!AR8</f>
        <v>1352.2195629924117</v>
      </c>
      <c r="W90" s="13">
        <f>'[64]INPUT_Energy demand'!AS8</f>
        <v>11694.936440410842</v>
      </c>
      <c r="X90" s="13">
        <f>'[64]INPUT_Energy demand'!AT8</f>
        <v>0</v>
      </c>
      <c r="Y90" s="13">
        <f>'[64]INPUT_Energy demand'!AU8</f>
        <v>0.39747974595824881</v>
      </c>
      <c r="Z90" s="13">
        <f>'[64]INPUT_Energy demand'!AV8</f>
        <v>1</v>
      </c>
      <c r="AA90" s="13">
        <f>'[64]INPUT_Energy demand'!AW8</f>
        <v>0.21460945502098144</v>
      </c>
      <c r="AB90" s="13">
        <f>'[64]INPUT_Energy demand'!AX8</f>
        <v>37115.38652619825</v>
      </c>
      <c r="AC90" s="13">
        <f>'[64]INPUT_Energy demand'!AY8</f>
        <v>50.414540247275916</v>
      </c>
      <c r="AD90" s="13">
        <f>'[64]INPUT_Energy demand'!AZ8</f>
        <v>67.698689840770143</v>
      </c>
      <c r="AE90" s="104">
        <f>'[64]INPUT_Energy demand'!BA8</f>
        <v>160.69912843201686</v>
      </c>
      <c r="AF90" s="9"/>
      <c r="AG90" s="9"/>
      <c r="AH90" s="9"/>
    </row>
    <row r="91" spans="1:34">
      <c r="A91" s="118" t="s">
        <v>7</v>
      </c>
      <c r="B91" s="17" t="s">
        <v>10</v>
      </c>
      <c r="C91" s="37" t="s">
        <v>32</v>
      </c>
      <c r="D91" s="20" t="s">
        <v>38</v>
      </c>
      <c r="E91" s="20" t="s">
        <v>17</v>
      </c>
      <c r="F91" s="20" t="s">
        <v>41</v>
      </c>
      <c r="G91" s="28" t="str">
        <f t="shared" si="2"/>
        <v>TEK17 Direct PV panels NoST Normal EV charging delay</v>
      </c>
      <c r="H91" s="24">
        <f>'[68]INPUT_Energy demand'!AD8</f>
        <v>7841.2738174206479</v>
      </c>
      <c r="I91" s="24">
        <f>'[68]INPUT_Energy demand'!AE8</f>
        <v>8754.4158835886665</v>
      </c>
      <c r="J91" s="24">
        <f>'[68]INPUT_Energy demand'!AF8</f>
        <v>9002.9690559898281</v>
      </c>
      <c r="K91" s="24">
        <f>'[68]INPUT_Energy demand'!AG8</f>
        <v>8238.0919600512643</v>
      </c>
      <c r="L91" s="24">
        <f>'[68]INPUT_Energy demand'!AH8</f>
        <v>7841.2738174206479</v>
      </c>
      <c r="M91" s="24">
        <f>'[68]INPUT_Energy demand'!AI8</f>
        <v>7940.140946422518</v>
      </c>
      <c r="N91" s="24">
        <f>'[68]INPUT_Energy demand'!AJ8</f>
        <v>8158.8267919116215</v>
      </c>
      <c r="O91" s="24">
        <f>'[68]INPUT_Energy demand'!AK8</f>
        <v>7070.069947042768</v>
      </c>
      <c r="P91" s="24">
        <f>'[68]INPUT_Energy demand'!AL8</f>
        <v>0</v>
      </c>
      <c r="Q91" s="24">
        <f>'[68]INPUT_Energy demand'!AM8</f>
        <v>814.27493716614845</v>
      </c>
      <c r="R91" s="24">
        <f>'[68]INPUT_Energy demand'!AN8</f>
        <v>844.14226407820661</v>
      </c>
      <c r="S91" s="24">
        <f>'[68]INPUT_Energy demand'!AO8</f>
        <v>1168.0220130084963</v>
      </c>
      <c r="T91" s="24">
        <f>'[68]INPUT_Energy demand'!AP8</f>
        <v>0</v>
      </c>
      <c r="U91" s="24">
        <f>'[68]INPUT_Energy demand'!AQ8</f>
        <v>1457.9623349608737</v>
      </c>
      <c r="V91" s="24">
        <f>'[68]INPUT_Energy demand'!AR8</f>
        <v>844.14226407820672</v>
      </c>
      <c r="W91" s="24">
        <f>'[68]INPUT_Energy demand'!AS8</f>
        <v>5679.247343324103</v>
      </c>
      <c r="X91" s="24">
        <f>'[68]INPUT_Energy demand'!AT8</f>
        <v>0</v>
      </c>
      <c r="Y91" s="24">
        <f>'[68]INPUT_Energy demand'!AU8</f>
        <v>0.55850203920940145</v>
      </c>
      <c r="Z91" s="24">
        <f>'[68]INPUT_Energy demand'!AV8</f>
        <v>0.99999999999999989</v>
      </c>
      <c r="AA91" s="24">
        <f>'[68]INPUT_Energy demand'!AW8</f>
        <v>0.20566493100207975</v>
      </c>
      <c r="AB91" s="24">
        <f>'[68]INPUT_Energy demand'!AX8</f>
        <v>29108.535838232408</v>
      </c>
      <c r="AC91" s="24">
        <f>'[68]INPUT_Energy demand'!AY8</f>
        <v>44.225521255391769</v>
      </c>
      <c r="AD91" s="24">
        <f>'[68]INPUT_Energy demand'!AZ8</f>
        <v>60.198175376513269</v>
      </c>
      <c r="AE91" s="106">
        <f>'[68]INPUT_Energy demand'!BA8</f>
        <v>110.60450884389138</v>
      </c>
      <c r="AF91" s="19"/>
      <c r="AG91" s="19"/>
      <c r="AH91" s="19"/>
    </row>
    <row r="92" spans="1:34">
      <c r="A92" s="118" t="s">
        <v>8</v>
      </c>
      <c r="B92" s="17" t="s">
        <v>10</v>
      </c>
      <c r="C92" s="37" t="s">
        <v>32</v>
      </c>
      <c r="D92" s="20" t="s">
        <v>38</v>
      </c>
      <c r="E92" s="20" t="s">
        <v>17</v>
      </c>
      <c r="F92" s="20" t="s">
        <v>41</v>
      </c>
      <c r="G92" s="28" t="str">
        <f t="shared" si="2"/>
        <v>60s Direct PV panels NoST Normal EV charging delay</v>
      </c>
      <c r="H92" s="24">
        <f>'[72]INPUT_Energy demand'!AD8</f>
        <v>7544.1760623477203</v>
      </c>
      <c r="I92" s="24">
        <f>'[72]INPUT_Energy demand'!AE8</f>
        <v>7964.2101992895896</v>
      </c>
      <c r="J92" s="24">
        <f>'[72]INPUT_Energy demand'!AF8</f>
        <v>8696.6433546683984</v>
      </c>
      <c r="K92" s="24">
        <f>'[72]INPUT_Energy demand'!AG8</f>
        <v>7979.1387840784173</v>
      </c>
      <c r="L92" s="24">
        <f>'[72]INPUT_Energy demand'!AH8</f>
        <v>7544.1760623477203</v>
      </c>
      <c r="M92" s="24">
        <f>'[72]INPUT_Energy demand'!AI8</f>
        <v>7128.8669198371899</v>
      </c>
      <c r="N92" s="24">
        <f>'[72]INPUT_Energy demand'!AJ8</f>
        <v>7392.455129365002</v>
      </c>
      <c r="O92" s="24">
        <f>'[72]INPUT_Energy demand'!AK8</f>
        <v>6814.5882884531484</v>
      </c>
      <c r="P92" s="24">
        <f>'[72]INPUT_Energy demand'!AL8</f>
        <v>0</v>
      </c>
      <c r="Q92" s="24">
        <f>'[72]INPUT_Energy demand'!AM8</f>
        <v>835.34327945239966</v>
      </c>
      <c r="R92" s="24">
        <f>'[72]INPUT_Energy demand'!AN8</f>
        <v>1304.1882253033964</v>
      </c>
      <c r="S92" s="24">
        <f>'[72]INPUT_Energy demand'!AO8</f>
        <v>1164.5504956252689</v>
      </c>
      <c r="T92" s="24">
        <f>'[72]INPUT_Energy demand'!AP8</f>
        <v>0</v>
      </c>
      <c r="U92" s="24">
        <f>'[72]INPUT_Energy demand'!AQ8</f>
        <v>1878.080201442431</v>
      </c>
      <c r="V92" s="24">
        <f>'[72]INPUT_Energy demand'!AR8</f>
        <v>1304.1882253033968</v>
      </c>
      <c r="W92" s="24">
        <f>'[72]INPUT_Energy demand'!AS8</f>
        <v>5679.247343324103</v>
      </c>
      <c r="X92" s="24">
        <f>'[72]INPUT_Energy demand'!AT8</f>
        <v>0</v>
      </c>
      <c r="Y92" s="24">
        <f>'[72]INPUT_Energy demand'!AU8</f>
        <v>0.44478573322418657</v>
      </c>
      <c r="Z92" s="24">
        <f>'[72]INPUT_Energy demand'!AV8</f>
        <v>0.99999999999999967</v>
      </c>
      <c r="AA92" s="24">
        <f>'[72]INPUT_Energy demand'!AW8</f>
        <v>0.2050536673656565</v>
      </c>
      <c r="AB92" s="24">
        <f>'[72]INPUT_Energy demand'!AX8</f>
        <v>27563.552401207737</v>
      </c>
      <c r="AC92" s="24">
        <f>'[72]INPUT_Energy demand'!AY8</f>
        <v>45.121447525153542</v>
      </c>
      <c r="AD92" s="24">
        <f>'[72]INPUT_Energy demand'!AZ8</f>
        <v>76.67079967954848</v>
      </c>
      <c r="AE92" s="106">
        <f>'[72]INPUT_Energy demand'!BA8</f>
        <v>110.60450884389138</v>
      </c>
      <c r="AF92" s="19"/>
      <c r="AG92" s="19"/>
      <c r="AH92" s="19"/>
    </row>
    <row r="93" spans="1:34">
      <c r="A93" s="118" t="s">
        <v>7</v>
      </c>
      <c r="B93" s="17" t="s">
        <v>11</v>
      </c>
      <c r="C93" s="37" t="s">
        <v>32</v>
      </c>
      <c r="D93" s="20" t="s">
        <v>39</v>
      </c>
      <c r="E93" s="20" t="s">
        <v>17</v>
      </c>
      <c r="F93" s="20" t="s">
        <v>41</v>
      </c>
      <c r="G93" s="28" t="str">
        <f t="shared" si="2"/>
        <v>TEK17 ASHP PV panels ST Normal EV charging delay</v>
      </c>
      <c r="H93" s="24">
        <f>'[76]INPUT_Energy demand'!AD8</f>
        <v>11945.093829005542</v>
      </c>
      <c r="I93" s="24">
        <f>'[76]INPUT_Energy demand'!AE8</f>
        <v>13404.890956200941</v>
      </c>
      <c r="J93" s="24">
        <f>'[76]INPUT_Energy demand'!AF8</f>
        <v>16396.37006153131</v>
      </c>
      <c r="K93" s="24">
        <f>'[76]INPUT_Energy demand'!AG8</f>
        <v>12597.536479794802</v>
      </c>
      <c r="L93" s="24">
        <f>'[76]INPUT_Energy demand'!AH8</f>
        <v>11945.093829005542</v>
      </c>
      <c r="M93" s="24">
        <f>'[76]INPUT_Energy demand'!AI8</f>
        <v>9489.5827368062073</v>
      </c>
      <c r="N93" s="24">
        <f>'[76]INPUT_Energy demand'!AJ8</f>
        <v>10605.778674961868</v>
      </c>
      <c r="O93" s="24">
        <f>'[76]INPUT_Energy demand'!AK8</f>
        <v>10073.980476917386</v>
      </c>
      <c r="P93" s="24">
        <f>'[76]INPUT_Energy demand'!AL8</f>
        <v>0</v>
      </c>
      <c r="Q93" s="24">
        <f>'[76]INPUT_Energy demand'!AM8</f>
        <v>3915.3082193947339</v>
      </c>
      <c r="R93" s="24">
        <f>'[76]INPUT_Energy demand'!AN8</f>
        <v>5790.591386569442</v>
      </c>
      <c r="S93" s="24">
        <f>'[76]INPUT_Energy demand'!AO8</f>
        <v>2523.5560028774162</v>
      </c>
      <c r="T93" s="24">
        <f>'[76]INPUT_Energy demand'!AP8</f>
        <v>0</v>
      </c>
      <c r="U93" s="24">
        <f>'[76]INPUT_Energy demand'!AQ8</f>
        <v>9794.1087593889188</v>
      </c>
      <c r="V93" s="24">
        <f>'[76]INPUT_Energy demand'!AR8</f>
        <v>5790.5913865694411</v>
      </c>
      <c r="W93" s="24">
        <f>'[76]INPUT_Energy demand'!AS8</f>
        <v>11694.936440410842</v>
      </c>
      <c r="X93" s="24">
        <f>'[76]INPUT_Energy demand'!AT8</f>
        <v>0</v>
      </c>
      <c r="Y93" s="24">
        <f>'[76]INPUT_Energy demand'!AU8</f>
        <v>0.39976156234138255</v>
      </c>
      <c r="Z93" s="24">
        <f>'[76]INPUT_Energy demand'!AV8</f>
        <v>1.0000000000000002</v>
      </c>
      <c r="AA93" s="24">
        <f>'[76]INPUT_Energy demand'!AW8</f>
        <v>0.21578193397934908</v>
      </c>
      <c r="AB93" s="24">
        <f>'[76]INPUT_Energy demand'!AX8</f>
        <v>50487.573499237296</v>
      </c>
      <c r="AC93" s="24">
        <f>'[76]INPUT_Energy demand'!AY8</f>
        <v>64.454099753294088</v>
      </c>
      <c r="AD93" s="24">
        <f>'[76]INPUT_Energy demand'!AZ8</f>
        <v>102.24405872849366</v>
      </c>
      <c r="AE93" s="106">
        <f>'[76]INPUT_Energy demand'!BA8</f>
        <v>160.69912843201686</v>
      </c>
      <c r="AF93" s="19"/>
      <c r="AG93" s="19"/>
      <c r="AH93" s="19"/>
    </row>
    <row r="94" spans="1:34">
      <c r="A94" s="118" t="s">
        <v>8</v>
      </c>
      <c r="B94" s="17" t="s">
        <v>11</v>
      </c>
      <c r="C94" s="37" t="s">
        <v>32</v>
      </c>
      <c r="D94" s="20" t="s">
        <v>39</v>
      </c>
      <c r="E94" s="20" t="s">
        <v>17</v>
      </c>
      <c r="F94" s="20" t="s">
        <v>41</v>
      </c>
      <c r="G94" s="28" t="str">
        <f t="shared" si="2"/>
        <v>60s ASHP PV panels ST Normal EV charging delay</v>
      </c>
      <c r="H94" s="24">
        <f>'[80]INPUT_Energy demand'!AD8</f>
        <v>11639.253543894265</v>
      </c>
      <c r="I94" s="24">
        <f>'[80]INPUT_Energy demand'!AE8</f>
        <v>12826.791232829715</v>
      </c>
      <c r="J94" s="24">
        <f>'[80]INPUT_Energy demand'!AF8</f>
        <v>15809.497740741203</v>
      </c>
      <c r="K94" s="24">
        <f>'[80]INPUT_Energy demand'!AG8</f>
        <v>12331.264236461751</v>
      </c>
      <c r="L94" s="24">
        <f>'[80]INPUT_Energy demand'!AH8</f>
        <v>11639.253543894265</v>
      </c>
      <c r="M94" s="24">
        <f>'[80]INPUT_Energy demand'!AI8</f>
        <v>8854.827571104699</v>
      </c>
      <c r="N94" s="24">
        <f>'[80]INPUT_Energy demand'!AJ8</f>
        <v>10526.130311884399</v>
      </c>
      <c r="O94" s="24">
        <f>'[80]INPUT_Energy demand'!AK8</f>
        <v>9812.7991324636314</v>
      </c>
      <c r="P94" s="24">
        <f>'[80]INPUT_Energy demand'!AL8</f>
        <v>0</v>
      </c>
      <c r="Q94" s="24">
        <f>'[80]INPUT_Energy demand'!AM8</f>
        <v>3971.9636617250162</v>
      </c>
      <c r="R94" s="24">
        <f>'[80]INPUT_Energy demand'!AN8</f>
        <v>5283.3674288568036</v>
      </c>
      <c r="S94" s="24">
        <f>'[80]INPUT_Energy demand'!AO8</f>
        <v>2518.46510399812</v>
      </c>
      <c r="T94" s="24">
        <f>'[80]INPUT_Energy demand'!AP8</f>
        <v>0</v>
      </c>
      <c r="U94" s="24">
        <f>'[80]INPUT_Energy demand'!AQ8</f>
        <v>10762.243898901757</v>
      </c>
      <c r="V94" s="24">
        <f>'[80]INPUT_Energy demand'!AR8</f>
        <v>5283.3674288568036</v>
      </c>
      <c r="W94" s="24">
        <f>'[80]INPUT_Energy demand'!AS8</f>
        <v>11694.936440410842</v>
      </c>
      <c r="X94" s="24">
        <f>'[80]INPUT_Energy demand'!AT8</f>
        <v>0</v>
      </c>
      <c r="Y94" s="24">
        <f>'[80]INPUT_Energy demand'!AU8</f>
        <v>0.36906463921806665</v>
      </c>
      <c r="Z94" s="24">
        <f>'[80]INPUT_Energy demand'!AV8</f>
        <v>1</v>
      </c>
      <c r="AA94" s="24">
        <f>'[80]INPUT_Energy demand'!AW8</f>
        <v>0.2153466260231891</v>
      </c>
      <c r="AB94" s="24">
        <f>'[80]INPUT_Energy demand'!AX8</f>
        <v>48894.606237688196</v>
      </c>
      <c r="AC94" s="24">
        <f>'[80]INPUT_Energy demand'!AY8</f>
        <v>62.791517480516724</v>
      </c>
      <c r="AD94" s="24">
        <f>'[80]INPUT_Energy demand'!AZ8</f>
        <v>100.09868984077016</v>
      </c>
      <c r="AE94" s="106">
        <f>'[80]INPUT_Energy demand'!BA8</f>
        <v>160.69912843201686</v>
      </c>
      <c r="AF94" s="19"/>
      <c r="AG94" s="19"/>
      <c r="AH94" s="19"/>
    </row>
    <row r="95" spans="1:34">
      <c r="A95" s="118" t="s">
        <v>7</v>
      </c>
      <c r="B95" s="17" t="s">
        <v>10</v>
      </c>
      <c r="C95" s="36" t="s">
        <v>32</v>
      </c>
      <c r="D95" s="17" t="s">
        <v>38</v>
      </c>
      <c r="E95" s="17" t="s">
        <v>40</v>
      </c>
      <c r="F95" s="17" t="s">
        <v>41</v>
      </c>
      <c r="G95" s="25" t="str">
        <f t="shared" si="2"/>
        <v>TEK17 Direct PV panels NoST Occupant open EV charging delay</v>
      </c>
      <c r="H95" s="13">
        <f>'[84]INPUT_Energy demand'!AD8</f>
        <v>7865.5530594350448</v>
      </c>
      <c r="I95" s="13">
        <f>'[84]INPUT_Energy demand'!AE8</f>
        <v>8489.1210322197821</v>
      </c>
      <c r="J95" s="13">
        <f>'[84]INPUT_Energy demand'!AF8</f>
        <v>8756.0316109586493</v>
      </c>
      <c r="K95" s="13">
        <f>'[84]INPUT_Energy demand'!AG8</f>
        <v>8007.5592882234232</v>
      </c>
      <c r="L95" s="13">
        <f>'[84]INPUT_Energy demand'!AH8</f>
        <v>7865.5530594350448</v>
      </c>
      <c r="M95" s="13">
        <f>'[84]INPUT_Energy demand'!AI8</f>
        <v>6920.3812586792965</v>
      </c>
      <c r="N95" s="13">
        <f>'[84]INPUT_Energy demand'!AJ8</f>
        <v>7476.1495111862032</v>
      </c>
      <c r="O95" s="13">
        <f>'[84]INPUT_Energy demand'!AK8</f>
        <v>6844.9548307898867</v>
      </c>
      <c r="P95" s="13">
        <f>'[84]INPUT_Energy demand'!AL8</f>
        <v>0</v>
      </c>
      <c r="Q95" s="13">
        <f>'[84]INPUT_Energy demand'!AM8</f>
        <v>1568.7397735404857</v>
      </c>
      <c r="R95" s="13">
        <f>'[84]INPUT_Energy demand'!AN8</f>
        <v>1279.8820997724461</v>
      </c>
      <c r="S95" s="13">
        <f>'[84]INPUT_Energy demand'!AO8</f>
        <v>1162.6044574335365</v>
      </c>
      <c r="T95" s="13">
        <f>'[84]INPUT_Energy demand'!AP8</f>
        <v>0</v>
      </c>
      <c r="U95" s="13">
        <f>'[84]INPUT_Energy demand'!AQ8</f>
        <v>3011.6938273532223</v>
      </c>
      <c r="V95" s="13">
        <f>'[84]INPUT_Energy demand'!AR8</f>
        <v>1279.8820997724458</v>
      </c>
      <c r="W95" s="13">
        <f>'[84]INPUT_Energy demand'!AS8</f>
        <v>5679.247343324103</v>
      </c>
      <c r="X95" s="13">
        <f>'[84]INPUT_Energy demand'!AT8</f>
        <v>0</v>
      </c>
      <c r="Y95" s="13">
        <f>'[84]INPUT_Energy demand'!AU8</f>
        <v>0.5208828863321564</v>
      </c>
      <c r="Z95" s="13">
        <f>'[84]INPUT_Energy demand'!AV8</f>
        <v>1.0000000000000002</v>
      </c>
      <c r="AA95" s="13">
        <f>'[84]INPUT_Energy demand'!AW8</f>
        <v>0.20471100960238439</v>
      </c>
      <c r="AB95" s="13">
        <f>'[84]INPUT_Energy demand'!AX8</f>
        <v>29234.990223724079</v>
      </c>
      <c r="AC95" s="13">
        <f>'[84]INPUT_Energy demand'!AY8</f>
        <v>44.431471969071282</v>
      </c>
      <c r="AD95" s="13">
        <f>'[84]INPUT_Energy demand'!AZ8</f>
        <v>79.075923773271981</v>
      </c>
      <c r="AE95" s="104">
        <f>'[84]INPUT_Energy demand'!BA8</f>
        <v>110.60450884389138</v>
      </c>
      <c r="AF95" s="9"/>
      <c r="AG95" s="9"/>
      <c r="AH95" s="9"/>
    </row>
    <row r="96" spans="1:34">
      <c r="A96" s="118" t="s">
        <v>8</v>
      </c>
      <c r="B96" s="17" t="s">
        <v>10</v>
      </c>
      <c r="C96" s="36" t="s">
        <v>32</v>
      </c>
      <c r="D96" s="17" t="s">
        <v>38</v>
      </c>
      <c r="E96" s="17" t="s">
        <v>40</v>
      </c>
      <c r="F96" s="17" t="s">
        <v>41</v>
      </c>
      <c r="G96" s="25" t="str">
        <f t="shared" si="2"/>
        <v>60s Direct PV panels NoST Occupant open EV charging delay</v>
      </c>
      <c r="H96" s="13">
        <f>'[88]INPUT_Energy demand'!AD8</f>
        <v>7573.4908789930187</v>
      </c>
      <c r="I96" s="13">
        <f>'[88]INPUT_Energy demand'!AE8</f>
        <v>8237.3282932564198</v>
      </c>
      <c r="J96" s="13">
        <f>'[88]INPUT_Energy demand'!AF8</f>
        <v>8588.9489340991622</v>
      </c>
      <c r="K96" s="13">
        <f>'[88]INPUT_Energy demand'!AG8</f>
        <v>7752.5289327022138</v>
      </c>
      <c r="L96" s="13">
        <f>'[88]INPUT_Energy demand'!AH8</f>
        <v>7573.4908789930187</v>
      </c>
      <c r="M96" s="13">
        <f>'[88]INPUT_Energy demand'!AI8</f>
        <v>6656.6431141392968</v>
      </c>
      <c r="N96" s="13">
        <f>'[88]INPUT_Energy demand'!AJ8</f>
        <v>7400.0891961997058</v>
      </c>
      <c r="O96" s="13">
        <f>'[88]INPUT_Energy demand'!AK8</f>
        <v>6594.3451133835888</v>
      </c>
      <c r="P96" s="13">
        <f>'[88]INPUT_Energy demand'!AL8</f>
        <v>0</v>
      </c>
      <c r="Q96" s="13">
        <f>'[88]INPUT_Energy demand'!AM8</f>
        <v>1580.685179117123</v>
      </c>
      <c r="R96" s="13">
        <f>'[88]INPUT_Energy demand'!AN8</f>
        <v>1188.8597378994564</v>
      </c>
      <c r="S96" s="13">
        <f>'[88]INPUT_Energy demand'!AO8</f>
        <v>1158.183819318625</v>
      </c>
      <c r="T96" s="13">
        <f>'[88]INPUT_Energy demand'!AP8</f>
        <v>0</v>
      </c>
      <c r="U96" s="13">
        <f>'[88]INPUT_Energy demand'!AQ8</f>
        <v>3127.5691423736407</v>
      </c>
      <c r="V96" s="13">
        <f>'[88]INPUT_Energy demand'!AR8</f>
        <v>1188.8597378994559</v>
      </c>
      <c r="W96" s="13">
        <f>'[88]INPUT_Energy demand'!AS8</f>
        <v>5679.247343324103</v>
      </c>
      <c r="X96" s="13">
        <f>'[88]INPUT_Energy demand'!AT8</f>
        <v>0</v>
      </c>
      <c r="Y96" s="13">
        <f>'[88]INPUT_Energy demand'!AU8</f>
        <v>0.50540375197508058</v>
      </c>
      <c r="Z96" s="13">
        <f>'[88]INPUT_Energy demand'!AV8</f>
        <v>1.0000000000000004</v>
      </c>
      <c r="AA96" s="13">
        <f>'[88]INPUT_Energy demand'!AW8</f>
        <v>0.20393262510041196</v>
      </c>
      <c r="AB96" s="13">
        <f>'[88]INPUT_Energy demand'!AX8</f>
        <v>27713.783923993989</v>
      </c>
      <c r="AC96" s="13">
        <f>'[88]INPUT_Energy demand'!AY8</f>
        <v>42.808447618581909</v>
      </c>
      <c r="AD96" s="13">
        <f>'[88]INPUT_Energy demand'!AZ8</f>
        <v>76.670799679548495</v>
      </c>
      <c r="AE96" s="104">
        <f>'[88]INPUT_Energy demand'!BA8</f>
        <v>110.60450884389138</v>
      </c>
      <c r="AF96" s="9"/>
      <c r="AG96" s="9"/>
      <c r="AH96" s="9"/>
    </row>
    <row r="97" spans="1:34">
      <c r="A97" s="118" t="s">
        <v>7</v>
      </c>
      <c r="B97" s="17" t="s">
        <v>11</v>
      </c>
      <c r="C97" s="36" t="s">
        <v>32</v>
      </c>
      <c r="D97" s="17" t="s">
        <v>39</v>
      </c>
      <c r="E97" s="17" t="s">
        <v>40</v>
      </c>
      <c r="F97" s="17" t="s">
        <v>41</v>
      </c>
      <c r="G97" s="25" t="str">
        <f t="shared" si="2"/>
        <v>TEK17 ASHP PV panels ST Occupant open EV charging delay</v>
      </c>
      <c r="H97" s="13">
        <f>'[92]INPUT_Energy demand'!AD8</f>
        <v>11952.798209400742</v>
      </c>
      <c r="I97" s="13">
        <f>'[92]INPUT_Energy demand'!AE8</f>
        <v>12859.192890420771</v>
      </c>
      <c r="J97" s="13">
        <f>'[92]INPUT_Energy demand'!AF8</f>
        <v>14675.180624478537</v>
      </c>
      <c r="K97" s="13">
        <f>'[92]INPUT_Energy demand'!AG8</f>
        <v>12354.550371504298</v>
      </c>
      <c r="L97" s="13">
        <f>'[92]INPUT_Energy demand'!AH8</f>
        <v>11952.798209400742</v>
      </c>
      <c r="M97" s="13">
        <f>'[92]INPUT_Energy demand'!AI8</f>
        <v>8940.9755276979668</v>
      </c>
      <c r="N97" s="13">
        <f>'[92]INPUT_Energy demand'!AJ8</f>
        <v>10607.785024023126</v>
      </c>
      <c r="O97" s="13">
        <f>'[92]INPUT_Energy demand'!AK8</f>
        <v>9838.0903149288479</v>
      </c>
      <c r="P97" s="13">
        <f>'[92]INPUT_Energy demand'!AL8</f>
        <v>0</v>
      </c>
      <c r="Q97" s="13">
        <f>'[92]INPUT_Energy demand'!AM8</f>
        <v>3918.217362722804</v>
      </c>
      <c r="R97" s="13">
        <f>'[92]INPUT_Energy demand'!AN8</f>
        <v>4067.3956004554111</v>
      </c>
      <c r="S97" s="13">
        <f>'[92]INPUT_Energy demand'!AO8</f>
        <v>2516.4600565754499</v>
      </c>
      <c r="T97" s="13">
        <f>'[92]INPUT_Energy demand'!AP8</f>
        <v>0</v>
      </c>
      <c r="U97" s="13">
        <f>'[92]INPUT_Energy demand'!AQ8</f>
        <v>8846.3105536497842</v>
      </c>
      <c r="V97" s="13">
        <f>'[92]INPUT_Energy demand'!AR8</f>
        <v>4067.3956004554111</v>
      </c>
      <c r="W97" s="13">
        <f>'[92]INPUT_Energy demand'!AS8</f>
        <v>11694.936440410842</v>
      </c>
      <c r="X97" s="13">
        <f>'[92]INPUT_Energy demand'!AT8</f>
        <v>0</v>
      </c>
      <c r="Y97" s="13">
        <f>'[92]INPUT_Energy demand'!AU8</f>
        <v>0.44292107302362765</v>
      </c>
      <c r="Z97" s="13">
        <f>'[92]INPUT_Energy demand'!AV8</f>
        <v>1</v>
      </c>
      <c r="AA97" s="13">
        <f>'[92]INPUT_Energy demand'!AW8</f>
        <v>0.21517518024980792</v>
      </c>
      <c r="AB97" s="13">
        <f>'[92]INPUT_Energy demand'!AX8</f>
        <v>50527.70048046227</v>
      </c>
      <c r="AC97" s="13">
        <f>'[92]INPUT_Energy demand'!AY8</f>
        <v>63.595042149675166</v>
      </c>
      <c r="AD97" s="13">
        <f>'[92]INPUT_Energy demand'!AZ8</f>
        <v>102.24405872849366</v>
      </c>
      <c r="AE97" s="104">
        <f>'[92]INPUT_Energy demand'!BA8</f>
        <v>160.69912843201686</v>
      </c>
      <c r="AF97" s="9"/>
      <c r="AG97" s="9"/>
      <c r="AH97" s="9"/>
    </row>
    <row r="98" spans="1:34">
      <c r="A98" s="122" t="s">
        <v>8</v>
      </c>
      <c r="B98" s="33" t="s">
        <v>11</v>
      </c>
      <c r="C98" s="39" t="s">
        <v>32</v>
      </c>
      <c r="D98" s="33" t="s">
        <v>39</v>
      </c>
      <c r="E98" s="33" t="s">
        <v>40</v>
      </c>
      <c r="F98" s="33" t="s">
        <v>41</v>
      </c>
      <c r="G98" s="34" t="str">
        <f t="shared" si="2"/>
        <v>60s ASHP PV panels ST Occupant open EV charging delay</v>
      </c>
      <c r="H98" s="31">
        <f>'[96]INPUT_Energy demand'!AD8</f>
        <v>11648.235359288243</v>
      </c>
      <c r="I98" s="31">
        <f>'[96]INPUT_Energy demand'!AE8</f>
        <v>12530.978927931319</v>
      </c>
      <c r="J98" s="31">
        <f>'[96]INPUT_Energy demand'!AF8</f>
        <v>14328.416457415478</v>
      </c>
      <c r="K98" s="31">
        <f>'[96]INPUT_Energy demand'!AG8</f>
        <v>12089.08983166002</v>
      </c>
      <c r="L98" s="31">
        <f>'[96]INPUT_Energy demand'!AH8</f>
        <v>11648.235359288243</v>
      </c>
      <c r="M98" s="31">
        <f>'[96]INPUT_Energy demand'!AI8</f>
        <v>8684.3622182208965</v>
      </c>
      <c r="N98" s="31">
        <f>'[96]INPUT_Energy demand'!AJ8</f>
        <v>10528.469326309918</v>
      </c>
      <c r="O98" s="31">
        <f>'[96]INPUT_Energy demand'!AK8</f>
        <v>9579.2458956783521</v>
      </c>
      <c r="P98" s="31">
        <f>'[96]INPUT_Energy demand'!AL8</f>
        <v>0</v>
      </c>
      <c r="Q98" s="31">
        <f>'[96]INPUT_Energy demand'!AM8</f>
        <v>3846.6167097104226</v>
      </c>
      <c r="R98" s="31">
        <f>'[96]INPUT_Energy demand'!AN8</f>
        <v>3799.9471311055604</v>
      </c>
      <c r="S98" s="31">
        <f>'[96]INPUT_Energy demand'!AO8</f>
        <v>2509.8439359816675</v>
      </c>
      <c r="T98" s="31">
        <f>'[96]INPUT_Energy demand'!AP8</f>
        <v>0</v>
      </c>
      <c r="U98" s="31">
        <f>'[96]INPUT_Energy demand'!AQ8</f>
        <v>8836.5921290065289</v>
      </c>
      <c r="V98" s="31">
        <f>'[96]INPUT_Energy demand'!AR8</f>
        <v>3799.9471311055599</v>
      </c>
      <c r="W98" s="31">
        <f>'[96]INPUT_Energy demand'!AS8</f>
        <v>11694.936440410842</v>
      </c>
      <c r="X98" s="31">
        <f>'[96]INPUT_Energy demand'!AT8</f>
        <v>0</v>
      </c>
      <c r="Y98" s="31">
        <f>'[96]INPUT_Energy demand'!AU8</f>
        <v>0.43530544960695</v>
      </c>
      <c r="Z98" s="31">
        <f>'[96]INPUT_Energy demand'!AV8</f>
        <v>1.0000000000000002</v>
      </c>
      <c r="AA98" s="31">
        <f>'[96]INPUT_Energy demand'!AW8</f>
        <v>0.2146094550209883</v>
      </c>
      <c r="AB98" s="31">
        <f>'[96]INPUT_Energy demand'!AX8</f>
        <v>48941.386526198461</v>
      </c>
      <c r="AC98" s="31">
        <f>'[96]INPUT_Energy demand'!AY8</f>
        <v>62.06574664024653</v>
      </c>
      <c r="AD98" s="31">
        <f>'[96]INPUT_Energy demand'!AZ8</f>
        <v>100.09868984077013</v>
      </c>
      <c r="AE98" s="107">
        <f>'[96]INPUT_Energy demand'!BA8</f>
        <v>160.69912843201686</v>
      </c>
      <c r="AF98" s="9"/>
      <c r="AG98" s="9"/>
      <c r="AH98" s="9"/>
    </row>
  </sheetData>
  <sortState ref="A3:AA98">
    <sortCondition ref="C3"/>
  </sortState>
  <mergeCells count="6">
    <mergeCell ref="AC1:AE1"/>
    <mergeCell ref="H1:K1"/>
    <mergeCell ref="L1:O1"/>
    <mergeCell ref="P1:S1"/>
    <mergeCell ref="T1:W1"/>
    <mergeCell ref="X1:AA1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4" enableFormatConditionsCalculation="0">
    <tabColor rgb="FFDDCA55"/>
  </sheetPr>
  <dimension ref="A1:AE98"/>
  <sheetViews>
    <sheetView topLeftCell="R1" workbookViewId="0">
      <selection activeCell="N103" sqref="N103"/>
    </sheetView>
  </sheetViews>
  <sheetFormatPr baseColWidth="10" defaultColWidth="11" defaultRowHeight="15" x14ac:dyDescent="0"/>
  <cols>
    <col min="1" max="1" width="13.5" bestFit="1" customWidth="1"/>
    <col min="2" max="2" width="13.83203125" bestFit="1" customWidth="1"/>
    <col min="3" max="3" width="13.5" customWidth="1"/>
    <col min="4" max="4" width="12.5" bestFit="1" customWidth="1"/>
    <col min="5" max="5" width="16.1640625" bestFit="1" customWidth="1"/>
    <col min="6" max="6" width="15.83203125" bestFit="1" customWidth="1"/>
    <col min="7" max="7" width="52.33203125" bestFit="1" customWidth="1"/>
    <col min="8" max="8" width="10.6640625" bestFit="1" customWidth="1"/>
    <col min="9" max="9" width="19.6640625" bestFit="1" customWidth="1"/>
    <col min="10" max="10" width="14.6640625" bestFit="1" customWidth="1"/>
    <col min="11" max="11" width="15.1640625" bestFit="1" customWidth="1"/>
    <col min="12" max="12" width="10.6640625" bestFit="1" customWidth="1"/>
    <col min="13" max="13" width="19.6640625" bestFit="1" customWidth="1"/>
    <col min="14" max="14" width="14.6640625" bestFit="1" customWidth="1"/>
    <col min="15" max="15" width="15.1640625" bestFit="1" customWidth="1"/>
    <col min="16" max="16" width="10.6640625" bestFit="1" customWidth="1"/>
    <col min="17" max="17" width="19.6640625" bestFit="1" customWidth="1"/>
    <col min="18" max="18" width="14.6640625" bestFit="1" customWidth="1"/>
    <col min="19" max="19" width="15.1640625" bestFit="1" customWidth="1"/>
    <col min="20" max="20" width="10.6640625" bestFit="1" customWidth="1"/>
    <col min="21" max="21" width="19.6640625" bestFit="1" customWidth="1"/>
    <col min="22" max="22" width="14.6640625" bestFit="1" customWidth="1"/>
    <col min="23" max="23" width="15.1640625" bestFit="1" customWidth="1"/>
    <col min="25" max="25" width="19.6640625" bestFit="1" customWidth="1"/>
    <col min="26" max="26" width="14.6640625" bestFit="1" customWidth="1"/>
    <col min="27" max="27" width="15.1640625" bestFit="1" customWidth="1"/>
    <col min="29" max="29" width="19.33203125" bestFit="1" customWidth="1"/>
    <col min="30" max="30" width="15" bestFit="1" customWidth="1"/>
    <col min="31" max="31" width="15.5" bestFit="1" customWidth="1"/>
  </cols>
  <sheetData>
    <row r="1" spans="1:31">
      <c r="A1" s="5"/>
      <c r="B1" s="4"/>
      <c r="C1" s="4"/>
      <c r="D1" s="4"/>
      <c r="E1" s="4"/>
      <c r="F1" s="4"/>
      <c r="G1" s="4"/>
      <c r="H1" s="333" t="s">
        <v>26</v>
      </c>
      <c r="I1" s="333"/>
      <c r="J1" s="333"/>
      <c r="K1" s="333"/>
      <c r="L1" s="333" t="s">
        <v>27</v>
      </c>
      <c r="M1" s="333"/>
      <c r="N1" s="333"/>
      <c r="O1" s="333"/>
      <c r="P1" s="333" t="s">
        <v>28</v>
      </c>
      <c r="Q1" s="333"/>
      <c r="R1" s="333"/>
      <c r="S1" s="333"/>
      <c r="T1" s="333" t="s">
        <v>29</v>
      </c>
      <c r="U1" s="333"/>
      <c r="V1" s="333"/>
      <c r="W1" s="333"/>
      <c r="X1" s="333" t="s">
        <v>30</v>
      </c>
      <c r="Y1" s="333"/>
      <c r="Z1" s="333"/>
      <c r="AA1" s="333"/>
      <c r="AC1" s="334" t="s">
        <v>64</v>
      </c>
      <c r="AD1" s="335"/>
      <c r="AE1" s="337"/>
    </row>
    <row r="2" spans="1:31" s="1" customFormat="1">
      <c r="A2" s="3" t="s">
        <v>31</v>
      </c>
      <c r="B2" s="3" t="s">
        <v>9</v>
      </c>
      <c r="C2" s="3" t="s">
        <v>32</v>
      </c>
      <c r="D2" s="3" t="s">
        <v>33</v>
      </c>
      <c r="E2" s="6" t="s">
        <v>16</v>
      </c>
      <c r="F2" s="6" t="s">
        <v>34</v>
      </c>
      <c r="G2" s="2" t="s">
        <v>35</v>
      </c>
      <c r="H2" s="3" t="s">
        <v>36</v>
      </c>
      <c r="I2" s="3" t="s">
        <v>2</v>
      </c>
      <c r="J2" s="3" t="s">
        <v>3</v>
      </c>
      <c r="K2" s="3" t="s">
        <v>4</v>
      </c>
      <c r="L2" s="3" t="s">
        <v>36</v>
      </c>
      <c r="M2" s="3" t="s">
        <v>2</v>
      </c>
      <c r="N2" s="3" t="s">
        <v>3</v>
      </c>
      <c r="O2" s="3" t="s">
        <v>4</v>
      </c>
      <c r="P2" s="27" t="s">
        <v>36</v>
      </c>
      <c r="Q2" s="27" t="s">
        <v>2</v>
      </c>
      <c r="R2" s="27" t="s">
        <v>3</v>
      </c>
      <c r="S2" s="27" t="s">
        <v>4</v>
      </c>
      <c r="T2" s="27" t="s">
        <v>36</v>
      </c>
      <c r="U2" s="27" t="s">
        <v>2</v>
      </c>
      <c r="V2" s="27" t="s">
        <v>3</v>
      </c>
      <c r="W2" s="27" t="s">
        <v>4</v>
      </c>
      <c r="X2" s="27" t="s">
        <v>36</v>
      </c>
      <c r="Y2" s="27" t="s">
        <v>2</v>
      </c>
      <c r="Z2" s="27" t="s">
        <v>3</v>
      </c>
      <c r="AA2" s="27" t="s">
        <v>4</v>
      </c>
      <c r="AB2" s="2" t="s">
        <v>58</v>
      </c>
      <c r="AC2" s="114" t="s">
        <v>63</v>
      </c>
      <c r="AD2" s="115" t="s">
        <v>3</v>
      </c>
      <c r="AE2" s="116" t="s">
        <v>4</v>
      </c>
    </row>
    <row r="3" spans="1:31">
      <c r="A3" s="14" t="s">
        <v>7</v>
      </c>
      <c r="B3" s="15" t="s">
        <v>10</v>
      </c>
      <c r="C3" s="15" t="s">
        <v>37</v>
      </c>
      <c r="D3" s="44" t="s">
        <v>38</v>
      </c>
      <c r="E3" s="15" t="s">
        <v>17</v>
      </c>
      <c r="F3" s="15" t="s">
        <v>20</v>
      </c>
      <c r="G3" s="26" t="str">
        <f t="shared" ref="G3:G34" si="0">CONCATENATE(A3," ",B3," ",C3," ",D3," ",E3," ",F3)</f>
        <v>TEK17 Direct NoPV NoST Normal NoEV</v>
      </c>
      <c r="H3" s="22">
        <f>'[1]INPUT_Energy demand'!AD8</f>
        <v>5204.4689381930602</v>
      </c>
      <c r="I3" s="22">
        <f>'[1]INPUT_Energy demand'!AE8</f>
        <v>5711.4730453734428</v>
      </c>
      <c r="J3" s="22">
        <f>'[1]INPUT_Energy demand'!AF8</f>
        <v>5913.6204449794468</v>
      </c>
      <c r="K3" s="22">
        <f>'[1]INPUT_Energy demand'!AG8</f>
        <v>6037.5271651698804</v>
      </c>
      <c r="L3" s="22">
        <f>'[1]INPUT_Energy demand'!AH8</f>
        <v>5204.4689381930602</v>
      </c>
      <c r="M3" s="22">
        <f>'[1]INPUT_Energy demand'!AI8</f>
        <v>4940.8426852825378</v>
      </c>
      <c r="N3" s="22">
        <f>'[1]INPUT_Energy demand'!AJ8</f>
        <v>5404.9268214794465</v>
      </c>
      <c r="O3" s="22">
        <f>'[1]INPUT_Energy demand'!AK8</f>
        <v>4824.6081846498382</v>
      </c>
      <c r="P3" s="22">
        <f>'[1]INPUT_Energy demand'!AL8</f>
        <v>0</v>
      </c>
      <c r="Q3" s="22">
        <f>'[1]INPUT_Energy demand'!AM8</f>
        <v>770.63036009090501</v>
      </c>
      <c r="R3" s="22">
        <f>'[1]INPUT_Energy demand'!AN8</f>
        <v>508.69362350000029</v>
      </c>
      <c r="S3" s="22">
        <f>'[1]INPUT_Energy demand'!AO8</f>
        <v>1212.9189805200422</v>
      </c>
      <c r="T3" s="22">
        <f>'[1]INPUT_Energy demand'!AP8</f>
        <v>0</v>
      </c>
      <c r="U3" s="22">
        <f>'[1]INPUT_Energy demand'!AQ8</f>
        <v>1884.3286834004821</v>
      </c>
      <c r="V3" s="22">
        <f>'[1]INPUT_Energy demand'!AR8</f>
        <v>508.69362350000046</v>
      </c>
      <c r="W3" s="22">
        <f>'[1]INPUT_Energy demand'!AS8</f>
        <v>5319.8200899999974</v>
      </c>
      <c r="X3" s="22">
        <f>'[1]INPUT_Energy demand'!AT8</f>
        <v>0</v>
      </c>
      <c r="Y3" s="109">
        <f>'[1]INPUT_Energy demand'!AU8</f>
        <v>0.40896812051930148</v>
      </c>
      <c r="Z3" s="109">
        <f>'[1]INPUT_Energy demand'!AV8</f>
        <v>0.99999999999999967</v>
      </c>
      <c r="AA3" s="109">
        <f>'[1]INPUT_Energy demand'!AW8</f>
        <v>0.22800000000000803</v>
      </c>
      <c r="AB3" s="22">
        <f>'[1]INPUT_Energy demand'!AX8</f>
        <v>17998.53642958885</v>
      </c>
      <c r="AC3" s="22">
        <f>'[1]INPUT_Energy demand'!AY8</f>
        <v>20.012855399999999</v>
      </c>
      <c r="AD3" s="22">
        <f>'[1]INPUT_Energy demand'!AZ8</f>
        <v>19.870730700000003</v>
      </c>
      <c r="AE3" s="103">
        <f>'[1]INPUT_Energy demand'!BA8</f>
        <v>64.147599999999997</v>
      </c>
    </row>
    <row r="4" spans="1:31">
      <c r="A4" s="16" t="s">
        <v>7</v>
      </c>
      <c r="B4" s="17" t="s">
        <v>11</v>
      </c>
      <c r="C4" s="17" t="s">
        <v>37</v>
      </c>
      <c r="D4" s="45" t="s">
        <v>38</v>
      </c>
      <c r="E4" s="17" t="s">
        <v>17</v>
      </c>
      <c r="F4" s="17" t="s">
        <v>20</v>
      </c>
      <c r="G4" s="25" t="str">
        <f t="shared" si="0"/>
        <v>TEK17 ASHP NoPV NoST Normal NoEV</v>
      </c>
      <c r="H4" s="13">
        <f>'[9]INPUT_Energy demand'!AD8</f>
        <v>12363.263150399842</v>
      </c>
      <c r="I4" s="13">
        <f>'[9]INPUT_Energy demand'!AE8</f>
        <v>13279.120716110961</v>
      </c>
      <c r="J4" s="13">
        <f>'[9]INPUT_Energy demand'!AF8</f>
        <v>16226.508883210523</v>
      </c>
      <c r="K4" s="13">
        <f>'[9]INPUT_Energy demand'!AG8</f>
        <v>13170.315972795099</v>
      </c>
      <c r="L4" s="13">
        <f>'[9]INPUT_Energy demand'!AH8</f>
        <v>12363.263150399842</v>
      </c>
      <c r="M4" s="13">
        <f>'[9]INPUT_Energy demand'!AI8</f>
        <v>8884.429376440321</v>
      </c>
      <c r="N4" s="13">
        <f>'[9]INPUT_Energy demand'!AJ8</f>
        <v>10714.512479924979</v>
      </c>
      <c r="O4" s="13">
        <f>'[9]INPUT_Energy demand'!AK8</f>
        <v>9935.9692455150998</v>
      </c>
      <c r="P4" s="13">
        <f>'[9]INPUT_Energy demand'!AL8</f>
        <v>0</v>
      </c>
      <c r="Q4" s="13">
        <f>'[9]INPUT_Energy demand'!AM8</f>
        <v>4394.6913396706404</v>
      </c>
      <c r="R4" s="13">
        <f>'[9]INPUT_Energy demand'!AN8</f>
        <v>5511.9964032855441</v>
      </c>
      <c r="S4" s="13">
        <f>'[9]INPUT_Energy demand'!AO8</f>
        <v>3234.346727279999</v>
      </c>
      <c r="T4" s="13">
        <f>'[9]INPUT_Energy demand'!AP8</f>
        <v>0</v>
      </c>
      <c r="U4" s="13">
        <f>'[9]INPUT_Energy demand'!AQ8</f>
        <v>13242.365958306504</v>
      </c>
      <c r="V4" s="13">
        <f>'[9]INPUT_Energy demand'!AR8</f>
        <v>5511.9964032855441</v>
      </c>
      <c r="W4" s="13">
        <f>'[9]INPUT_Energy demand'!AS8</f>
        <v>14185.731260000019</v>
      </c>
      <c r="X4" s="13">
        <f>'[9]INPUT_Energy demand'!AT8</f>
        <v>0</v>
      </c>
      <c r="Y4" s="110">
        <f>'[9]INPUT_Energy demand'!AU8</f>
        <v>0.33186602405546678</v>
      </c>
      <c r="Z4" s="110">
        <f>'[9]INPUT_Energy demand'!AV8</f>
        <v>1</v>
      </c>
      <c r="AA4" s="110">
        <f>'[9]INPUT_Energy demand'!AW8</f>
        <v>0.22799999999999962</v>
      </c>
      <c r="AB4" s="13">
        <f>'[9]INPUT_Energy demand'!AX8</f>
        <v>55290.249598499366</v>
      </c>
      <c r="AC4" s="13">
        <f>'[9]INPUT_Energy demand'!AY8</f>
        <v>48.968942105416666</v>
      </c>
      <c r="AD4" s="13">
        <f>'[9]INPUT_Energy demand'!AZ8</f>
        <v>58.631226900000009</v>
      </c>
      <c r="AE4" s="104">
        <f>'[9]INPUT_Energy demand'!BA8</f>
        <v>164.13319999999999</v>
      </c>
    </row>
    <row r="5" spans="1:31">
      <c r="A5" s="16" t="s">
        <v>7</v>
      </c>
      <c r="B5" s="17" t="s">
        <v>10</v>
      </c>
      <c r="C5" s="17" t="s">
        <v>32</v>
      </c>
      <c r="D5" s="45" t="s">
        <v>38</v>
      </c>
      <c r="E5" s="17" t="s">
        <v>17</v>
      </c>
      <c r="F5" s="17" t="s">
        <v>20</v>
      </c>
      <c r="G5" s="25" t="str">
        <f t="shared" si="0"/>
        <v>TEK17 Direct PV panels NoST Normal NoEV</v>
      </c>
      <c r="H5" s="13">
        <f>'[17]INPUT_Energy demand'!AD8</f>
        <v>7474.369738193076</v>
      </c>
      <c r="I5" s="13">
        <f>'[17]INPUT_Energy demand'!AE8</f>
        <v>8562.6947541774462</v>
      </c>
      <c r="J5" s="13">
        <f>'[17]INPUT_Energy demand'!AF8</f>
        <v>8224.6901547794478</v>
      </c>
      <c r="K5" s="13">
        <f>'[17]INPUT_Energy demand'!AG8</f>
        <v>8122.7263651698595</v>
      </c>
      <c r="L5" s="13">
        <f>'[17]INPUT_Energy demand'!AH8</f>
        <v>7474.369738193076</v>
      </c>
      <c r="M5" s="13">
        <f>'[17]INPUT_Energy demand'!AI8</f>
        <v>7935.5303980554454</v>
      </c>
      <c r="N5" s="13">
        <f>'[17]INPUT_Energy demand'!AJ8</f>
        <v>7374.2268214794467</v>
      </c>
      <c r="O5" s="13">
        <f>'[17]INPUT_Energy demand'!AK8</f>
        <v>6909.8073846498282</v>
      </c>
      <c r="P5" s="13">
        <f>'[17]INPUT_Energy demand'!AL8</f>
        <v>0</v>
      </c>
      <c r="Q5" s="13">
        <f>'[17]INPUT_Energy demand'!AM8</f>
        <v>627.16435612200075</v>
      </c>
      <c r="R5" s="13">
        <f>'[17]INPUT_Energy demand'!AN8</f>
        <v>850.46333330000107</v>
      </c>
      <c r="S5" s="13">
        <f>'[17]INPUT_Energy demand'!AO8</f>
        <v>1212.9189805200313</v>
      </c>
      <c r="T5" s="13">
        <f>'[17]INPUT_Energy demand'!AP8</f>
        <v>0</v>
      </c>
      <c r="U5" s="13">
        <f>'[17]INPUT_Energy demand'!AQ8</f>
        <v>844.12880320000068</v>
      </c>
      <c r="V5" s="13">
        <f>'[17]INPUT_Energy demand'!AR8</f>
        <v>850.46333330000118</v>
      </c>
      <c r="W5" s="13">
        <f>'[17]INPUT_Energy demand'!AS8</f>
        <v>5319.8200899999974</v>
      </c>
      <c r="X5" s="13">
        <f>'[17]INPUT_Energy demand'!AT8</f>
        <v>0</v>
      </c>
      <c r="Y5" s="110">
        <f>'[17]INPUT_Energy demand'!AU8</f>
        <v>0.74297234467594131</v>
      </c>
      <c r="Z5" s="110">
        <f>'[17]INPUT_Energy demand'!AV8</f>
        <v>0.99999999999999989</v>
      </c>
      <c r="AA5" s="110">
        <f>'[17]INPUT_Energy demand'!AW8</f>
        <v>0.22800000000000598</v>
      </c>
      <c r="AB5" s="13">
        <f>'[17]INPUT_Energy demand'!AX8</f>
        <v>29824.536429588905</v>
      </c>
      <c r="AC5" s="13">
        <f>'[17]INPUT_Energy demand'!AY8</f>
        <v>21.776876899999991</v>
      </c>
      <c r="AD5" s="13">
        <f>'[17]INPUT_Energy demand'!AZ8</f>
        <v>23.290768899999996</v>
      </c>
      <c r="AE5" s="104">
        <f>'[17]INPUT_Energy demand'!BA8</f>
        <v>64.147599999999997</v>
      </c>
    </row>
    <row r="6" spans="1:31">
      <c r="A6" s="16" t="s">
        <v>7</v>
      </c>
      <c r="B6" s="17" t="s">
        <v>11</v>
      </c>
      <c r="C6" s="17" t="s">
        <v>32</v>
      </c>
      <c r="D6" s="45" t="s">
        <v>38</v>
      </c>
      <c r="E6" s="17" t="s">
        <v>17</v>
      </c>
      <c r="F6" s="17" t="s">
        <v>20</v>
      </c>
      <c r="G6" s="25" t="str">
        <f t="shared" si="0"/>
        <v>TEK17 ASHP PV panels NoST Normal NoEV</v>
      </c>
      <c r="H6" s="13">
        <f>'[25]INPUT_Energy demand'!AD8</f>
        <v>15137.739950399859</v>
      </c>
      <c r="I6" s="13">
        <f>'[25]INPUT_Energy demand'!AE8</f>
        <v>16386.850941638957</v>
      </c>
      <c r="J6" s="13">
        <f>'[25]INPUT_Energy demand'!AF8</f>
        <v>24482.679153910532</v>
      </c>
      <c r="K6" s="13">
        <f>'[25]INPUT_Energy demand'!AG8</f>
        <v>15608.747172795067</v>
      </c>
      <c r="L6" s="13">
        <f>'[25]INPUT_Energy demand'!AH8</f>
        <v>15137.739950399859</v>
      </c>
      <c r="M6" s="13">
        <f>'[25]INPUT_Energy demand'!AI8</f>
        <v>11010.235472717006</v>
      </c>
      <c r="N6" s="13">
        <f>'[25]INPUT_Energy demand'!AJ8</f>
        <v>11437.212479924976</v>
      </c>
      <c r="O6" s="13">
        <f>'[25]INPUT_Energy demand'!AK8</f>
        <v>12374.400445515093</v>
      </c>
      <c r="P6" s="13">
        <f>'[25]INPUT_Energy demand'!AL8</f>
        <v>0</v>
      </c>
      <c r="Q6" s="13">
        <f>'[25]INPUT_Energy demand'!AM8</f>
        <v>5376.6154689219511</v>
      </c>
      <c r="R6" s="13">
        <f>'[25]INPUT_Energy demand'!AN8</f>
        <v>13045.466673985557</v>
      </c>
      <c r="S6" s="13">
        <f>'[25]INPUT_Energy demand'!AO8</f>
        <v>3234.3467272799735</v>
      </c>
      <c r="T6" s="13">
        <f>'[25]INPUT_Energy demand'!AP8</f>
        <v>0</v>
      </c>
      <c r="U6" s="13">
        <f>'[25]INPUT_Energy demand'!AQ8</f>
        <v>16072.983047585263</v>
      </c>
      <c r="V6" s="13">
        <f>'[25]INPUT_Energy demand'!AR8</f>
        <v>13045.466673985557</v>
      </c>
      <c r="W6" s="13">
        <f>'[25]INPUT_Energy demand'!AS8</f>
        <v>14185.731260000019</v>
      </c>
      <c r="X6" s="13">
        <f>'[25]INPUT_Energy demand'!AT8</f>
        <v>0</v>
      </c>
      <c r="Y6" s="110">
        <f>'[25]INPUT_Energy demand'!AU8</f>
        <v>0.33451260746086031</v>
      </c>
      <c r="Z6" s="110">
        <f>'[25]INPUT_Energy demand'!AV8</f>
        <v>1</v>
      </c>
      <c r="AA6" s="110">
        <f>'[25]INPUT_Energy demand'!AW8</f>
        <v>0.22799999999999784</v>
      </c>
      <c r="AB6" s="13">
        <f>'[25]INPUT_Energy demand'!AX8</f>
        <v>67116.249598499417</v>
      </c>
      <c r="AC6" s="13">
        <f>'[25]INPUT_Energy demand'!AY8</f>
        <v>68.707006162500008</v>
      </c>
      <c r="AD6" s="13">
        <f>'[25]INPUT_Energy demand'!AZ8</f>
        <v>87.478668399999989</v>
      </c>
      <c r="AE6" s="104">
        <f>'[25]INPUT_Energy demand'!BA8</f>
        <v>164.13319999999999</v>
      </c>
    </row>
    <row r="7" spans="1:31">
      <c r="A7" s="16" t="s">
        <v>7</v>
      </c>
      <c r="B7" s="17" t="s">
        <v>10</v>
      </c>
      <c r="C7" s="17" t="s">
        <v>37</v>
      </c>
      <c r="D7" s="45" t="s">
        <v>38</v>
      </c>
      <c r="E7" s="17" t="s">
        <v>40</v>
      </c>
      <c r="F7" s="17" t="s">
        <v>20</v>
      </c>
      <c r="G7" s="25" t="str">
        <f t="shared" si="0"/>
        <v>TEK17 Direct NoPV NoST Occupant open NoEV</v>
      </c>
      <c r="H7" s="13">
        <f>'[33]INPUT_Energy demand'!AD8</f>
        <v>7474.3697381930861</v>
      </c>
      <c r="I7" s="13">
        <f>'[33]INPUT_Energy demand'!AE8</f>
        <v>7318.9104913014417</v>
      </c>
      <c r="J7" s="13">
        <f>'[33]INPUT_Energy demand'!AF8</f>
        <v>7162.9254454794482</v>
      </c>
      <c r="K7" s="13">
        <f>'[33]INPUT_Energy demand'!AG8</f>
        <v>7626.9631651698264</v>
      </c>
      <c r="L7" s="13">
        <f>'[33]INPUT_Energy demand'!AH8</f>
        <v>7474.3697381930861</v>
      </c>
      <c r="M7" s="13">
        <f>'[33]INPUT_Energy demand'!AI8</f>
        <v>6675.0710849510961</v>
      </c>
      <c r="N7" s="13">
        <f>'[33]INPUT_Energy demand'!AJ8</f>
        <v>6685.2268214794485</v>
      </c>
      <c r="O7" s="13">
        <f>'[33]INPUT_Energy demand'!AK8</f>
        <v>6414.0441846498361</v>
      </c>
      <c r="P7" s="13">
        <f>'[33]INPUT_Energy demand'!AL8</f>
        <v>0</v>
      </c>
      <c r="Q7" s="13">
        <f>'[33]INPUT_Energy demand'!AM8</f>
        <v>643.8394063503456</v>
      </c>
      <c r="R7" s="13">
        <f>'[33]INPUT_Energy demand'!AN8</f>
        <v>477.69862399999965</v>
      </c>
      <c r="S7" s="13">
        <f>'[33]INPUT_Energy demand'!AO8</f>
        <v>1212.9189805199903</v>
      </c>
      <c r="T7" s="13">
        <f>'[33]INPUT_Energy demand'!AP8</f>
        <v>0</v>
      </c>
      <c r="U7" s="13">
        <f>'[33]INPUT_Energy demand'!AQ8</f>
        <v>1164.5024110664967</v>
      </c>
      <c r="V7" s="13">
        <f>'[33]INPUT_Energy demand'!AR8</f>
        <v>477.69862399999971</v>
      </c>
      <c r="W7" s="13">
        <f>'[33]INPUT_Energy demand'!AS8</f>
        <v>5319.8200899999974</v>
      </c>
      <c r="X7" s="13">
        <f>'[33]INPUT_Energy demand'!AT8</f>
        <v>0</v>
      </c>
      <c r="Y7" s="110">
        <f>'[33]INPUT_Energy demand'!AU8</f>
        <v>0.55288799768193897</v>
      </c>
      <c r="Z7" s="110">
        <f>'[33]INPUT_Energy demand'!AV8</f>
        <v>0.99999999999999989</v>
      </c>
      <c r="AA7" s="110">
        <f>'[33]INPUT_Energy demand'!AW8</f>
        <v>0.22799999999999829</v>
      </c>
      <c r="AB7" s="13">
        <f>'[33]INPUT_Energy demand'!AX8</f>
        <v>29824.536429588839</v>
      </c>
      <c r="AC7" s="13">
        <f>'[33]INPUT_Energy demand'!AY8</f>
        <v>20.569969408333346</v>
      </c>
      <c r="AD7" s="13">
        <f>'[33]INPUT_Energy demand'!AZ8</f>
        <v>24.299043199999996</v>
      </c>
      <c r="AE7" s="104">
        <f>'[33]INPUT_Energy demand'!BA8</f>
        <v>64.147599999999997</v>
      </c>
    </row>
    <row r="8" spans="1:31">
      <c r="A8" s="16" t="s">
        <v>7</v>
      </c>
      <c r="B8" s="17" t="s">
        <v>11</v>
      </c>
      <c r="C8" s="17" t="s">
        <v>37</v>
      </c>
      <c r="D8" s="45" t="s">
        <v>38</v>
      </c>
      <c r="E8" s="17" t="s">
        <v>40</v>
      </c>
      <c r="F8" s="17" t="s">
        <v>20</v>
      </c>
      <c r="G8" s="25" t="str">
        <f t="shared" si="0"/>
        <v>TEK17 ASHP NoPV NoST Occupant open NoEV</v>
      </c>
      <c r="H8" s="13">
        <f>'[41]INPUT_Energy demand'!AD8</f>
        <v>15137.739950399835</v>
      </c>
      <c r="I8" s="13">
        <f>'[41]INPUT_Energy demand'!AE8</f>
        <v>15620.228405198977</v>
      </c>
      <c r="J8" s="13">
        <f>'[41]INPUT_Energy demand'!AF8</f>
        <v>19738.795474710532</v>
      </c>
      <c r="K8" s="13">
        <f>'[41]INPUT_Energy demand'!AG8</f>
        <v>15360.86557279513</v>
      </c>
      <c r="L8" s="13">
        <f>'[41]INPUT_Energy demand'!AH8</f>
        <v>15137.739950399835</v>
      </c>
      <c r="M8" s="13">
        <f>'[41]INPUT_Energy demand'!AI8</f>
        <v>10769.134307004766</v>
      </c>
      <c r="N8" s="13">
        <f>'[41]INPUT_Energy demand'!AJ8</f>
        <v>11437.212479924976</v>
      </c>
      <c r="O8" s="13">
        <f>'[41]INPUT_Energy demand'!AK8</f>
        <v>12126.518845515096</v>
      </c>
      <c r="P8" s="13">
        <f>'[41]INPUT_Energy demand'!AL8</f>
        <v>0</v>
      </c>
      <c r="Q8" s="13">
        <f>'[41]INPUT_Energy demand'!AM8</f>
        <v>4851.0940981942113</v>
      </c>
      <c r="R8" s="13">
        <f>'[41]INPUT_Energy demand'!AN8</f>
        <v>8301.5829947855564</v>
      </c>
      <c r="S8" s="13">
        <f>'[41]INPUT_Energy demand'!AO8</f>
        <v>3234.3467272800335</v>
      </c>
      <c r="T8" s="13">
        <f>'[41]INPUT_Energy demand'!AP8</f>
        <v>0</v>
      </c>
      <c r="U8" s="13">
        <f>'[41]INPUT_Energy demand'!AQ8</f>
        <v>12091.376410778235</v>
      </c>
      <c r="V8" s="13">
        <f>'[41]INPUT_Energy demand'!AR8</f>
        <v>8301.5829947855564</v>
      </c>
      <c r="W8" s="13">
        <f>'[41]INPUT_Energy demand'!AS8</f>
        <v>14185.731260000019</v>
      </c>
      <c r="X8" s="13">
        <f>'[41]INPUT_Energy demand'!AT8</f>
        <v>0</v>
      </c>
      <c r="Y8" s="110">
        <f>'[41]INPUT_Energy demand'!AU8</f>
        <v>0.40120280217808396</v>
      </c>
      <c r="Z8" s="110">
        <f>'[41]INPUT_Energy demand'!AV8</f>
        <v>1</v>
      </c>
      <c r="AA8" s="110">
        <f>'[41]INPUT_Energy demand'!AW8</f>
        <v>0.22800000000000206</v>
      </c>
      <c r="AB8" s="13">
        <f>'[41]INPUT_Energy demand'!AX8</f>
        <v>67116.249598499417</v>
      </c>
      <c r="AC8" s="13">
        <f>'[41]INPUT_Energy demand'!AY8</f>
        <v>57.824111324166665</v>
      </c>
      <c r="AD8" s="13">
        <f>'[41]INPUT_Energy demand'!AZ8</f>
        <v>78.245964600000008</v>
      </c>
      <c r="AE8" s="104">
        <f>'[41]INPUT_Energy demand'!BA8</f>
        <v>164.13319999999999</v>
      </c>
    </row>
    <row r="9" spans="1:31">
      <c r="A9" s="16" t="s">
        <v>7</v>
      </c>
      <c r="B9" s="17" t="s">
        <v>10</v>
      </c>
      <c r="C9" s="17" t="s">
        <v>32</v>
      </c>
      <c r="D9" s="45" t="s">
        <v>38</v>
      </c>
      <c r="E9" s="17" t="s">
        <v>40</v>
      </c>
      <c r="F9" s="17" t="s">
        <v>20</v>
      </c>
      <c r="G9" s="25" t="str">
        <f t="shared" si="0"/>
        <v>TEK17 Direct PV panels NoST Occupant open NoEV</v>
      </c>
      <c r="H9" s="13">
        <f>'[49]INPUT_Energy demand'!AD8</f>
        <v>8365.6248688278356</v>
      </c>
      <c r="I9" s="13">
        <f>'[49]INPUT_Energy demand'!AE8</f>
        <v>8173.8254227509133</v>
      </c>
      <c r="J9" s="13">
        <f>'[49]INPUT_Energy demand'!AF8</f>
        <v>9478.2250078818197</v>
      </c>
      <c r="K9" s="13">
        <f>'[49]INPUT_Energy demand'!AG8</f>
        <v>9782.5760895766725</v>
      </c>
      <c r="L9" s="13">
        <f>'[49]INPUT_Energy demand'!AH8</f>
        <v>8365.6248688278356</v>
      </c>
      <c r="M9" s="13">
        <f>'[49]INPUT_Energy demand'!AI8</f>
        <v>6581.7264557884209</v>
      </c>
      <c r="N9" s="13">
        <f>'[49]INPUT_Energy demand'!AJ8</f>
        <v>8295.32115654892</v>
      </c>
      <c r="O9" s="13">
        <f>'[49]INPUT_Energy demand'!AK8</f>
        <v>7172.4478671766874</v>
      </c>
      <c r="P9" s="13">
        <f>'[49]INPUT_Energy demand'!AL8</f>
        <v>0</v>
      </c>
      <c r="Q9" s="13">
        <f>'[49]INPUT_Energy demand'!AM8</f>
        <v>1592.0989669624923</v>
      </c>
      <c r="R9" s="13">
        <f>'[49]INPUT_Energy demand'!AN8</f>
        <v>1182.9038513328996</v>
      </c>
      <c r="S9" s="13">
        <f>'[49]INPUT_Energy demand'!AO8</f>
        <v>2610.1282223999851</v>
      </c>
      <c r="T9" s="13">
        <f>'[49]INPUT_Energy demand'!AP8</f>
        <v>0</v>
      </c>
      <c r="U9" s="13">
        <f>'[49]INPUT_Energy demand'!AQ8</f>
        <v>3842.2164645308267</v>
      </c>
      <c r="V9" s="13">
        <f>'[49]INPUT_Energy demand'!AR8</f>
        <v>1182.903851332899</v>
      </c>
      <c r="W9" s="13">
        <f>'[49]INPUT_Energy demand'!AS8</f>
        <v>11447.930800000009</v>
      </c>
      <c r="X9" s="13">
        <f>'[49]INPUT_Energy demand'!AT8</f>
        <v>0</v>
      </c>
      <c r="Y9" s="110">
        <f>'[49]INPUT_Energy demand'!AU8</f>
        <v>0.41436992987247107</v>
      </c>
      <c r="Z9" s="110">
        <f>'[49]INPUT_Energy demand'!AV8</f>
        <v>1.0000000000000007</v>
      </c>
      <c r="AA9" s="110">
        <f>'[49]INPUT_Energy demand'!AW8</f>
        <v>0.22799999999999851</v>
      </c>
      <c r="AB9" s="13">
        <f>'[49]INPUT_Energy demand'!AX8</f>
        <v>34466.423130978175</v>
      </c>
      <c r="AC9" s="13">
        <f>'[49]INPUT_Energy demand'!AY8</f>
        <v>24.639788150000008</v>
      </c>
      <c r="AD9" s="13">
        <f>'[49]INPUT_Energy demand'!AZ8</f>
        <v>68.744115199999996</v>
      </c>
      <c r="AE9" s="104">
        <f>'[49]INPUT_Energy demand'!BA8</f>
        <v>139.26929999999999</v>
      </c>
    </row>
    <row r="10" spans="1:31">
      <c r="A10" s="16" t="s">
        <v>7</v>
      </c>
      <c r="B10" s="17" t="s">
        <v>11</v>
      </c>
      <c r="C10" s="17" t="s">
        <v>32</v>
      </c>
      <c r="D10" s="45" t="s">
        <v>38</v>
      </c>
      <c r="E10" s="17" t="s">
        <v>40</v>
      </c>
      <c r="F10" s="17" t="s">
        <v>20</v>
      </c>
      <c r="G10" s="25" t="str">
        <f t="shared" si="0"/>
        <v>TEK17 ASHP PV panels NoST Occupant open NoEV</v>
      </c>
      <c r="H10" s="13">
        <f>'[57]INPUT_Energy demand'!AD8</f>
        <v>14859.606184121314</v>
      </c>
      <c r="I10" s="13">
        <f>'[57]INPUT_Energy demand'!AE8</f>
        <v>14652.989390343251</v>
      </c>
      <c r="J10" s="13">
        <f>'[57]INPUT_Energy demand'!AF8</f>
        <v>19921.627757491802</v>
      </c>
      <c r="K10" s="13">
        <f>'[57]INPUT_Energy demand'!AG8</f>
        <v>16005.283627758918</v>
      </c>
      <c r="L10" s="13">
        <f>'[57]INPUT_Energy demand'!AH8</f>
        <v>14859.606184121314</v>
      </c>
      <c r="M10" s="13">
        <f>'[57]INPUT_Energy demand'!AI8</f>
        <v>10523.411598070728</v>
      </c>
      <c r="N10" s="13">
        <f>'[57]INPUT_Energy demand'!AJ8</f>
        <v>11364.745225773237</v>
      </c>
      <c r="O10" s="13">
        <f>'[57]INPUT_Energy demand'!AK8</f>
        <v>11776.140583758899</v>
      </c>
      <c r="P10" s="13">
        <f>'[57]INPUT_Energy demand'!AL8</f>
        <v>0</v>
      </c>
      <c r="Q10" s="13">
        <f>'[57]INPUT_Energy demand'!AM8</f>
        <v>4129.5777922725229</v>
      </c>
      <c r="R10" s="13">
        <f>'[57]INPUT_Energy demand'!AN8</f>
        <v>8556.8825317185656</v>
      </c>
      <c r="S10" s="13">
        <f>'[57]INPUT_Energy demand'!AO8</f>
        <v>4229.1430440000186</v>
      </c>
      <c r="T10" s="13">
        <f>'[57]INPUT_Energy demand'!AP8</f>
        <v>0</v>
      </c>
      <c r="U10" s="13">
        <f>'[57]INPUT_Energy demand'!AQ8</f>
        <v>11284.783957369042</v>
      </c>
      <c r="V10" s="13">
        <f>'[57]INPUT_Energy demand'!AR8</f>
        <v>8556.8825317185656</v>
      </c>
      <c r="W10" s="13">
        <f>'[57]INPUT_Energy demand'!AS8</f>
        <v>18548.873</v>
      </c>
      <c r="X10" s="13">
        <f>'[57]INPUT_Energy demand'!AT8</f>
        <v>0</v>
      </c>
      <c r="Y10" s="110">
        <f>'[57]INPUT_Energy demand'!AU8</f>
        <v>0.36594212240774715</v>
      </c>
      <c r="Z10" s="110">
        <f>'[57]INPUT_Energy demand'!AV8</f>
        <v>1</v>
      </c>
      <c r="AA10" s="110">
        <f>'[57]INPUT_Energy demand'!AW8</f>
        <v>0.22800000000000101</v>
      </c>
      <c r="AB10" s="13">
        <f>'[57]INPUT_Energy demand'!AX8</f>
        <v>68294.904515464877</v>
      </c>
      <c r="AC10" s="13">
        <f>'[57]INPUT_Energy demand'!AY8</f>
        <v>44.424809308333337</v>
      </c>
      <c r="AD10" s="13">
        <f>'[57]INPUT_Energy demand'!AZ8</f>
        <v>115.69779016150001</v>
      </c>
      <c r="AE10" s="104">
        <f>'[57]INPUT_Energy demand'!BA8</f>
        <v>192.07599999999999</v>
      </c>
    </row>
    <row r="11" spans="1:31">
      <c r="A11" s="16" t="s">
        <v>7</v>
      </c>
      <c r="B11" s="17" t="s">
        <v>10</v>
      </c>
      <c r="C11" s="17" t="s">
        <v>37</v>
      </c>
      <c r="D11" s="45" t="s">
        <v>38</v>
      </c>
      <c r="E11" s="17" t="s">
        <v>17</v>
      </c>
      <c r="F11" s="17" t="s">
        <v>21</v>
      </c>
      <c r="G11" s="25" t="str">
        <f t="shared" si="0"/>
        <v>TEK17 Direct NoPV NoST Normal EV charging</v>
      </c>
      <c r="H11" s="13">
        <f>'[65]INPUT_Energy demand'!AD8</f>
        <v>11139.030254088626</v>
      </c>
      <c r="I11" s="13">
        <f>'[65]INPUT_Energy demand'!AE8</f>
        <v>10732.150006753909</v>
      </c>
      <c r="J11" s="13">
        <f>'[65]INPUT_Energy demand'!AF8</f>
        <v>11822.518472793912</v>
      </c>
      <c r="K11" s="13">
        <f>'[65]INPUT_Energy demand'!AG8</f>
        <v>12220.159086241452</v>
      </c>
      <c r="L11" s="13">
        <f>'[65]INPUT_Energy demand'!AH8</f>
        <v>11139.030254088626</v>
      </c>
      <c r="M11" s="13">
        <f>'[65]INPUT_Energy demand'!AI8</f>
        <v>9174.2285837111485</v>
      </c>
      <c r="N11" s="13">
        <f>'[65]INPUT_Energy demand'!AJ8</f>
        <v>10395.742142293911</v>
      </c>
      <c r="O11" s="13">
        <f>'[65]INPUT_Energy demand'!AK8</f>
        <v>9610.0308638414772</v>
      </c>
      <c r="P11" s="13">
        <f>'[65]INPUT_Energy demand'!AL8</f>
        <v>0</v>
      </c>
      <c r="Q11" s="13">
        <f>'[65]INPUT_Energy demand'!AM8</f>
        <v>1557.9214230427606</v>
      </c>
      <c r="R11" s="13">
        <f>'[65]INPUT_Energy demand'!AN8</f>
        <v>1426.7763305000008</v>
      </c>
      <c r="S11" s="13">
        <f>'[65]INPUT_Energy demand'!AO8</f>
        <v>2610.1282223999751</v>
      </c>
      <c r="T11" s="13">
        <f>'[65]INPUT_Energy demand'!AP8</f>
        <v>0</v>
      </c>
      <c r="U11" s="13">
        <f>'[65]INPUT_Energy demand'!AQ8</f>
        <v>4086.9763074006914</v>
      </c>
      <c r="V11" s="13">
        <f>'[65]INPUT_Energy demand'!AR8</f>
        <v>1426.7763304999999</v>
      </c>
      <c r="W11" s="13">
        <f>'[65]INPUT_Energy demand'!AS8</f>
        <v>11447.930800000009</v>
      </c>
      <c r="X11" s="13">
        <f>'[65]INPUT_Energy demand'!AT8</f>
        <v>0</v>
      </c>
      <c r="Y11" s="110">
        <f>'[65]INPUT_Energy demand'!AU8</f>
        <v>0.38119169426592431</v>
      </c>
      <c r="Z11" s="110">
        <f>'[65]INPUT_Energy demand'!AV8</f>
        <v>1.0000000000000007</v>
      </c>
      <c r="AA11" s="110">
        <f>'[65]INPUT_Energy demand'!AW8</f>
        <v>0.22799999999999765</v>
      </c>
      <c r="AB11" s="13">
        <f>'[65]INPUT_Energy demand'!AX8</f>
        <v>46292.423130978059</v>
      </c>
      <c r="AC11" s="13">
        <f>'[65]INPUT_Energy demand'!AY8</f>
        <v>38.776696299999983</v>
      </c>
      <c r="AD11" s="13">
        <f>'[65]INPUT_Energy demand'!AZ8</f>
        <v>60.147290300000016</v>
      </c>
      <c r="AE11" s="104">
        <f>'[65]INPUT_Energy demand'!BA8</f>
        <v>139.26929999999999</v>
      </c>
    </row>
    <row r="12" spans="1:31">
      <c r="A12" s="16" t="s">
        <v>7</v>
      </c>
      <c r="B12" s="17" t="s">
        <v>11</v>
      </c>
      <c r="C12" s="17" t="s">
        <v>37</v>
      </c>
      <c r="D12" s="45" t="s">
        <v>38</v>
      </c>
      <c r="E12" s="17" t="s">
        <v>17</v>
      </c>
      <c r="F12" s="17" t="s">
        <v>21</v>
      </c>
      <c r="G12" s="25" t="str">
        <f t="shared" si="0"/>
        <v>TEK17 ASHP NoPV NoST Normal EV charging</v>
      </c>
      <c r="H12" s="13">
        <f>'[73]INPUT_Energy demand'!AD8</f>
        <v>17634.082984121182</v>
      </c>
      <c r="I12" s="13">
        <f>'[73]INPUT_Energy demand'!AE8</f>
        <v>17745.387320973219</v>
      </c>
      <c r="J12" s="13">
        <f>'[73]INPUT_Energy demand'!AF8</f>
        <v>29826.836830062624</v>
      </c>
      <c r="K12" s="13">
        <f>'[73]INPUT_Energy demand'!AG8</f>
        <v>18443.714827758871</v>
      </c>
      <c r="L12" s="13">
        <f>'[73]INPUT_Energy demand'!AH8</f>
        <v>17634.082984121182</v>
      </c>
      <c r="M12" s="13">
        <f>'[73]INPUT_Energy demand'!AI8</f>
        <v>12570.891409567514</v>
      </c>
      <c r="N12" s="13">
        <f>'[73]INPUT_Energy demand'!AJ8</f>
        <v>12087.445225773241</v>
      </c>
      <c r="O12" s="13">
        <f>'[73]INPUT_Energy demand'!AK8</f>
        <v>14214.57178375888</v>
      </c>
      <c r="P12" s="13">
        <f>'[73]INPUT_Energy demand'!AL8</f>
        <v>0</v>
      </c>
      <c r="Q12" s="13">
        <f>'[73]INPUT_Energy demand'!AM8</f>
        <v>5174.4959114057056</v>
      </c>
      <c r="R12" s="13">
        <f>'[73]INPUT_Energy demand'!AN8</f>
        <v>17739.391604289383</v>
      </c>
      <c r="S12" s="13">
        <f>'[73]INPUT_Energy demand'!AO8</f>
        <v>4229.1430439999913</v>
      </c>
      <c r="T12" s="13">
        <f>'[73]INPUT_Energy demand'!AP8</f>
        <v>0</v>
      </c>
      <c r="U12" s="13">
        <f>'[73]INPUT_Energy demand'!AQ8</f>
        <v>14665.419513593059</v>
      </c>
      <c r="V12" s="13">
        <f>'[73]INPUT_Energy demand'!AR8</f>
        <v>17739.391604289383</v>
      </c>
      <c r="W12" s="13">
        <f>'[73]INPUT_Energy demand'!AS8</f>
        <v>18548.873</v>
      </c>
      <c r="X12" s="13">
        <f>'[73]INPUT_Energy demand'!AT8</f>
        <v>0</v>
      </c>
      <c r="Y12" s="110">
        <f>'[73]INPUT_Energy demand'!AU8</f>
        <v>0.35283654222162397</v>
      </c>
      <c r="Z12" s="110">
        <f>'[73]INPUT_Energy demand'!AV8</f>
        <v>1</v>
      </c>
      <c r="AA12" s="110">
        <f>'[73]INPUT_Energy demand'!AW8</f>
        <v>0.22799999999999954</v>
      </c>
      <c r="AB12" s="13">
        <f>'[73]INPUT_Energy demand'!AX8</f>
        <v>80120.904515464281</v>
      </c>
      <c r="AC12" s="13">
        <f>'[73]INPUT_Energy demand'!AY8</f>
        <v>63.291552508087513</v>
      </c>
      <c r="AD12" s="13">
        <f>'[73]INPUT_Energy demand'!AZ8</f>
        <v>148.0977901615</v>
      </c>
      <c r="AE12" s="104">
        <f>'[73]INPUT_Energy demand'!BA8</f>
        <v>192.07599999999999</v>
      </c>
    </row>
    <row r="13" spans="1:31">
      <c r="A13" s="16" t="s">
        <v>7</v>
      </c>
      <c r="B13" s="17" t="s">
        <v>10</v>
      </c>
      <c r="C13" s="17" t="s">
        <v>32</v>
      </c>
      <c r="D13" s="45" t="s">
        <v>38</v>
      </c>
      <c r="E13" s="17" t="s">
        <v>17</v>
      </c>
      <c r="F13" s="17" t="s">
        <v>21</v>
      </c>
      <c r="G13" s="25" t="str">
        <f t="shared" si="0"/>
        <v>TEK17 Direct PV panels NoST Normal EV charging</v>
      </c>
      <c r="H13" s="13">
        <f>'[81]INPUT_Energy demand'!AD8</f>
        <v>11139.410468827798</v>
      </c>
      <c r="I13" s="13">
        <f>'[81]INPUT_Energy demand'!AE8</f>
        <v>11184.686200638909</v>
      </c>
      <c r="J13" s="13">
        <f>'[81]INPUT_Energy demand'!AF8</f>
        <v>11671.364933941215</v>
      </c>
      <c r="K13" s="13">
        <f>'[81]INPUT_Energy demand'!AG8</f>
        <v>11972.578489576659</v>
      </c>
      <c r="L13" s="13">
        <f>'[81]INPUT_Energy demand'!AH8</f>
        <v>11139.410468827798</v>
      </c>
      <c r="M13" s="13">
        <f>'[81]INPUT_Energy demand'!AI8</f>
        <v>8569.8340074291445</v>
      </c>
      <c r="N13" s="13">
        <f>'[81]INPUT_Energy demand'!AJ8</f>
        <v>10395.841156548915</v>
      </c>
      <c r="O13" s="13">
        <f>'[81]INPUT_Energy demand'!AK8</f>
        <v>9362.4502671766932</v>
      </c>
      <c r="P13" s="13">
        <f>'[81]INPUT_Energy demand'!AL8</f>
        <v>0</v>
      </c>
      <c r="Q13" s="13">
        <f>'[81]INPUT_Energy demand'!AM8</f>
        <v>2614.8521932097647</v>
      </c>
      <c r="R13" s="13">
        <f>'[81]INPUT_Energy demand'!AN8</f>
        <v>1275.5237773923</v>
      </c>
      <c r="S13" s="13">
        <f>'[81]INPUT_Energy demand'!AO8</f>
        <v>2610.128222399966</v>
      </c>
      <c r="T13" s="13">
        <f>'[81]INPUT_Energy demand'!AP8</f>
        <v>0</v>
      </c>
      <c r="U13" s="13">
        <f>'[81]INPUT_Energy demand'!AQ8</f>
        <v>5291.5986492489064</v>
      </c>
      <c r="V13" s="13">
        <f>'[81]INPUT_Energy demand'!AR8</f>
        <v>1275.5237773923002</v>
      </c>
      <c r="W13" s="13">
        <f>'[81]INPUT_Energy demand'!AS8</f>
        <v>11447.930800000009</v>
      </c>
      <c r="X13" s="13">
        <f>'[81]INPUT_Energy demand'!AT8</f>
        <v>0</v>
      </c>
      <c r="Y13" s="110">
        <f>'[81]INPUT_Energy demand'!AU8</f>
        <v>0.49415164802434869</v>
      </c>
      <c r="Z13" s="110">
        <f>'[81]INPUT_Energy demand'!AV8</f>
        <v>0.99999999999999978</v>
      </c>
      <c r="AA13" s="110">
        <f>'[81]INPUT_Energy demand'!AW8</f>
        <v>0.22799999999999684</v>
      </c>
      <c r="AB13" s="13">
        <f>'[81]INPUT_Energy demand'!AX8</f>
        <v>46292.423130978146</v>
      </c>
      <c r="AC13" s="13">
        <f>'[81]INPUT_Energy demand'!AY8</f>
        <v>32.313187225000014</v>
      </c>
      <c r="AD13" s="13">
        <f>'[81]INPUT_Energy demand'!AZ8</f>
        <v>59.918425799999994</v>
      </c>
      <c r="AE13" s="104">
        <f>'[81]INPUT_Energy demand'!BA8</f>
        <v>139.26929999999999</v>
      </c>
    </row>
    <row r="14" spans="1:31">
      <c r="A14" s="16" t="s">
        <v>7</v>
      </c>
      <c r="B14" s="17" t="s">
        <v>11</v>
      </c>
      <c r="C14" s="17" t="s">
        <v>32</v>
      </c>
      <c r="D14" s="45" t="s">
        <v>38</v>
      </c>
      <c r="E14" s="17" t="s">
        <v>17</v>
      </c>
      <c r="F14" s="17" t="s">
        <v>21</v>
      </c>
      <c r="G14" s="25" t="str">
        <f t="shared" si="0"/>
        <v>TEK17 ASHP PV panels NoST Normal EV charging</v>
      </c>
      <c r="H14" s="13">
        <f>'[89]INPUT_Energy demand'!AD8</f>
        <v>17634.08298412116</v>
      </c>
      <c r="I14" s="13">
        <f>'[89]INPUT_Energy demand'!AE8</f>
        <v>17096.14590056724</v>
      </c>
      <c r="J14" s="13">
        <f>'[89]INPUT_Energy demand'!AF8</f>
        <v>26919.369608382276</v>
      </c>
      <c r="K14" s="13">
        <f>'[89]INPUT_Energy demand'!AG8</f>
        <v>18195.833227758896</v>
      </c>
      <c r="L14" s="13">
        <f>'[89]INPUT_Energy demand'!AH8</f>
        <v>17634.08298412116</v>
      </c>
      <c r="M14" s="13">
        <f>'[89]INPUT_Energy demand'!AI8</f>
        <v>12396.58623515129</v>
      </c>
      <c r="N14" s="13">
        <f>'[89]INPUT_Energy demand'!AJ8</f>
        <v>12087.445225773241</v>
      </c>
      <c r="O14" s="13">
        <f>'[89]INPUT_Energy demand'!AK8</f>
        <v>13966.690183758888</v>
      </c>
      <c r="P14" s="13">
        <f>'[89]INPUT_Energy demand'!AL8</f>
        <v>0</v>
      </c>
      <c r="Q14" s="13">
        <f>'[89]INPUT_Energy demand'!AM8</f>
        <v>4699.5596654159508</v>
      </c>
      <c r="R14" s="13">
        <f>'[89]INPUT_Energy demand'!AN8</f>
        <v>14831.924382609035</v>
      </c>
      <c r="S14" s="13">
        <f>'[89]INPUT_Energy demand'!AO8</f>
        <v>4229.1430440000076</v>
      </c>
      <c r="T14" s="13">
        <f>'[89]INPUT_Energy demand'!AP8</f>
        <v>0</v>
      </c>
      <c r="U14" s="13">
        <f>'[89]INPUT_Energy demand'!AQ8</f>
        <v>11852.266105662537</v>
      </c>
      <c r="V14" s="13">
        <f>'[89]INPUT_Energy demand'!AR8</f>
        <v>14831.924382609035</v>
      </c>
      <c r="W14" s="13">
        <f>'[89]INPUT_Energy demand'!AS8</f>
        <v>18548.873</v>
      </c>
      <c r="X14" s="13">
        <f>'[89]INPUT_Energy demand'!AT8</f>
        <v>0</v>
      </c>
      <c r="Y14" s="110">
        <f>'[89]INPUT_Energy demand'!AU8</f>
        <v>0.39651148763616523</v>
      </c>
      <c r="Z14" s="110">
        <f>'[89]INPUT_Energy demand'!AV8</f>
        <v>1</v>
      </c>
      <c r="AA14" s="110">
        <f>'[89]INPUT_Energy demand'!AW8</f>
        <v>0.22800000000000042</v>
      </c>
      <c r="AB14" s="13">
        <f>'[89]INPUT_Energy demand'!AX8</f>
        <v>80120.90451546463</v>
      </c>
      <c r="AC14" s="13">
        <f>'[89]INPUT_Energy demand'!AY8</f>
        <v>56.031627241666698</v>
      </c>
      <c r="AD14" s="13">
        <f>'[89]INPUT_Energy demand'!AZ8</f>
        <v>148.09779016150003</v>
      </c>
      <c r="AE14" s="104">
        <f>'[89]INPUT_Energy demand'!BA8</f>
        <v>192.07599999999999</v>
      </c>
    </row>
    <row r="15" spans="1:31">
      <c r="A15" s="16" t="s">
        <v>7</v>
      </c>
      <c r="B15" s="17" t="s">
        <v>10</v>
      </c>
      <c r="C15" s="17" t="s">
        <v>37</v>
      </c>
      <c r="D15" s="45" t="s">
        <v>38</v>
      </c>
      <c r="E15" s="17" t="s">
        <v>40</v>
      </c>
      <c r="F15" s="17" t="s">
        <v>21</v>
      </c>
      <c r="G15" s="25" t="str">
        <f t="shared" si="0"/>
        <v>TEK17 Direct NoPV NoST Occupant open EV charging</v>
      </c>
      <c r="H15" s="13">
        <f>'[2]INPUT_Energy demand'!AD8</f>
        <v>4143.0450494097895</v>
      </c>
      <c r="I15" s="13">
        <f>'[2]INPUT_Energy demand'!AE8</f>
        <v>4881.4197355839424</v>
      </c>
      <c r="J15" s="13">
        <f>'[2]INPUT_Energy demand'!AF8</f>
        <v>4467.8131125608243</v>
      </c>
      <c r="K15" s="13">
        <f>'[2]INPUT_Energy demand'!AG8</f>
        <v>4525.1057638711809</v>
      </c>
      <c r="L15" s="13">
        <f>'[2]INPUT_Energy demand'!AH8</f>
        <v>4143.0450494097895</v>
      </c>
      <c r="M15" s="13">
        <f>'[2]INPUT_Energy demand'!AI8</f>
        <v>4623.7563541847994</v>
      </c>
      <c r="N15" s="13">
        <f>'[2]INPUT_Energy demand'!AJ8</f>
        <v>3750.4927776087989</v>
      </c>
      <c r="O15" s="13">
        <f>'[2]INPUT_Energy demand'!AK8</f>
        <v>4022.4294109642369</v>
      </c>
      <c r="P15" s="13">
        <f>'[2]INPUT_Energy demand'!AL8</f>
        <v>0</v>
      </c>
      <c r="Q15" s="13">
        <f>'[2]INPUT_Energy demand'!AM8</f>
        <v>257.66338139914296</v>
      </c>
      <c r="R15" s="13">
        <f>'[2]INPUT_Energy demand'!AN8</f>
        <v>717.32033495202541</v>
      </c>
      <c r="S15" s="13">
        <f>'[2]INPUT_Energy demand'!AO8</f>
        <v>502.67635290694398</v>
      </c>
      <c r="T15" s="13">
        <f>'[2]INPUT_Energy demand'!AP8</f>
        <v>0</v>
      </c>
      <c r="U15" s="13">
        <f>'[2]INPUT_Energy demand'!AQ8</f>
        <v>368.14196372553835</v>
      </c>
      <c r="V15" s="13">
        <f>'[2]INPUT_Energy demand'!AR8</f>
        <v>717.32033495202552</v>
      </c>
      <c r="W15" s="13">
        <f>'[2]INPUT_Energy demand'!AS8</f>
        <v>2204.720846083093</v>
      </c>
      <c r="X15" s="13">
        <f>'[2]INPUT_Energy demand'!AT8</f>
        <v>0</v>
      </c>
      <c r="Y15" s="110">
        <f>'[2]INPUT_Energy demand'!AU8</f>
        <v>0.69990223008436847</v>
      </c>
      <c r="Z15" s="110">
        <f>'[2]INPUT_Energy demand'!AV8</f>
        <v>0.99999999999999989</v>
      </c>
      <c r="AA15" s="110">
        <f>'[2]INPUT_Energy demand'!AW8</f>
        <v>0.22799999999999945</v>
      </c>
      <c r="AB15" s="13">
        <f>'[2]INPUT_Energy demand'!AX8</f>
        <v>12469.855552175974</v>
      </c>
      <c r="AC15" s="13">
        <f>'[2]INPUT_Energy demand'!AY8</f>
        <v>14.743138223060306</v>
      </c>
      <c r="AD15" s="13">
        <f>'[2]INPUT_Energy demand'!AZ8</f>
        <v>20.245718365408912</v>
      </c>
      <c r="AE15" s="104">
        <f>'[2]INPUT_Energy demand'!BA8</f>
        <v>37.070160330448644</v>
      </c>
    </row>
    <row r="16" spans="1:31">
      <c r="A16" s="16" t="s">
        <v>7</v>
      </c>
      <c r="B16" s="17" t="s">
        <v>11</v>
      </c>
      <c r="C16" s="17" t="s">
        <v>37</v>
      </c>
      <c r="D16" s="45" t="s">
        <v>38</v>
      </c>
      <c r="E16" s="17" t="s">
        <v>40</v>
      </c>
      <c r="F16" s="17" t="s">
        <v>21</v>
      </c>
      <c r="G16" s="25" t="str">
        <f t="shared" si="0"/>
        <v>TEK17 ASHP NoPV NoST Occupant open EV charging</v>
      </c>
      <c r="H16" s="13">
        <f>'[10]INPUT_Energy demand'!AD8</f>
        <v>8135.876286315106</v>
      </c>
      <c r="I16" s="13">
        <f>'[10]INPUT_Energy demand'!AE8</f>
        <v>9393.7457262059215</v>
      </c>
      <c r="J16" s="13">
        <f>'[10]INPUT_Energy demand'!AF8</f>
        <v>10208.83521534729</v>
      </c>
      <c r="K16" s="13">
        <f>'[10]INPUT_Energy demand'!AG8</f>
        <v>8913.8030627181834</v>
      </c>
      <c r="L16" s="13">
        <f>'[10]INPUT_Energy demand'!AH8</f>
        <v>8135.876286315106</v>
      </c>
      <c r="M16" s="13">
        <f>'[10]INPUT_Energy demand'!AI8</f>
        <v>6296.7555484838904</v>
      </c>
      <c r="N16" s="13">
        <f>'[10]INPUT_Energy demand'!AJ8</f>
        <v>8924.4715257362204</v>
      </c>
      <c r="O16" s="13">
        <f>'[10]INPUT_Energy demand'!AK8</f>
        <v>6937.266526794825</v>
      </c>
      <c r="P16" s="13">
        <f>'[10]INPUT_Energy demand'!AL8</f>
        <v>0</v>
      </c>
      <c r="Q16" s="13">
        <f>'[10]INPUT_Energy demand'!AM8</f>
        <v>3096.9901777220311</v>
      </c>
      <c r="R16" s="13">
        <f>'[10]INPUT_Energy demand'!AN8</f>
        <v>1284.3636896110693</v>
      </c>
      <c r="S16" s="13">
        <f>'[10]INPUT_Energy demand'!AO8</f>
        <v>1976.5365359233583</v>
      </c>
      <c r="T16" s="13">
        <f>'[10]INPUT_Energy demand'!AP8</f>
        <v>0</v>
      </c>
      <c r="U16" s="13">
        <f>'[10]INPUT_Energy demand'!AQ8</f>
        <v>8268.5825540070964</v>
      </c>
      <c r="V16" s="13">
        <f>'[10]INPUT_Energy demand'!AR8</f>
        <v>1284.3636896110693</v>
      </c>
      <c r="W16" s="13">
        <f>'[10]INPUT_Energy demand'!AS8</f>
        <v>8669.0198944005188</v>
      </c>
      <c r="X16" s="13">
        <f>'[10]INPUT_Energy demand'!AT8</f>
        <v>0</v>
      </c>
      <c r="Y16" s="110">
        <f>'[10]INPUT_Energy demand'!AU8</f>
        <v>0.37454910288356219</v>
      </c>
      <c r="Z16" s="110">
        <f>'[10]INPUT_Energy demand'!AV8</f>
        <v>1</v>
      </c>
      <c r="AA16" s="110">
        <f>'[10]INPUT_Energy demand'!AW8</f>
        <v>0.22800000000000462</v>
      </c>
      <c r="AB16" s="13">
        <f>'[10]INPUT_Energy demand'!AX8</f>
        <v>33269.430514724438</v>
      </c>
      <c r="AC16" s="13">
        <f>'[10]INPUT_Energy demand'!AY8</f>
        <v>47.843554086094898</v>
      </c>
      <c r="AD16" s="13">
        <f>'[10]INPUT_Energy demand'!AZ8</f>
        <v>38.032636119856768</v>
      </c>
      <c r="AE16" s="104">
        <f>'[10]INPUT_Energy demand'!BA8</f>
        <v>132.75632843201686</v>
      </c>
    </row>
    <row r="17" spans="1:31">
      <c r="A17" s="16" t="s">
        <v>7</v>
      </c>
      <c r="B17" s="17" t="s">
        <v>10</v>
      </c>
      <c r="C17" s="17" t="s">
        <v>32</v>
      </c>
      <c r="D17" s="45" t="s">
        <v>38</v>
      </c>
      <c r="E17" s="17" t="s">
        <v>40</v>
      </c>
      <c r="F17" s="17" t="s">
        <v>21</v>
      </c>
      <c r="G17" s="25" t="str">
        <f t="shared" si="0"/>
        <v>TEK17 Direct PV panels NoST Occupant open EV charging</v>
      </c>
      <c r="H17" s="13">
        <f>'[18]INPUT_Energy demand'!AD8</f>
        <v>6917.5218494097735</v>
      </c>
      <c r="I17" s="13">
        <f>'[18]INPUT_Energy demand'!AE8</f>
        <v>8037.4674966252933</v>
      </c>
      <c r="J17" s="13">
        <f>'[18]INPUT_Energy demand'!AF8</f>
        <v>7466.8482226219076</v>
      </c>
      <c r="K17" s="13">
        <f>'[18]INPUT_Energy demand'!AG8</f>
        <v>6963.5369638711845</v>
      </c>
      <c r="L17" s="13">
        <f>'[18]INPUT_Energy demand'!AH8</f>
        <v>6917.5218494097735</v>
      </c>
      <c r="M17" s="13">
        <f>'[18]INPUT_Energy demand'!AI8</f>
        <v>7790.4963541847956</v>
      </c>
      <c r="N17" s="13">
        <f>'[18]INPUT_Energy demand'!AJ8</f>
        <v>7229.192777608796</v>
      </c>
      <c r="O17" s="13">
        <f>'[18]INPUT_Energy demand'!AK8</f>
        <v>6460.8606109642305</v>
      </c>
      <c r="P17" s="13">
        <f>'[18]INPUT_Energy demand'!AL8</f>
        <v>0</v>
      </c>
      <c r="Q17" s="13">
        <f>'[18]INPUT_Energy demand'!AM8</f>
        <v>246.97114244049772</v>
      </c>
      <c r="R17" s="13">
        <f>'[18]INPUT_Energy demand'!AN8</f>
        <v>237.6554450131116</v>
      </c>
      <c r="S17" s="13">
        <f>'[18]INPUT_Energy demand'!AO8</f>
        <v>502.67635290695398</v>
      </c>
      <c r="T17" s="13">
        <f>'[18]INPUT_Energy demand'!AP8</f>
        <v>0</v>
      </c>
      <c r="U17" s="13">
        <f>'[18]INPUT_Energy demand'!AQ8</f>
        <v>243.60190260732952</v>
      </c>
      <c r="V17" s="13">
        <f>'[18]INPUT_Energy demand'!AR8</f>
        <v>237.65544501311203</v>
      </c>
      <c r="W17" s="13">
        <f>'[18]INPUT_Energy demand'!AS8</f>
        <v>2204.720846083093</v>
      </c>
      <c r="X17" s="13">
        <f>'[18]INPUT_Energy demand'!AT8</f>
        <v>0</v>
      </c>
      <c r="Y17" s="110">
        <f>'[18]INPUT_Energy demand'!AU8</f>
        <v>1.0138309257731832</v>
      </c>
      <c r="Z17" s="110">
        <f>'[18]INPUT_Energy demand'!AV8</f>
        <v>0.99999999999999822</v>
      </c>
      <c r="AA17" s="110">
        <f>'[18]INPUT_Energy demand'!AW8</f>
        <v>0.22800000000000398</v>
      </c>
      <c r="AB17" s="13">
        <f>'[18]INPUT_Energy demand'!AX8</f>
        <v>24295.855552175926</v>
      </c>
      <c r="AC17" s="13">
        <f>'[18]INPUT_Energy demand'!AY8</f>
        <v>4.8005890786752081</v>
      </c>
      <c r="AD17" s="13">
        <f>'[18]INPUT_Energy demand'!AZ8</f>
        <v>5.6899004734022967</v>
      </c>
      <c r="AE17" s="104">
        <f>'[18]INPUT_Energy demand'!BA8</f>
        <v>37.070160330448644</v>
      </c>
    </row>
    <row r="18" spans="1:31">
      <c r="A18" s="16" t="s">
        <v>7</v>
      </c>
      <c r="B18" s="17" t="s">
        <v>11</v>
      </c>
      <c r="C18" s="17" t="s">
        <v>32</v>
      </c>
      <c r="D18" s="45" t="s">
        <v>38</v>
      </c>
      <c r="E18" s="17" t="s">
        <v>40</v>
      </c>
      <c r="F18" s="17" t="s">
        <v>21</v>
      </c>
      <c r="G18" s="25" t="str">
        <f t="shared" si="0"/>
        <v>TEK17 ASHP PV panels NoST Occupant open EV charging</v>
      </c>
      <c r="H18" s="13">
        <f>'[26]INPUT_Energy demand'!AD8</f>
        <v>10910.353086315123</v>
      </c>
      <c r="I18" s="13">
        <f>'[26]INPUT_Energy demand'!AE8</f>
        <v>12527.316518798223</v>
      </c>
      <c r="J18" s="13">
        <f>'[26]INPUT_Energy demand'!AF8</f>
        <v>14271.9554540018</v>
      </c>
      <c r="K18" s="13">
        <f>'[26]INPUT_Energy demand'!AG8</f>
        <v>11352.234262718142</v>
      </c>
      <c r="L18" s="13">
        <f>'[26]INPUT_Energy demand'!AH8</f>
        <v>10910.353086315123</v>
      </c>
      <c r="M18" s="13">
        <f>'[26]INPUT_Energy demand'!AI8</f>
        <v>8980.3128493031854</v>
      </c>
      <c r="N18" s="13">
        <f>'[26]INPUT_Energy demand'!AJ8</f>
        <v>10336.171525736221</v>
      </c>
      <c r="O18" s="13">
        <f>'[26]INPUT_Energy demand'!AK8</f>
        <v>9375.6977267948187</v>
      </c>
      <c r="P18" s="13">
        <f>'[26]INPUT_Energy demand'!AL8</f>
        <v>0</v>
      </c>
      <c r="Q18" s="13">
        <f>'[26]INPUT_Energy demand'!AM8</f>
        <v>3547.0036694950377</v>
      </c>
      <c r="R18" s="13">
        <f>'[26]INPUT_Energy demand'!AN8</f>
        <v>3935.7839282655787</v>
      </c>
      <c r="S18" s="13">
        <f>'[26]INPUT_Energy demand'!AO8</f>
        <v>1976.5365359233238</v>
      </c>
      <c r="T18" s="13">
        <f>'[26]INPUT_Energy demand'!AP8</f>
        <v>0</v>
      </c>
      <c r="U18" s="13">
        <f>'[26]INPUT_Energy demand'!AQ8</f>
        <v>9095.4212351321712</v>
      </c>
      <c r="V18" s="13">
        <f>'[26]INPUT_Energy demand'!AR8</f>
        <v>3935.7839282655782</v>
      </c>
      <c r="W18" s="13">
        <f>'[26]INPUT_Energy demand'!AS8</f>
        <v>8669.0198944005188</v>
      </c>
      <c r="X18" s="13">
        <f>'[26]INPUT_Energy demand'!AT8</f>
        <v>0</v>
      </c>
      <c r="Y18" s="110">
        <f>'[26]INPUT_Energy demand'!AU8</f>
        <v>0.38997684415036266</v>
      </c>
      <c r="Z18" s="110">
        <f>'[26]INPUT_Energy demand'!AV8</f>
        <v>1.0000000000000002</v>
      </c>
      <c r="AA18" s="110">
        <f>'[26]INPUT_Energy demand'!AW8</f>
        <v>0.22800000000000062</v>
      </c>
      <c r="AB18" s="13">
        <f>'[26]INPUT_Energy demand'!AX8</f>
        <v>45095.430514724227</v>
      </c>
      <c r="AC18" s="13">
        <f>'[26]INPUT_Energy demand'!AY8</f>
        <v>67.874173993377894</v>
      </c>
      <c r="AD18" s="13">
        <f>'[26]INPUT_Energy demand'!AZ8</f>
        <v>55.445266270538383</v>
      </c>
      <c r="AE18" s="104">
        <f>'[26]INPUT_Energy demand'!BA8</f>
        <v>132.75632843201686</v>
      </c>
    </row>
    <row r="19" spans="1:31">
      <c r="A19" s="16" t="s">
        <v>7</v>
      </c>
      <c r="B19" s="17" t="s">
        <v>10</v>
      </c>
      <c r="C19" s="17" t="s">
        <v>37</v>
      </c>
      <c r="D19" s="45" t="s">
        <v>38</v>
      </c>
      <c r="E19" s="17" t="s">
        <v>17</v>
      </c>
      <c r="F19" s="17" t="s">
        <v>41</v>
      </c>
      <c r="G19" s="25" t="str">
        <f t="shared" si="0"/>
        <v>TEK17 Direct NoPV NoST Normal EV charging delay</v>
      </c>
      <c r="H19" s="13">
        <f>'[34]INPUT_Energy demand'!AD8</f>
        <v>6917.5218494097862</v>
      </c>
      <c r="I19" s="13">
        <f>'[34]INPUT_Energy demand'!AE8</f>
        <v>7246.4007752686193</v>
      </c>
      <c r="J19" s="13">
        <f>'[34]INPUT_Energy demand'!AF8</f>
        <v>6601.3071611298965</v>
      </c>
      <c r="K19" s="13">
        <f>'[34]INPUT_Energy demand'!AG8</f>
        <v>6715.6553638711775</v>
      </c>
      <c r="L19" s="13">
        <f>'[34]INPUT_Energy demand'!AH8</f>
        <v>6917.5218494097862</v>
      </c>
      <c r="M19" s="13">
        <f>'[34]INPUT_Energy demand'!AI8</f>
        <v>6642.0604392291889</v>
      </c>
      <c r="N19" s="13">
        <f>'[34]INPUT_Energy demand'!AJ8</f>
        <v>5851.192777608795</v>
      </c>
      <c r="O19" s="13">
        <f>'[34]INPUT_Energy demand'!AK8</f>
        <v>6212.979010964229</v>
      </c>
      <c r="P19" s="13">
        <f>'[34]INPUT_Energy demand'!AL8</f>
        <v>0</v>
      </c>
      <c r="Q19" s="13">
        <f>'[34]INPUT_Energy demand'!AM8</f>
        <v>604.34033603943044</v>
      </c>
      <c r="R19" s="13">
        <f>'[34]INPUT_Energy demand'!AN8</f>
        <v>750.11438352110144</v>
      </c>
      <c r="S19" s="13">
        <f>'[34]INPUT_Energy demand'!AO8</f>
        <v>502.67635290694852</v>
      </c>
      <c r="T19" s="13">
        <f>'[34]INPUT_Energy demand'!AP8</f>
        <v>0</v>
      </c>
      <c r="U19" s="13">
        <f>'[34]INPUT_Energy demand'!AQ8</f>
        <v>597.86595578388335</v>
      </c>
      <c r="V19" s="13">
        <f>'[34]INPUT_Energy demand'!AR8</f>
        <v>750.11438352110167</v>
      </c>
      <c r="W19" s="13">
        <f>'[34]INPUT_Energy demand'!AS8</f>
        <v>2204.720846083093</v>
      </c>
      <c r="X19" s="13">
        <f>'[34]INPUT_Energy demand'!AT8</f>
        <v>0</v>
      </c>
      <c r="Y19" s="110">
        <f>'[34]INPUT_Energy demand'!AU8</f>
        <v>1.0108291502349525</v>
      </c>
      <c r="Z19" s="110">
        <f>'[34]INPUT_Energy demand'!AV8</f>
        <v>0.99999999999999967</v>
      </c>
      <c r="AA19" s="110">
        <f>'[34]INPUT_Energy demand'!AW8</f>
        <v>0.22800000000000151</v>
      </c>
      <c r="AB19" s="13">
        <f>'[34]INPUT_Energy demand'!AX8</f>
        <v>24295.855552175875</v>
      </c>
      <c r="AC19" s="13">
        <f>'[34]INPUT_Energy demand'!AY8</f>
        <v>14.286816884748127</v>
      </c>
      <c r="AD19" s="13">
        <f>'[34]INPUT_Energy demand'!AZ8</f>
        <v>13.76428998536462</v>
      </c>
      <c r="AE19" s="104">
        <f>'[34]INPUT_Energy demand'!BA8</f>
        <v>37.070160330448644</v>
      </c>
    </row>
    <row r="20" spans="1:31">
      <c r="A20" s="16" t="s">
        <v>7</v>
      </c>
      <c r="B20" s="17" t="s">
        <v>11</v>
      </c>
      <c r="C20" s="17" t="s">
        <v>37</v>
      </c>
      <c r="D20" s="45" t="s">
        <v>38</v>
      </c>
      <c r="E20" s="17" t="s">
        <v>17</v>
      </c>
      <c r="F20" s="17" t="s">
        <v>41</v>
      </c>
      <c r="G20" s="25" t="str">
        <f t="shared" si="0"/>
        <v>TEK17 ASHP NoPV NoST Normal EV charging delay</v>
      </c>
      <c r="H20" s="13">
        <f>'[42]INPUT_Energy demand'!AD8</f>
        <v>10910.353086315059</v>
      </c>
      <c r="I20" s="13">
        <f>'[42]INPUT_Energy demand'!AE8</f>
        <v>11821.490346194654</v>
      </c>
      <c r="J20" s="13">
        <f>'[42]INPUT_Energy demand'!AF8</f>
        <v>11974.486726072997</v>
      </c>
      <c r="K20" s="13">
        <f>'[42]INPUT_Energy demand'!AG8</f>
        <v>11104.352662718178</v>
      </c>
      <c r="L20" s="13">
        <f>'[42]INPUT_Energy demand'!AH8</f>
        <v>10910.353086315059</v>
      </c>
      <c r="M20" s="13">
        <f>'[42]INPUT_Energy demand'!AI8</f>
        <v>8282.5855342872383</v>
      </c>
      <c r="N20" s="13">
        <f>'[42]INPUT_Energy demand'!AJ8</f>
        <v>10336.171525736218</v>
      </c>
      <c r="O20" s="13">
        <f>'[42]INPUT_Energy demand'!AK8</f>
        <v>9127.8161267948199</v>
      </c>
      <c r="P20" s="13">
        <f>'[42]INPUT_Energy demand'!AL8</f>
        <v>0</v>
      </c>
      <c r="Q20" s="13">
        <f>'[42]INPUT_Energy demand'!AM8</f>
        <v>3538.9048119074159</v>
      </c>
      <c r="R20" s="13">
        <f>'[42]INPUT_Energy demand'!AN8</f>
        <v>1638.3152003367795</v>
      </c>
      <c r="S20" s="13">
        <f>'[42]INPUT_Energy demand'!AO8</f>
        <v>1976.5365359233583</v>
      </c>
      <c r="T20" s="13">
        <f>'[42]INPUT_Energy demand'!AP8</f>
        <v>0</v>
      </c>
      <c r="U20" s="13">
        <f>'[42]INPUT_Energy demand'!AQ8</f>
        <v>6955.7402455977654</v>
      </c>
      <c r="V20" s="13">
        <f>'[42]INPUT_Energy demand'!AR8</f>
        <v>1638.3152003367798</v>
      </c>
      <c r="W20" s="13">
        <f>'[42]INPUT_Energy demand'!AS8</f>
        <v>8669.0198944005188</v>
      </c>
      <c r="X20" s="13">
        <f>'[42]INPUT_Energy demand'!AT8</f>
        <v>0</v>
      </c>
      <c r="Y20" s="110">
        <f>'[42]INPUT_Energy demand'!AU8</f>
        <v>0.50877472230898235</v>
      </c>
      <c r="Z20" s="110">
        <f>'[42]INPUT_Energy demand'!AV8</f>
        <v>0.99999999999999989</v>
      </c>
      <c r="AA20" s="110">
        <f>'[42]INPUT_Energy demand'!AW8</f>
        <v>0.22800000000000462</v>
      </c>
      <c r="AB20" s="13">
        <f>'[42]INPUT_Energy demand'!AX8</f>
        <v>45095.43051472443</v>
      </c>
      <c r="AC20" s="13">
        <f>'[42]INPUT_Energy demand'!AY8</f>
        <v>53.175660121635779</v>
      </c>
      <c r="AD20" s="13">
        <f>'[42]INPUT_Energy demand'!AZ8</f>
        <v>39.605435470502314</v>
      </c>
      <c r="AE20" s="104">
        <f>'[42]INPUT_Energy demand'!BA8</f>
        <v>132.75632843201686</v>
      </c>
    </row>
    <row r="21" spans="1:31">
      <c r="A21" s="16" t="s">
        <v>7</v>
      </c>
      <c r="B21" s="17" t="s">
        <v>10</v>
      </c>
      <c r="C21" s="17" t="s">
        <v>32</v>
      </c>
      <c r="D21" s="45" t="s">
        <v>38</v>
      </c>
      <c r="E21" s="17" t="s">
        <v>17</v>
      </c>
      <c r="F21" s="17" t="s">
        <v>41</v>
      </c>
      <c r="G21" s="25" t="str">
        <f t="shared" si="0"/>
        <v>TEK17 Direct PV panels NoST Normal EV charging delay</v>
      </c>
      <c r="H21" s="13">
        <f>'[50]INPUT_Energy demand'!AD8</f>
        <v>5680.0693176724253</v>
      </c>
      <c r="I21" s="13">
        <f>'[50]INPUT_Energy demand'!AE8</f>
        <v>6052.7578094030523</v>
      </c>
      <c r="J21" s="13">
        <f>'[50]INPUT_Energy demand'!AF8</f>
        <v>6789.5553403510685</v>
      </c>
      <c r="K21" s="13">
        <f>'[50]INPUT_Energy demand'!AG8</f>
        <v>6475.9533345690388</v>
      </c>
      <c r="L21" s="13">
        <f>'[50]INPUT_Energy demand'!AH8</f>
        <v>5680.0693176724253</v>
      </c>
      <c r="M21" s="13">
        <f>'[50]INPUT_Energy demand'!AI8</f>
        <v>5182.8832096635142</v>
      </c>
      <c r="N21" s="13">
        <f>'[50]INPUT_Energy demand'!AJ8</f>
        <v>4472.1012151753857</v>
      </c>
      <c r="O21" s="13">
        <f>'[50]INPUT_Energy demand'!AK8</f>
        <v>5181.0849402911635</v>
      </c>
      <c r="P21" s="13">
        <f>'[50]INPUT_Energy demand'!AL8</f>
        <v>0</v>
      </c>
      <c r="Q21" s="13">
        <f>'[50]INPUT_Energy demand'!AM8</f>
        <v>869.8745997395381</v>
      </c>
      <c r="R21" s="13">
        <f>'[50]INPUT_Energy demand'!AN8</f>
        <v>2317.4541251756827</v>
      </c>
      <c r="S21" s="13">
        <f>'[50]INPUT_Energy demand'!AO8</f>
        <v>1294.8683942778753</v>
      </c>
      <c r="T21" s="13">
        <f>'[50]INPUT_Energy demand'!AP8</f>
        <v>0</v>
      </c>
      <c r="U21" s="13">
        <f>'[50]INPUT_Energy demand'!AQ8</f>
        <v>1868.7172555784334</v>
      </c>
      <c r="V21" s="13">
        <f>'[50]INPUT_Energy demand'!AR8</f>
        <v>2317.4541251756827</v>
      </c>
      <c r="W21" s="13">
        <f>'[50]INPUT_Energy demand'!AS8</f>
        <v>5679.247343324103</v>
      </c>
      <c r="X21" s="13">
        <f>'[50]INPUT_Energy demand'!AT8</f>
        <v>0</v>
      </c>
      <c r="Y21" s="110">
        <f>'[50]INPUT_Energy demand'!AU8</f>
        <v>0.46549289205887995</v>
      </c>
      <c r="Z21" s="110">
        <f>'[50]INPUT_Energy demand'!AV8</f>
        <v>1</v>
      </c>
      <c r="AA21" s="110">
        <f>'[50]INPUT_Energy demand'!AW8</f>
        <v>0.22799999999999643</v>
      </c>
      <c r="AB21" s="13">
        <f>'[50]INPUT_Energy demand'!AX8</f>
        <v>20476.696814131854</v>
      </c>
      <c r="AC21" s="13">
        <f>'[50]INPUT_Energy demand'!AY8</f>
        <v>26.914771155619533</v>
      </c>
      <c r="AD21" s="13">
        <f>'[50]INPUT_Energy demand'!AZ8</f>
        <v>92.685239599085961</v>
      </c>
      <c r="AE21" s="104">
        <f>'[50]INPUT_Energy demand'!BA8</f>
        <v>110.60450884389138</v>
      </c>
    </row>
    <row r="22" spans="1:31">
      <c r="A22" s="16" t="s">
        <v>7</v>
      </c>
      <c r="B22" s="17" t="s">
        <v>11</v>
      </c>
      <c r="C22" s="17" t="s">
        <v>32</v>
      </c>
      <c r="D22" s="45" t="s">
        <v>38</v>
      </c>
      <c r="E22" s="17" t="s">
        <v>17</v>
      </c>
      <c r="F22" s="17" t="s">
        <v>41</v>
      </c>
      <c r="G22" s="25" t="str">
        <f t="shared" si="0"/>
        <v>TEK17 ASHP PV panels NoST Normal EV charging delay</v>
      </c>
      <c r="H22" s="13">
        <f>'[58]INPUT_Energy demand'!AD8</f>
        <v>9883.9445913354393</v>
      </c>
      <c r="I22" s="13">
        <f>'[58]INPUT_Energy demand'!AE8</f>
        <v>10561.021006763269</v>
      </c>
      <c r="J22" s="13">
        <f>'[58]INPUT_Energy demand'!AF8</f>
        <v>11686.895658577823</v>
      </c>
      <c r="K22" s="13">
        <f>'[58]INPUT_Energy demand'!AG8</f>
        <v>10917.025236246302</v>
      </c>
      <c r="L22" s="13">
        <f>'[58]INPUT_Energy demand'!AH8</f>
        <v>9883.9445913354393</v>
      </c>
      <c r="M22" s="13">
        <f>'[58]INPUT_Energy demand'!AI8</f>
        <v>7391.0936954894551</v>
      </c>
      <c r="N22" s="13">
        <f>'[58]INPUT_Energy demand'!AJ8</f>
        <v>10068.841060985267</v>
      </c>
      <c r="O22" s="13">
        <f>'[58]INPUT_Energy demand'!AK8</f>
        <v>8250.579727832619</v>
      </c>
      <c r="P22" s="13">
        <f>'[58]INPUT_Energy demand'!AL8</f>
        <v>0</v>
      </c>
      <c r="Q22" s="13">
        <f>'[58]INPUT_Energy demand'!AM8</f>
        <v>3169.9273112738138</v>
      </c>
      <c r="R22" s="13">
        <f>'[58]INPUT_Energy demand'!AN8</f>
        <v>1618.0545975925561</v>
      </c>
      <c r="S22" s="13">
        <f>'[58]INPUT_Energy demand'!AO8</f>
        <v>2666.4455084136825</v>
      </c>
      <c r="T22" s="13">
        <f>'[58]INPUT_Energy demand'!AP8</f>
        <v>0</v>
      </c>
      <c r="U22" s="13">
        <f>'[58]INPUT_Energy demand'!AQ8</f>
        <v>7642.2469651675083</v>
      </c>
      <c r="V22" s="13">
        <f>'[58]INPUT_Energy demand'!AR8</f>
        <v>1618.0545975925568</v>
      </c>
      <c r="W22" s="13">
        <f>'[58]INPUT_Energy demand'!AS8</f>
        <v>11694.936440410842</v>
      </c>
      <c r="X22" s="13">
        <f>'[58]INPUT_Energy demand'!AT8</f>
        <v>0</v>
      </c>
      <c r="Y22" s="110">
        <f>'[58]INPUT_Energy demand'!AU8</f>
        <v>0.41478995977517891</v>
      </c>
      <c r="Z22" s="110">
        <f>'[58]INPUT_Energy demand'!AV8</f>
        <v>0.99999999999999956</v>
      </c>
      <c r="AA22" s="110">
        <f>'[58]INPUT_Energy demand'!AW8</f>
        <v>0.2280000000000009</v>
      </c>
      <c r="AB22" s="13">
        <f>'[58]INPUT_Energy demand'!AX8</f>
        <v>42376.821219705409</v>
      </c>
      <c r="AC22" s="13">
        <f>'[58]INPUT_Energy demand'!AY8</f>
        <v>42.844552554353442</v>
      </c>
      <c r="AD22" s="13">
        <f>'[58]INPUT_Energy demand'!AZ8</f>
        <v>70.984335263548459</v>
      </c>
      <c r="AE22" s="104">
        <f>'[58]INPUT_Energy demand'!BA8</f>
        <v>160.69912843201686</v>
      </c>
    </row>
    <row r="23" spans="1:31">
      <c r="A23" s="16" t="s">
        <v>7</v>
      </c>
      <c r="B23" s="17" t="s">
        <v>10</v>
      </c>
      <c r="C23" s="17" t="s">
        <v>37</v>
      </c>
      <c r="D23" s="45" t="s">
        <v>38</v>
      </c>
      <c r="E23" s="17" t="s">
        <v>40</v>
      </c>
      <c r="F23" s="17" t="s">
        <v>41</v>
      </c>
      <c r="G23" s="25" t="str">
        <f t="shared" si="0"/>
        <v>TEK17 Direct NoPV NoST Occupant open EV charging delay</v>
      </c>
      <c r="H23" s="13">
        <f>'[66]INPUT_Energy demand'!AD8</f>
        <v>8454.5527247933387</v>
      </c>
      <c r="I23" s="13">
        <f>'[66]INPUT_Energy demand'!AE8</f>
        <v>9010.4875125325198</v>
      </c>
      <c r="J23" s="13">
        <f>'[66]INPUT_Energy demand'!AF8</f>
        <v>9175.6458182686747</v>
      </c>
      <c r="K23" s="13">
        <f>'[66]INPUT_Energy demand'!AG8</f>
        <v>8914.3897652064479</v>
      </c>
      <c r="L23" s="13">
        <f>'[66]INPUT_Energy demand'!AH8</f>
        <v>8454.5527247933387</v>
      </c>
      <c r="M23" s="13">
        <f>'[66]INPUT_Energy demand'!AI8</f>
        <v>8220.2427928886755</v>
      </c>
      <c r="N23" s="13">
        <f>'[66]INPUT_Energy demand'!AJ8</f>
        <v>8318.5348407065903</v>
      </c>
      <c r="O23" s="13">
        <f>'[66]INPUT_Energy demand'!AK8</f>
        <v>7619.521370928529</v>
      </c>
      <c r="P23" s="13">
        <f>'[66]INPUT_Energy demand'!AL8</f>
        <v>0</v>
      </c>
      <c r="Q23" s="13">
        <f>'[66]INPUT_Energy demand'!AM8</f>
        <v>790.24471964384429</v>
      </c>
      <c r="R23" s="13">
        <f>'[66]INPUT_Energy demand'!AN8</f>
        <v>857.11097756208437</v>
      </c>
      <c r="S23" s="13">
        <f>'[66]INPUT_Energy demand'!AO8</f>
        <v>1294.8683942779189</v>
      </c>
      <c r="T23" s="13">
        <f>'[66]INPUT_Energy demand'!AP8</f>
        <v>0</v>
      </c>
      <c r="U23" s="13">
        <f>'[66]INPUT_Energy demand'!AQ8</f>
        <v>1412.029955952095</v>
      </c>
      <c r="V23" s="13">
        <f>'[66]INPUT_Energy demand'!AR8</f>
        <v>857.11097756208505</v>
      </c>
      <c r="W23" s="13">
        <f>'[66]INPUT_Energy demand'!AS8</f>
        <v>5679.247343324103</v>
      </c>
      <c r="X23" s="13">
        <f>'[66]INPUT_Energy demand'!AT8</f>
        <v>0</v>
      </c>
      <c r="Y23" s="110">
        <f>'[66]INPUT_Energy demand'!AU8</f>
        <v>0.55965152602658697</v>
      </c>
      <c r="Z23" s="110">
        <f>'[66]INPUT_Energy demand'!AV8</f>
        <v>0.99999999999999922</v>
      </c>
      <c r="AA23" s="110">
        <f>'[66]INPUT_Energy demand'!AW8</f>
        <v>0.22800000000000412</v>
      </c>
      <c r="AB23" s="13">
        <f>'[66]INPUT_Energy demand'!AX8</f>
        <v>32302.696814131847</v>
      </c>
      <c r="AC23" s="13">
        <f>'[66]INPUT_Energy demand'!AY8</f>
        <v>41.281351432757404</v>
      </c>
      <c r="AD23" s="13">
        <f>'[66]INPUT_Energy demand'!AZ8</f>
        <v>61.055304376513256</v>
      </c>
      <c r="AE23" s="104">
        <f>'[66]INPUT_Energy demand'!BA8</f>
        <v>110.60450884389138</v>
      </c>
    </row>
    <row r="24" spans="1:31">
      <c r="A24" s="16" t="s">
        <v>7</v>
      </c>
      <c r="B24" s="17" t="s">
        <v>11</v>
      </c>
      <c r="C24" s="17" t="s">
        <v>37</v>
      </c>
      <c r="D24" s="45" t="s">
        <v>38</v>
      </c>
      <c r="E24" s="17" t="s">
        <v>40</v>
      </c>
      <c r="F24" s="17" t="s">
        <v>41</v>
      </c>
      <c r="G24" s="25" t="str">
        <f t="shared" si="0"/>
        <v>TEK17 ASHP NoPV NoST Occupant open EV charging delay</v>
      </c>
      <c r="H24" s="13">
        <f>'[74]INPUT_Energy demand'!AD8</f>
        <v>12658.421391335505</v>
      </c>
      <c r="I24" s="13">
        <f>'[74]INPUT_Energy demand'!AE8</f>
        <v>13671.881803488639</v>
      </c>
      <c r="J24" s="13">
        <f>'[74]INPUT_Energy demand'!AF8</f>
        <v>16780.19213065871</v>
      </c>
      <c r="K24" s="13">
        <f>'[74]INPUT_Energy demand'!AG8</f>
        <v>13355.456436246328</v>
      </c>
      <c r="L24" s="13">
        <f>'[74]INPUT_Energy demand'!AH8</f>
        <v>12658.421391335505</v>
      </c>
      <c r="M24" s="13">
        <f>'[74]INPUT_Energy demand'!AI8</f>
        <v>9873.4446221777398</v>
      </c>
      <c r="N24" s="13">
        <f>'[74]INPUT_Energy demand'!AJ8</f>
        <v>10791.541060985282</v>
      </c>
      <c r="O24" s="13">
        <f>'[74]INPUT_Energy demand'!AK8</f>
        <v>10689.010927832598</v>
      </c>
      <c r="P24" s="13">
        <f>'[74]INPUT_Energy demand'!AL8</f>
        <v>0</v>
      </c>
      <c r="Q24" s="13">
        <f>'[74]INPUT_Energy demand'!AM8</f>
        <v>3798.4371813108992</v>
      </c>
      <c r="R24" s="13">
        <f>'[74]INPUT_Energy demand'!AN8</f>
        <v>5988.6510696734276</v>
      </c>
      <c r="S24" s="13">
        <f>'[74]INPUT_Energy demand'!AO8</f>
        <v>2666.4455084137298</v>
      </c>
      <c r="T24" s="13">
        <f>'[74]INPUT_Energy demand'!AP8</f>
        <v>0</v>
      </c>
      <c r="U24" s="13">
        <f>'[74]INPUT_Energy demand'!AQ8</f>
        <v>9511.643706473551</v>
      </c>
      <c r="V24" s="13">
        <f>'[74]INPUT_Energy demand'!AR8</f>
        <v>5988.6510696734276</v>
      </c>
      <c r="W24" s="13">
        <f>'[74]INPUT_Energy demand'!AS8</f>
        <v>11694.936440410842</v>
      </c>
      <c r="X24" s="13">
        <f>'[74]INPUT_Energy demand'!AT8</f>
        <v>0</v>
      </c>
      <c r="Y24" s="110">
        <f>'[74]INPUT_Energy demand'!AU8</f>
        <v>0.39934603298120935</v>
      </c>
      <c r="Z24" s="110">
        <f>'[74]INPUT_Energy demand'!AV8</f>
        <v>1</v>
      </c>
      <c r="AA24" s="110">
        <f>'[74]INPUT_Energy demand'!AW8</f>
        <v>0.22800000000000495</v>
      </c>
      <c r="AB24" s="13">
        <f>'[74]INPUT_Energy demand'!AX8</f>
        <v>54202.821219705394</v>
      </c>
      <c r="AC24" s="13">
        <f>'[74]INPUT_Energy demand'!AY8</f>
        <v>59.732660810647985</v>
      </c>
      <c r="AD24" s="13">
        <f>'[74]INPUT_Energy demand'!AZ8</f>
        <v>103.38433526354848</v>
      </c>
      <c r="AE24" s="104">
        <f>'[74]INPUT_Energy demand'!BA8</f>
        <v>160.69912843201686</v>
      </c>
    </row>
    <row r="25" spans="1:31">
      <c r="A25" s="16" t="s">
        <v>7</v>
      </c>
      <c r="B25" s="17" t="s">
        <v>10</v>
      </c>
      <c r="C25" s="17" t="s">
        <v>32</v>
      </c>
      <c r="D25" s="45" t="s">
        <v>38</v>
      </c>
      <c r="E25" s="17" t="s">
        <v>40</v>
      </c>
      <c r="F25" s="17" t="s">
        <v>41</v>
      </c>
      <c r="G25" s="25" t="str">
        <f t="shared" si="0"/>
        <v>TEK17 Direct PV panels NoST Occupant open EV charging delay</v>
      </c>
      <c r="H25" s="13">
        <f>'[82]INPUT_Energy demand'!AD8</f>
        <v>8453.8615247933449</v>
      </c>
      <c r="I25" s="13">
        <f>'[82]INPUT_Energy demand'!AE8</f>
        <v>8759.1640503970521</v>
      </c>
      <c r="J25" s="13">
        <f>'[82]INPUT_Energy demand'!AF8</f>
        <v>8935.3057069248298</v>
      </c>
      <c r="K25" s="13">
        <f>'[82]INPUT_Energy demand'!AG8</f>
        <v>8665.9609652064573</v>
      </c>
      <c r="L25" s="13">
        <f>'[82]INPUT_Energy demand'!AH8</f>
        <v>8453.8615247933449</v>
      </c>
      <c r="M25" s="13">
        <f>'[82]INPUT_Energy demand'!AI8</f>
        <v>7207.8158295253152</v>
      </c>
      <c r="N25" s="13">
        <f>'[82]INPUT_Energy demand'!AJ8</f>
        <v>7629.3548407065937</v>
      </c>
      <c r="O25" s="13">
        <f>'[82]INPUT_Energy demand'!AK8</f>
        <v>7371.0925709285466</v>
      </c>
      <c r="P25" s="13">
        <f>'[82]INPUT_Energy demand'!AL8</f>
        <v>0</v>
      </c>
      <c r="Q25" s="13">
        <f>'[82]INPUT_Energy demand'!AM8</f>
        <v>1551.3482208717369</v>
      </c>
      <c r="R25" s="13">
        <f>'[82]INPUT_Energy demand'!AN8</f>
        <v>1305.9508662182361</v>
      </c>
      <c r="S25" s="13">
        <f>'[82]INPUT_Energy demand'!AO8</f>
        <v>1294.8683942779107</v>
      </c>
      <c r="T25" s="13">
        <f>'[82]INPUT_Energy demand'!AP8</f>
        <v>0</v>
      </c>
      <c r="U25" s="13">
        <f>'[82]INPUT_Energy demand'!AQ8</f>
        <v>2740.1177340463455</v>
      </c>
      <c r="V25" s="13">
        <f>'[82]INPUT_Energy demand'!AR8</f>
        <v>1305.9508662182357</v>
      </c>
      <c r="W25" s="13">
        <f>'[82]INPUT_Energy demand'!AS8</f>
        <v>5679.247343324103</v>
      </c>
      <c r="X25" s="13">
        <f>'[82]INPUT_Energy demand'!AT8</f>
        <v>0</v>
      </c>
      <c r="Y25" s="110">
        <f>'[82]INPUT_Energy demand'!AU8</f>
        <v>0.56616115490076158</v>
      </c>
      <c r="Z25" s="110">
        <f>'[82]INPUT_Energy demand'!AV8</f>
        <v>1.0000000000000004</v>
      </c>
      <c r="AA25" s="110">
        <f>'[82]INPUT_Energy demand'!AW8</f>
        <v>0.22800000000000267</v>
      </c>
      <c r="AB25" s="13">
        <f>'[82]INPUT_Energy demand'!AX8</f>
        <v>32302.696814131908</v>
      </c>
      <c r="AC25" s="13">
        <f>'[82]INPUT_Energy demand'!AY8</f>
        <v>33.92936861923593</v>
      </c>
      <c r="AD25" s="13">
        <f>'[82]INPUT_Energy demand'!AZ8</f>
        <v>80.557198081405943</v>
      </c>
      <c r="AE25" s="104">
        <f>'[82]INPUT_Energy demand'!BA8</f>
        <v>110.60450884389138</v>
      </c>
    </row>
    <row r="26" spans="1:31">
      <c r="A26" s="16" t="s">
        <v>7</v>
      </c>
      <c r="B26" s="17" t="s">
        <v>11</v>
      </c>
      <c r="C26" s="17" t="s">
        <v>32</v>
      </c>
      <c r="D26" s="45" t="s">
        <v>38</v>
      </c>
      <c r="E26" s="17" t="s">
        <v>40</v>
      </c>
      <c r="F26" s="17" t="s">
        <v>41</v>
      </c>
      <c r="G26" s="25" t="str">
        <f t="shared" si="0"/>
        <v>TEK17 ASHP PV panels NoST Occupant open EV charging delay</v>
      </c>
      <c r="H26" s="13">
        <f>'[90]INPUT_Energy demand'!AD8</f>
        <v>12658.421391335431</v>
      </c>
      <c r="I26" s="13">
        <f>'[90]INPUT_Energy demand'!AE8</f>
        <v>13082.026580318572</v>
      </c>
      <c r="J26" s="13">
        <f>'[90]INPUT_Energy demand'!AF8</f>
        <v>14915.900172989157</v>
      </c>
      <c r="K26" s="13">
        <f>'[90]INPUT_Energy demand'!AG8</f>
        <v>13107.574836246247</v>
      </c>
      <c r="L26" s="13">
        <f>'[90]INPUT_Energy demand'!AH8</f>
        <v>12658.421391335431</v>
      </c>
      <c r="M26" s="13">
        <f>'[90]INPUT_Energy demand'!AI8</f>
        <v>9353.9882610132045</v>
      </c>
      <c r="N26" s="13">
        <f>'[90]INPUT_Energy demand'!AJ8</f>
        <v>10791.541060985284</v>
      </c>
      <c r="O26" s="13">
        <f>'[90]INPUT_Energy demand'!AK8</f>
        <v>10441.129327832608</v>
      </c>
      <c r="P26" s="13">
        <f>'[90]INPUT_Energy demand'!AL8</f>
        <v>0</v>
      </c>
      <c r="Q26" s="13">
        <f>'[90]INPUT_Energy demand'!AM8</f>
        <v>3728.0383193053676</v>
      </c>
      <c r="R26" s="13">
        <f>'[90]INPUT_Energy demand'!AN8</f>
        <v>4124.3591120038727</v>
      </c>
      <c r="S26" s="13">
        <f>'[90]INPUT_Energy demand'!AO8</f>
        <v>2666.4455084136389</v>
      </c>
      <c r="T26" s="13">
        <f>'[90]INPUT_Energy demand'!AP8</f>
        <v>0</v>
      </c>
      <c r="U26" s="13">
        <f>'[90]INPUT_Energy demand'!AQ8</f>
        <v>7893.4591018124429</v>
      </c>
      <c r="V26" s="13">
        <f>'[90]INPUT_Energy demand'!AR8</f>
        <v>4124.3591120038718</v>
      </c>
      <c r="W26" s="13">
        <f>'[90]INPUT_Energy demand'!AS8</f>
        <v>11694.936440410842</v>
      </c>
      <c r="X26" s="13">
        <f>'[90]INPUT_Energy demand'!AT8</f>
        <v>0</v>
      </c>
      <c r="Y26" s="110">
        <f>'[90]INPUT_Energy demand'!AU8</f>
        <v>0.47229462662945332</v>
      </c>
      <c r="Z26" s="110">
        <f>'[90]INPUT_Energy demand'!AV8</f>
        <v>1.0000000000000002</v>
      </c>
      <c r="AA26" s="110">
        <f>'[90]INPUT_Energy demand'!AW8</f>
        <v>0.22799999999999718</v>
      </c>
      <c r="AB26" s="13">
        <f>'[90]INPUT_Energy demand'!AX8</f>
        <v>54202.821219705329</v>
      </c>
      <c r="AC26" s="13">
        <f>'[90]INPUT_Energy demand'!AY8</f>
        <v>54.285678974680877</v>
      </c>
      <c r="AD26" s="13">
        <f>'[90]INPUT_Energy demand'!AZ8</f>
        <v>103.38433526354848</v>
      </c>
      <c r="AE26" s="104">
        <f>'[90]INPUT_Energy demand'!BA8</f>
        <v>160.69912843201686</v>
      </c>
    </row>
    <row r="27" spans="1:31">
      <c r="A27" s="16" t="s">
        <v>8</v>
      </c>
      <c r="B27" s="17" t="s">
        <v>10</v>
      </c>
      <c r="C27" s="17" t="s">
        <v>37</v>
      </c>
      <c r="D27" s="45" t="s">
        <v>38</v>
      </c>
      <c r="E27" s="17" t="s">
        <v>17</v>
      </c>
      <c r="F27" s="17" t="s">
        <v>20</v>
      </c>
      <c r="G27" s="25" t="str">
        <f t="shared" si="0"/>
        <v>60s Direct NoPV NoST Normal NoEV</v>
      </c>
      <c r="H27" s="13">
        <f>'[3]INPUT_Energy demand'!AD8</f>
        <v>4600.2238525148823</v>
      </c>
      <c r="I27" s="13">
        <f>'[3]INPUT_Energy demand'!AE8</f>
        <v>5431.6197250674977</v>
      </c>
      <c r="J27" s="13">
        <f>'[3]INPUT_Energy demand'!AF8</f>
        <v>5720.576316047117</v>
      </c>
      <c r="K27" s="13">
        <f>'[3]INPUT_Energy demand'!AG8</f>
        <v>5353.9407550369233</v>
      </c>
      <c r="L27" s="13">
        <f>'[3]INPUT_Energy demand'!AH8</f>
        <v>4600.2238525148823</v>
      </c>
      <c r="M27" s="13">
        <f>'[3]INPUT_Energy demand'!AI8</f>
        <v>4655.5479163171185</v>
      </c>
      <c r="N27" s="13">
        <f>'[3]INPUT_Energy demand'!AJ8</f>
        <v>5247.5713304174169</v>
      </c>
      <c r="O27" s="13">
        <f>'[3]INPUT_Energy demand'!AK8</f>
        <v>4286.5398621935619</v>
      </c>
      <c r="P27" s="13">
        <f>'[3]INPUT_Energy demand'!AL8</f>
        <v>0</v>
      </c>
      <c r="Q27" s="13">
        <f>'[3]INPUT_Energy demand'!AM8</f>
        <v>776.0718087503792</v>
      </c>
      <c r="R27" s="13">
        <f>'[3]INPUT_Energy demand'!AN8</f>
        <v>473.00498562970006</v>
      </c>
      <c r="S27" s="13">
        <f>'[3]INPUT_Energy demand'!AO8</f>
        <v>1067.4008928433614</v>
      </c>
      <c r="T27" s="13">
        <f>'[3]INPUT_Energy demand'!AP8</f>
        <v>0</v>
      </c>
      <c r="U27" s="13">
        <f>'[3]INPUT_Energy demand'!AQ8</f>
        <v>1848.431880529535</v>
      </c>
      <c r="V27" s="13">
        <f>'[3]INPUT_Energy demand'!AR8</f>
        <v>473.00498562969995</v>
      </c>
      <c r="W27" s="13">
        <f>'[3]INPUT_Energy demand'!AS8</f>
        <v>5319.8200899999974</v>
      </c>
      <c r="X27" s="13">
        <f>'[3]INPUT_Energy demand'!AT8</f>
        <v>0</v>
      </c>
      <c r="Y27" s="110">
        <f>'[3]INPUT_Energy demand'!AU8</f>
        <v>0.41985415688029126</v>
      </c>
      <c r="Z27" s="110">
        <f>'[3]INPUT_Energy demand'!AV8</f>
        <v>1.0000000000000002</v>
      </c>
      <c r="AA27" s="110">
        <f>'[3]INPUT_Energy demand'!AW8</f>
        <v>0.20064605095383251</v>
      </c>
      <c r="AB27" s="13">
        <f>'[3]INPUT_Energy demand'!AX8</f>
        <v>14851.426608348256</v>
      </c>
      <c r="AC27" s="13">
        <f>'[3]INPUT_Energy demand'!AY8</f>
        <v>23.588473900000004</v>
      </c>
      <c r="AD27" s="13">
        <f>'[3]INPUT_Energy demand'!AZ8</f>
        <v>19.013601700000002</v>
      </c>
      <c r="AE27" s="104">
        <f>'[3]INPUT_Energy demand'!BA8</f>
        <v>64.147599999999997</v>
      </c>
    </row>
    <row r="28" spans="1:31">
      <c r="A28" s="16" t="s">
        <v>8</v>
      </c>
      <c r="B28" s="17" t="s">
        <v>11</v>
      </c>
      <c r="C28" s="17" t="s">
        <v>37</v>
      </c>
      <c r="D28" s="45" t="s">
        <v>38</v>
      </c>
      <c r="E28" s="17" t="s">
        <v>17</v>
      </c>
      <c r="F28" s="17" t="s">
        <v>20</v>
      </c>
      <c r="G28" s="25" t="str">
        <f t="shared" si="0"/>
        <v>60s ASHP NoPV NoST Normal NoEV</v>
      </c>
      <c r="H28" s="13">
        <f>'[11]INPUT_Energy demand'!AD8</f>
        <v>11626.843209593932</v>
      </c>
      <c r="I28" s="13">
        <f>'[11]INPUT_Energy demand'!AE8</f>
        <v>13006.381104932854</v>
      </c>
      <c r="J28" s="13">
        <f>'[11]INPUT_Energy demand'!AF8</f>
        <v>15409.053559278816</v>
      </c>
      <c r="K28" s="13">
        <f>'[11]INPUT_Energy demand'!AG8</f>
        <v>12391.646735520817</v>
      </c>
      <c r="L28" s="13">
        <f>'[11]INPUT_Energy demand'!AH8</f>
        <v>11626.843209593932</v>
      </c>
      <c r="M28" s="13">
        <f>'[11]INPUT_Energy demand'!AI8</f>
        <v>8395.5694937581411</v>
      </c>
      <c r="N28" s="13">
        <f>'[11]INPUT_Energy demand'!AJ8</f>
        <v>10522.736453673424</v>
      </c>
      <c r="O28" s="13">
        <f>'[11]INPUT_Energy demand'!AK8</f>
        <v>9312.5932878338444</v>
      </c>
      <c r="P28" s="13">
        <f>'[11]INPUT_Energy demand'!AL8</f>
        <v>0</v>
      </c>
      <c r="Q28" s="13">
        <f>'[11]INPUT_Energy demand'!AM8</f>
        <v>4610.8116111747131</v>
      </c>
      <c r="R28" s="13">
        <f>'[11]INPUT_Energy demand'!AN8</f>
        <v>4886.3171056053925</v>
      </c>
      <c r="S28" s="13">
        <f>'[11]INPUT_Energy demand'!AO8</f>
        <v>3079.0534476869725</v>
      </c>
      <c r="T28" s="13">
        <f>'[11]INPUT_Energy demand'!AP8</f>
        <v>0</v>
      </c>
      <c r="U28" s="13">
        <f>'[11]INPUT_Energy demand'!AQ8</f>
        <v>13262.881567082375</v>
      </c>
      <c r="V28" s="13">
        <f>'[11]INPUT_Energy demand'!AR8</f>
        <v>4886.3171056053925</v>
      </c>
      <c r="W28" s="13">
        <f>'[11]INPUT_Energy demand'!AS8</f>
        <v>14185.731260000019</v>
      </c>
      <c r="X28" s="13">
        <f>'[11]INPUT_Energy demand'!AT8</f>
        <v>0</v>
      </c>
      <c r="Y28" s="110">
        <f>'[11]INPUT_Energy demand'!AU8</f>
        <v>0.34764780095891479</v>
      </c>
      <c r="Z28" s="110">
        <f>'[11]INPUT_Energy demand'!AV8</f>
        <v>1</v>
      </c>
      <c r="AA28" s="110">
        <f>'[11]INPUT_Energy demand'!AW8</f>
        <v>0.21705285340975566</v>
      </c>
      <c r="AB28" s="13">
        <f>'[11]INPUT_Energy demand'!AX8</f>
        <v>51454.729073468356</v>
      </c>
      <c r="AC28" s="13">
        <f>'[11]INPUT_Energy demand'!AY8</f>
        <v>52.814573899999992</v>
      </c>
      <c r="AD28" s="13">
        <f>'[11]INPUT_Energy demand'!AZ8</f>
        <v>51.847505900000016</v>
      </c>
      <c r="AE28" s="104">
        <f>'[11]INPUT_Energy demand'!BA8</f>
        <v>164.13319999999999</v>
      </c>
    </row>
    <row r="29" spans="1:31">
      <c r="A29" s="16" t="s">
        <v>8</v>
      </c>
      <c r="B29" s="17" t="s">
        <v>10</v>
      </c>
      <c r="C29" s="17" t="s">
        <v>32</v>
      </c>
      <c r="D29" s="45" t="s">
        <v>38</v>
      </c>
      <c r="E29" s="17" t="s">
        <v>17</v>
      </c>
      <c r="F29" s="17" t="s">
        <v>20</v>
      </c>
      <c r="G29" s="25" t="str">
        <f t="shared" si="0"/>
        <v>60s Direct PV panels NoST Normal NoEV</v>
      </c>
      <c r="H29" s="13">
        <f>'[19]INPUT_Energy demand'!AD8</f>
        <v>7351.9798452019913</v>
      </c>
      <c r="I29" s="13">
        <f>'[19]INPUT_Energy demand'!AE8</f>
        <v>8428.6391331832856</v>
      </c>
      <c r="J29" s="13">
        <f>'[19]INPUT_Energy demand'!AF8</f>
        <v>8174.655922434913</v>
      </c>
      <c r="K29" s="13">
        <f>'[19]INPUT_Energy demand'!AG8</f>
        <v>7776.3586032143257</v>
      </c>
      <c r="L29" s="13">
        <f>'[19]INPUT_Energy demand'!AH8</f>
        <v>7351.9798452019913</v>
      </c>
      <c r="M29" s="13">
        <f>'[19]INPUT_Energy demand'!AI8</f>
        <v>7793.2318680904446</v>
      </c>
      <c r="N29" s="13">
        <f>'[19]INPUT_Energy demand'!AJ8</f>
        <v>7342.3544535130113</v>
      </c>
      <c r="O29" s="13">
        <f>'[19]INPUT_Energy demand'!AK8</f>
        <v>6703.212231758177</v>
      </c>
      <c r="P29" s="13">
        <f>'[19]INPUT_Energy demand'!AL8</f>
        <v>0</v>
      </c>
      <c r="Q29" s="13">
        <f>'[19]INPUT_Energy demand'!AM8</f>
        <v>635.40726509284104</v>
      </c>
      <c r="R29" s="13">
        <f>'[19]INPUT_Energy demand'!AN8</f>
        <v>832.30146892190169</v>
      </c>
      <c r="S29" s="13">
        <f>'[19]INPUT_Energy demand'!AO8</f>
        <v>1073.1463714561487</v>
      </c>
      <c r="T29" s="13">
        <f>'[19]INPUT_Energy demand'!AP8</f>
        <v>0</v>
      </c>
      <c r="U29" s="13">
        <f>'[19]INPUT_Energy demand'!AQ8</f>
        <v>838.20997928249994</v>
      </c>
      <c r="V29" s="13">
        <f>'[19]INPUT_Energy demand'!AR8</f>
        <v>832.30146892190135</v>
      </c>
      <c r="W29" s="13">
        <f>'[19]INPUT_Energy demand'!AS8</f>
        <v>5319.8200899999974</v>
      </c>
      <c r="X29" s="13">
        <f>'[19]INPUT_Energy demand'!AT8</f>
        <v>0</v>
      </c>
      <c r="Y29" s="110">
        <f>'[19]INPUT_Energy demand'!AU8</f>
        <v>0.75805261306569482</v>
      </c>
      <c r="Z29" s="110">
        <f>'[19]INPUT_Energy demand'!AV8</f>
        <v>1.0000000000000004</v>
      </c>
      <c r="AA29" s="110">
        <f>'[19]INPUT_Energy demand'!AW8</f>
        <v>0.20172606466023352</v>
      </c>
      <c r="AB29" s="13">
        <f>'[19]INPUT_Energy demand'!AX8</f>
        <v>26560.119097248145</v>
      </c>
      <c r="AC29" s="13">
        <f>'[19]INPUT_Energy demand'!AY8</f>
        <v>21.503397899999996</v>
      </c>
      <c r="AD29" s="13">
        <f>'[19]INPUT_Energy demand'!AZ8</f>
        <v>23.017289900000002</v>
      </c>
      <c r="AE29" s="104">
        <f>'[19]INPUT_Energy demand'!BA8</f>
        <v>64.147599999999997</v>
      </c>
    </row>
    <row r="30" spans="1:31">
      <c r="A30" s="16" t="s">
        <v>8</v>
      </c>
      <c r="B30" s="17" t="s">
        <v>11</v>
      </c>
      <c r="C30" s="17" t="s">
        <v>32</v>
      </c>
      <c r="D30" s="45" t="s">
        <v>38</v>
      </c>
      <c r="E30" s="17" t="s">
        <v>17</v>
      </c>
      <c r="F30" s="17" t="s">
        <v>20</v>
      </c>
      <c r="G30" s="25" t="str">
        <f t="shared" si="0"/>
        <v>60s ASHP PV panels NoST Normal NoEV</v>
      </c>
      <c r="H30" s="13">
        <f>'[27]INPUT_Energy demand'!AD8</f>
        <v>14394.923932333169</v>
      </c>
      <c r="I30" s="13">
        <f>'[27]INPUT_Energy demand'!AE8</f>
        <v>16117.114501472843</v>
      </c>
      <c r="J30" s="13">
        <f>'[27]INPUT_Energy demand'!AF8</f>
        <v>23395.164067483405</v>
      </c>
      <c r="K30" s="13">
        <f>'[27]INPUT_Energy demand'!AG8</f>
        <v>14826.013761428039</v>
      </c>
      <c r="L30" s="13">
        <f>'[27]INPUT_Energy demand'!AH8</f>
        <v>14394.923932333169</v>
      </c>
      <c r="M30" s="13">
        <f>'[27]INPUT_Energy demand'!AI8</f>
        <v>10553.536211464121</v>
      </c>
      <c r="N30" s="13">
        <f>'[27]INPUT_Energy demand'!AJ8</f>
        <v>11243.770808553425</v>
      </c>
      <c r="O30" s="13">
        <f>'[27]INPUT_Energy demand'!AK8</f>
        <v>11739.874537151018</v>
      </c>
      <c r="P30" s="13">
        <f>'[27]INPUT_Energy demand'!AL8</f>
        <v>0</v>
      </c>
      <c r="Q30" s="13">
        <f>'[27]INPUT_Energy demand'!AM8</f>
        <v>5563.5782900087215</v>
      </c>
      <c r="R30" s="13">
        <f>'[27]INPUT_Energy demand'!AN8</f>
        <v>12151.39325892998</v>
      </c>
      <c r="S30" s="13">
        <f>'[27]INPUT_Energy demand'!AO8</f>
        <v>3086.1392242770216</v>
      </c>
      <c r="T30" s="13">
        <f>'[27]INPUT_Energy demand'!AP8</f>
        <v>0</v>
      </c>
      <c r="U30" s="13">
        <f>'[27]INPUT_Energy demand'!AQ8</f>
        <v>16452.218024313373</v>
      </c>
      <c r="V30" s="13">
        <f>'[27]INPUT_Energy demand'!AR8</f>
        <v>12151.39325892998</v>
      </c>
      <c r="W30" s="13">
        <f>'[27]INPUT_Energy demand'!AS8</f>
        <v>14185.731260000019</v>
      </c>
      <c r="X30" s="13">
        <f>'[27]INPUT_Energy demand'!AT8</f>
        <v>0</v>
      </c>
      <c r="Y30" s="110">
        <f>'[27]INPUT_Energy demand'!AU8</f>
        <v>0.33816584984387932</v>
      </c>
      <c r="Z30" s="110">
        <f>'[27]INPUT_Energy demand'!AV8</f>
        <v>1</v>
      </c>
      <c r="AA30" s="110">
        <f>'[27]INPUT_Energy demand'!AW8</f>
        <v>0.21755235367944067</v>
      </c>
      <c r="AB30" s="13">
        <f>'[27]INPUT_Energy demand'!AX8</f>
        <v>63247.416171068158</v>
      </c>
      <c r="AC30" s="13">
        <f>'[27]INPUT_Energy demand'!AY8</f>
        <v>72.940166562499982</v>
      </c>
      <c r="AD30" s="13">
        <f>'[27]INPUT_Energy demand'!AZ8</f>
        <v>80.694947400000004</v>
      </c>
      <c r="AE30" s="104">
        <f>'[27]INPUT_Energy demand'!BA8</f>
        <v>164.13319999999999</v>
      </c>
    </row>
    <row r="31" spans="1:31">
      <c r="A31" s="16" t="s">
        <v>8</v>
      </c>
      <c r="B31" s="17" t="s">
        <v>10</v>
      </c>
      <c r="C31" s="17" t="s">
        <v>37</v>
      </c>
      <c r="D31" s="45" t="s">
        <v>38</v>
      </c>
      <c r="E31" s="17" t="s">
        <v>40</v>
      </c>
      <c r="F31" s="17" t="s">
        <v>20</v>
      </c>
      <c r="G31" s="25" t="str">
        <f t="shared" si="0"/>
        <v>60s Direct NoPV NoST Occupant open NoEV</v>
      </c>
      <c r="H31" s="13">
        <f>'[35]INPUT_Energy demand'!AD8</f>
        <v>7374.7006525148827</v>
      </c>
      <c r="I31" s="13">
        <f>'[35]INPUT_Energy demand'!AE8</f>
        <v>8189.3623927512526</v>
      </c>
      <c r="J31" s="13">
        <f>'[35]INPUT_Energy demand'!AF8</f>
        <v>7803.4239848271154</v>
      </c>
      <c r="K31" s="13">
        <f>'[35]INPUT_Energy demand'!AG8</f>
        <v>7544.4903550369072</v>
      </c>
      <c r="L31" s="13">
        <f>'[35]INPUT_Energy demand'!AH8</f>
        <v>7374.7006525148827</v>
      </c>
      <c r="M31" s="13">
        <f>'[35]INPUT_Energy demand'!AI8</f>
        <v>6684.3621324533087</v>
      </c>
      <c r="N31" s="13">
        <f>'[35]INPUT_Energy demand'!AJ8</f>
        <v>6659.2713304174158</v>
      </c>
      <c r="O31" s="13">
        <f>'[35]INPUT_Energy demand'!AK8</f>
        <v>6477.0894621935577</v>
      </c>
      <c r="P31" s="13">
        <f>'[35]INPUT_Energy demand'!AL8</f>
        <v>0</v>
      </c>
      <c r="Q31" s="13">
        <f>'[35]INPUT_Energy demand'!AM8</f>
        <v>1505.0002602979439</v>
      </c>
      <c r="R31" s="13">
        <f>'[35]INPUT_Energy demand'!AN8</f>
        <v>1144.1526544096996</v>
      </c>
      <c r="S31" s="13">
        <f>'[35]INPUT_Energy demand'!AO8</f>
        <v>1067.4008928433495</v>
      </c>
      <c r="T31" s="13">
        <f>'[35]INPUT_Energy demand'!AP8</f>
        <v>0</v>
      </c>
      <c r="U31" s="13">
        <f>'[35]INPUT_Energy demand'!AQ8</f>
        <v>2054.0281612322742</v>
      </c>
      <c r="V31" s="13">
        <f>'[35]INPUT_Energy demand'!AR8</f>
        <v>1144.1526544096992</v>
      </c>
      <c r="W31" s="13">
        <f>'[35]INPUT_Energy demand'!AS8</f>
        <v>5319.8200899999974</v>
      </c>
      <c r="X31" s="13">
        <f>'[35]INPUT_Energy demand'!AT8</f>
        <v>0</v>
      </c>
      <c r="Y31" s="110">
        <f>'[35]INPUT_Energy demand'!AU8</f>
        <v>0.73270673143792164</v>
      </c>
      <c r="Z31" s="110">
        <f>'[35]INPUT_Energy demand'!AV8</f>
        <v>1.0000000000000004</v>
      </c>
      <c r="AA31" s="110">
        <f>'[35]INPUT_Energy demand'!AW8</f>
        <v>0.20064605095383028</v>
      </c>
      <c r="AB31" s="13">
        <f>'[35]INPUT_Energy demand'!AX8</f>
        <v>26677.426608348142</v>
      </c>
      <c r="AC31" s="13">
        <f>'[35]INPUT_Energy demand'!AY8</f>
        <v>24.311523099999995</v>
      </c>
      <c r="AD31" s="13">
        <f>'[35]INPUT_Energy demand'!AZ8</f>
        <v>23.601124199999997</v>
      </c>
      <c r="AE31" s="104">
        <f>'[35]INPUT_Energy demand'!BA8</f>
        <v>64.147599999999997</v>
      </c>
    </row>
    <row r="32" spans="1:31">
      <c r="A32" s="16" t="s">
        <v>8</v>
      </c>
      <c r="B32" s="17" t="s">
        <v>11</v>
      </c>
      <c r="C32" s="17" t="s">
        <v>37</v>
      </c>
      <c r="D32" s="45" t="s">
        <v>38</v>
      </c>
      <c r="E32" s="17" t="s">
        <v>40</v>
      </c>
      <c r="F32" s="17" t="s">
        <v>20</v>
      </c>
      <c r="G32" s="25" t="str">
        <f t="shared" si="0"/>
        <v>60s ASHP NoPV NoST Occupant open NoEV</v>
      </c>
      <c r="H32" s="13">
        <f>'[43]INPUT_Energy demand'!AD8</f>
        <v>14401.320009593928</v>
      </c>
      <c r="I32" s="13">
        <f>'[43]INPUT_Energy demand'!AE8</f>
        <v>15379.604550269039</v>
      </c>
      <c r="J32" s="13">
        <f>'[43]INPUT_Energy demand'!AF8</f>
        <v>18902.117527423427</v>
      </c>
      <c r="K32" s="13">
        <f>'[43]INPUT_Energy demand'!AG8</f>
        <v>14582.196335520819</v>
      </c>
      <c r="L32" s="13">
        <f>'[43]INPUT_Energy demand'!AH8</f>
        <v>14401.320009593928</v>
      </c>
      <c r="M32" s="13">
        <f>'[43]INPUT_Energy demand'!AI8</f>
        <v>10293.77118272953</v>
      </c>
      <c r="N32" s="13">
        <f>'[43]INPUT_Energy demand'!AJ8</f>
        <v>11245.436453673419</v>
      </c>
      <c r="O32" s="13">
        <f>'[43]INPUT_Energy demand'!AK8</f>
        <v>11503.14288783383</v>
      </c>
      <c r="P32" s="13">
        <f>'[43]INPUT_Energy demand'!AL8</f>
        <v>0</v>
      </c>
      <c r="Q32" s="13">
        <f>'[43]INPUT_Energy demand'!AM8</f>
        <v>5085.8333675395097</v>
      </c>
      <c r="R32" s="13">
        <f>'[43]INPUT_Energy demand'!AN8</f>
        <v>7656.6810737500073</v>
      </c>
      <c r="S32" s="13">
        <f>'[43]INPUT_Energy demand'!AO8</f>
        <v>3079.0534476869889</v>
      </c>
      <c r="T32" s="13">
        <f>'[43]INPUT_Energy demand'!AP8</f>
        <v>0</v>
      </c>
      <c r="U32" s="13">
        <f>'[43]INPUT_Energy demand'!AQ8</f>
        <v>12944.838255671897</v>
      </c>
      <c r="V32" s="13">
        <f>'[43]INPUT_Energy demand'!AR8</f>
        <v>7656.6810737500073</v>
      </c>
      <c r="W32" s="13">
        <f>'[43]INPUT_Energy demand'!AS8</f>
        <v>14185.731260000019</v>
      </c>
      <c r="X32" s="13">
        <f>'[43]INPUT_Energy demand'!AT8</f>
        <v>0</v>
      </c>
      <c r="Y32" s="110">
        <f>'[43]INPUT_Energy demand'!AU8</f>
        <v>0.39288504553628595</v>
      </c>
      <c r="Z32" s="110">
        <f>'[43]INPUT_Energy demand'!AV8</f>
        <v>1</v>
      </c>
      <c r="AA32" s="110">
        <f>'[43]INPUT_Energy demand'!AW8</f>
        <v>0.2170528534097568</v>
      </c>
      <c r="AB32" s="13">
        <f>'[43]INPUT_Energy demand'!AX8</f>
        <v>63280.729073468225</v>
      </c>
      <c r="AC32" s="13">
        <f>'[43]INPUT_Energy demand'!AY8</f>
        <v>65.418535616666645</v>
      </c>
      <c r="AD32" s="13">
        <f>'[43]INPUT_Energy demand'!AZ8</f>
        <v>71.692486700000018</v>
      </c>
      <c r="AE32" s="104">
        <f>'[43]INPUT_Energy demand'!BA8</f>
        <v>164.13319999999999</v>
      </c>
    </row>
    <row r="33" spans="1:31">
      <c r="A33" s="16" t="s">
        <v>8</v>
      </c>
      <c r="B33" s="17" t="s">
        <v>10</v>
      </c>
      <c r="C33" s="17" t="s">
        <v>32</v>
      </c>
      <c r="D33" s="45" t="s">
        <v>38</v>
      </c>
      <c r="E33" s="17" t="s">
        <v>40</v>
      </c>
      <c r="F33" s="17" t="s">
        <v>20</v>
      </c>
      <c r="G33" s="25" t="str">
        <f t="shared" si="0"/>
        <v>60s Direct PV panels NoST Occupant open NoEV</v>
      </c>
      <c r="H33" s="13">
        <f>'[51]INPUT_Energy demand'!AD8</f>
        <v>7656.8250823443914</v>
      </c>
      <c r="I33" s="13">
        <f>'[51]INPUT_Energy demand'!AE8</f>
        <v>7880.834268241656</v>
      </c>
      <c r="J33" s="13">
        <f>'[51]INPUT_Energy demand'!AF8</f>
        <v>9226.4528033608567</v>
      </c>
      <c r="K33" s="13">
        <f>'[51]INPUT_Energy demand'!AG8</f>
        <v>8989.445485126671</v>
      </c>
      <c r="L33" s="13">
        <f>'[51]INPUT_Energy demand'!AH8</f>
        <v>7656.8250823443914</v>
      </c>
      <c r="M33" s="13">
        <f>'[51]INPUT_Energy demand'!AI8</f>
        <v>6157.0487698514953</v>
      </c>
      <c r="N33" s="13">
        <f>'[51]INPUT_Energy demand'!AJ8</f>
        <v>8110.737878818858</v>
      </c>
      <c r="O33" s="13">
        <f>'[51]INPUT_Energy demand'!AK8</f>
        <v>6562.8889178441514</v>
      </c>
      <c r="P33" s="13">
        <f>'[51]INPUT_Energy demand'!AL8</f>
        <v>0</v>
      </c>
      <c r="Q33" s="13">
        <f>'[51]INPUT_Energy demand'!AM8</f>
        <v>1723.7854983901607</v>
      </c>
      <c r="R33" s="13">
        <f>'[51]INPUT_Energy demand'!AN8</f>
        <v>1115.7149245419987</v>
      </c>
      <c r="S33" s="13">
        <f>'[51]INPUT_Energy demand'!AO8</f>
        <v>2426.5565672825196</v>
      </c>
      <c r="T33" s="13">
        <f>'[51]INPUT_Energy demand'!AP8</f>
        <v>0</v>
      </c>
      <c r="U33" s="13">
        <f>'[51]INPUT_Energy demand'!AQ8</f>
        <v>4428.1396850585988</v>
      </c>
      <c r="V33" s="13">
        <f>'[51]INPUT_Energy demand'!AR8</f>
        <v>1115.7149245419987</v>
      </c>
      <c r="W33" s="13">
        <f>'[51]INPUT_Energy demand'!AS8</f>
        <v>11447.930800000009</v>
      </c>
      <c r="X33" s="13">
        <f>'[51]INPUT_Energy demand'!AT8</f>
        <v>0</v>
      </c>
      <c r="Y33" s="110">
        <f>'[51]INPUT_Energy demand'!AU8</f>
        <v>0.38927983780786024</v>
      </c>
      <c r="Z33" s="110">
        <f>'[51]INPUT_Energy demand'!AV8</f>
        <v>1</v>
      </c>
      <c r="AA33" s="110">
        <f>'[51]INPUT_Energy demand'!AW8</f>
        <v>0.21196464318971231</v>
      </c>
      <c r="AB33" s="13">
        <f>'[51]INPUT_Energy demand'!AX8</f>
        <v>30774.757576376996</v>
      </c>
      <c r="AC33" s="13">
        <f>'[51]INPUT_Energy demand'!AY8</f>
        <v>35.547124325000006</v>
      </c>
      <c r="AD33" s="13">
        <f>'[51]INPUT_Energy demand'!AZ8</f>
        <v>64.980113399999993</v>
      </c>
      <c r="AE33" s="104">
        <f>'[51]INPUT_Energy demand'!BA8</f>
        <v>139.26929999999999</v>
      </c>
    </row>
    <row r="34" spans="1:31">
      <c r="A34" s="17" t="s">
        <v>8</v>
      </c>
      <c r="B34" s="17" t="s">
        <v>11</v>
      </c>
      <c r="C34" s="17" t="s">
        <v>32</v>
      </c>
      <c r="D34" s="45" t="s">
        <v>38</v>
      </c>
      <c r="E34" s="17" t="s">
        <v>40</v>
      </c>
      <c r="F34" s="17" t="s">
        <v>20</v>
      </c>
      <c r="G34" s="25" t="str">
        <f t="shared" si="0"/>
        <v>60s ASHP PV panels NoST Occupant open NoEV</v>
      </c>
      <c r="H34" s="13">
        <f>'[59]INPUT_Energy demand'!AD8</f>
        <v>14063.636308587236</v>
      </c>
      <c r="I34" s="13">
        <f>'[59]INPUT_Energy demand'!AE8</f>
        <v>14370.303420453834</v>
      </c>
      <c r="J34" s="13">
        <f>'[59]INPUT_Energy demand'!AF8</f>
        <v>18933.793334396527</v>
      </c>
      <c r="K34" s="13">
        <f>'[59]INPUT_Energy demand'!AG8</f>
        <v>15154.906709052069</v>
      </c>
      <c r="L34" s="13">
        <f>'[59]INPUT_Energy demand'!AH8</f>
        <v>14063.636308587236</v>
      </c>
      <c r="M34" s="13">
        <f>'[59]INPUT_Energy demand'!AI8</f>
        <v>9992.9755400923696</v>
      </c>
      <c r="N34" s="13">
        <f>'[59]INPUT_Energy demand'!AJ8</f>
        <v>11157.461404019585</v>
      </c>
      <c r="O34" s="13">
        <f>'[59]INPUT_Energy demand'!AK8</f>
        <v>11111.04904816459</v>
      </c>
      <c r="P34" s="13">
        <f>'[59]INPUT_Energy demand'!AL8</f>
        <v>0</v>
      </c>
      <c r="Q34" s="13">
        <f>'[59]INPUT_Energy demand'!AM8</f>
        <v>4377.3278803614648</v>
      </c>
      <c r="R34" s="13">
        <f>'[59]INPUT_Energy demand'!AN8</f>
        <v>7776.3319303769422</v>
      </c>
      <c r="S34" s="13">
        <f>'[59]INPUT_Energy demand'!AO8</f>
        <v>4043.8576608874791</v>
      </c>
      <c r="T34" s="13">
        <f>'[59]INPUT_Energy demand'!AP8</f>
        <v>0</v>
      </c>
      <c r="U34" s="13">
        <f>'[59]INPUT_Energy demand'!AQ8</f>
        <v>11874.028464961322</v>
      </c>
      <c r="V34" s="13">
        <f>'[59]INPUT_Energy demand'!AR8</f>
        <v>7776.3319303769431</v>
      </c>
      <c r="W34" s="13">
        <f>'[59]INPUT_Energy demand'!AS8</f>
        <v>18548.873</v>
      </c>
      <c r="X34" s="13">
        <f>'[59]INPUT_Energy demand'!AT8</f>
        <v>0</v>
      </c>
      <c r="Y34" s="110">
        <f>'[59]INPUT_Energy demand'!AU8</f>
        <v>0.36864724497489432</v>
      </c>
      <c r="Z34" s="110">
        <f>'[59]INPUT_Energy demand'!AV8</f>
        <v>0.99999999999999989</v>
      </c>
      <c r="AA34" s="110">
        <f>'[59]INPUT_Energy demand'!AW8</f>
        <v>0.21801096276239959</v>
      </c>
      <c r="AB34" s="13">
        <f>'[59]INPUT_Energy demand'!AX8</f>
        <v>64149.228080391782</v>
      </c>
      <c r="AC34" s="13">
        <f>'[59]INPUT_Energy demand'!AY8</f>
        <v>54.463338606666625</v>
      </c>
      <c r="AD34" s="13">
        <f>'[59]INPUT_Energy demand'!AZ8</f>
        <v>108.91406916150002</v>
      </c>
      <c r="AE34" s="104">
        <f>'[59]INPUT_Energy demand'!BA8</f>
        <v>192.07599999999999</v>
      </c>
    </row>
    <row r="35" spans="1:31">
      <c r="A35" s="16" t="s">
        <v>8</v>
      </c>
      <c r="B35" s="17" t="s">
        <v>10</v>
      </c>
      <c r="C35" s="17" t="s">
        <v>37</v>
      </c>
      <c r="D35" s="45" t="s">
        <v>38</v>
      </c>
      <c r="E35" s="17" t="s">
        <v>17</v>
      </c>
      <c r="F35" s="17" t="s">
        <v>21</v>
      </c>
      <c r="G35" s="25" t="str">
        <f t="shared" ref="G35:G66" si="1">CONCATENATE(A35," ",B35," ",C35," ",D35," ",E35," ",F35)</f>
        <v>60s Direct NoPV NoST Normal EV charging</v>
      </c>
      <c r="H35" s="13">
        <f>'[67]INPUT_Energy demand'!AD8</f>
        <v>10411.215593486793</v>
      </c>
      <c r="I35" s="13">
        <f>'[67]INPUT_Energy demand'!AE8</f>
        <v>10450.346793353341</v>
      </c>
      <c r="J35" s="13">
        <f>'[67]INPUT_Energy demand'!AF8</f>
        <v>11609.519672308557</v>
      </c>
      <c r="K35" s="13">
        <f>'[67]INPUT_Energy demand'!AG8</f>
        <v>11415.034423923698</v>
      </c>
      <c r="L35" s="13">
        <f>'[67]INPUT_Energy demand'!AH8</f>
        <v>10411.215593486793</v>
      </c>
      <c r="M35" s="13">
        <f>'[67]INPUT_Energy demand'!AI8</f>
        <v>8818.3948578844756</v>
      </c>
      <c r="N35" s="13">
        <f>'[67]INPUT_Energy demand'!AJ8</f>
        <v>10206.207074428858</v>
      </c>
      <c r="O35" s="13">
        <f>'[67]INPUT_Energy demand'!AK8</f>
        <v>8981.4321383515671</v>
      </c>
      <c r="P35" s="13">
        <f>'[67]INPUT_Energy demand'!AL8</f>
        <v>0</v>
      </c>
      <c r="Q35" s="13">
        <f>'[67]INPUT_Energy demand'!AM8</f>
        <v>1631.9519354688655</v>
      </c>
      <c r="R35" s="13">
        <f>'[67]INPUT_Energy demand'!AN8</f>
        <v>1403.3125978796998</v>
      </c>
      <c r="S35" s="13">
        <f>'[67]INPUT_Energy demand'!AO8</f>
        <v>2433.6022855721312</v>
      </c>
      <c r="T35" s="13">
        <f>'[67]INPUT_Energy demand'!AP8</f>
        <v>0</v>
      </c>
      <c r="U35" s="13">
        <f>'[67]INPUT_Energy demand'!AQ8</f>
        <v>4409.2719784130322</v>
      </c>
      <c r="V35" s="13">
        <f>'[67]INPUT_Energy demand'!AR8</f>
        <v>1403.3125978796993</v>
      </c>
      <c r="W35" s="13">
        <f>'[67]INPUT_Energy demand'!AS8</f>
        <v>11447.930800000009</v>
      </c>
      <c r="X35" s="13">
        <f>'[67]INPUT_Energy demand'!AT8</f>
        <v>0</v>
      </c>
      <c r="Y35" s="110">
        <f>'[67]INPUT_Energy demand'!AU8</f>
        <v>0.3701182289181969</v>
      </c>
      <c r="Z35" s="110">
        <f>'[67]INPUT_Energy demand'!AV8</f>
        <v>1.0000000000000002</v>
      </c>
      <c r="AA35" s="110">
        <f>'[67]INPUT_Energy demand'!AW8</f>
        <v>0.21258010098839253</v>
      </c>
      <c r="AB35" s="13">
        <f>'[67]INPUT_Energy demand'!AX8</f>
        <v>42496.141488577028</v>
      </c>
      <c r="AC35" s="13">
        <f>'[67]INPUT_Energy demand'!AY8</f>
        <v>44.791971549999985</v>
      </c>
      <c r="AD35" s="13">
        <f>'[67]INPUT_Energy demand'!AZ8</f>
        <v>59.290161300000015</v>
      </c>
      <c r="AE35" s="104">
        <f>'[67]INPUT_Energy demand'!BA8</f>
        <v>139.26929999999999</v>
      </c>
    </row>
    <row r="36" spans="1:31">
      <c r="A36" s="16" t="s">
        <v>8</v>
      </c>
      <c r="B36" s="17" t="s">
        <v>11</v>
      </c>
      <c r="C36" s="17" t="s">
        <v>37</v>
      </c>
      <c r="D36" s="45" t="s">
        <v>38</v>
      </c>
      <c r="E36" s="17" t="s">
        <v>17</v>
      </c>
      <c r="F36" s="17" t="s">
        <v>21</v>
      </c>
      <c r="G36" s="25" t="str">
        <f t="shared" si="1"/>
        <v>60s ASHP NoPV NoST Normal EV charging</v>
      </c>
      <c r="H36" s="13">
        <f>'[75]INPUT_Energy demand'!AD8</f>
        <v>16831.881279166366</v>
      </c>
      <c r="I36" s="13">
        <f>'[75]INPUT_Energy demand'!AE8</f>
        <v>17465.735124060811</v>
      </c>
      <c r="J36" s="13">
        <f>'[75]INPUT_Energy demand'!AF8</f>
        <v>28579.034702233963</v>
      </c>
      <c r="K36" s="13">
        <f>'[75]INPUT_Energy demand'!AG8</f>
        <v>17589.378100774273</v>
      </c>
      <c r="L36" s="13">
        <f>'[75]INPUT_Energy demand'!AH8</f>
        <v>16831.881279166366</v>
      </c>
      <c r="M36" s="13">
        <f>'[75]INPUT_Energy demand'!AI8</f>
        <v>12059.555253588174</v>
      </c>
      <c r="N36" s="13">
        <f>'[75]INPUT_Energy demand'!AJ8</f>
        <v>11878.538531774568</v>
      </c>
      <c r="O36" s="13">
        <f>'[75]INPUT_Energy demand'!AK8</f>
        <v>13538.424493584787</v>
      </c>
      <c r="P36" s="13">
        <f>'[75]INPUT_Energy demand'!AL8</f>
        <v>0</v>
      </c>
      <c r="Q36" s="13">
        <f>'[75]INPUT_Energy demand'!AM8</f>
        <v>5406.179870472637</v>
      </c>
      <c r="R36" s="13">
        <f>'[75]INPUT_Energy demand'!AN8</f>
        <v>16700.496170459395</v>
      </c>
      <c r="S36" s="13">
        <f>'[75]INPUT_Energy demand'!AO8</f>
        <v>4050.9536071894854</v>
      </c>
      <c r="T36" s="13">
        <f>'[75]INPUT_Energy demand'!AP8</f>
        <v>0</v>
      </c>
      <c r="U36" s="13">
        <f>'[75]INPUT_Energy demand'!AQ8</f>
        <v>15421.379111685968</v>
      </c>
      <c r="V36" s="13">
        <f>'[75]INPUT_Energy demand'!AR8</f>
        <v>16700.496170459395</v>
      </c>
      <c r="W36" s="13">
        <f>'[75]INPUT_Energy demand'!AS8</f>
        <v>18548.873</v>
      </c>
      <c r="X36" s="13">
        <f>'[75]INPUT_Energy demand'!AT8</f>
        <v>0</v>
      </c>
      <c r="Y36" s="110">
        <f>'[75]INPUT_Energy demand'!AU8</f>
        <v>0.35056396910545812</v>
      </c>
      <c r="Z36" s="110">
        <f>'[75]INPUT_Energy demand'!AV8</f>
        <v>1</v>
      </c>
      <c r="AA36" s="110">
        <f>'[75]INPUT_Energy demand'!AW8</f>
        <v>0.21839351680231384</v>
      </c>
      <c r="AB36" s="13">
        <f>'[75]INPUT_Energy demand'!AX8</f>
        <v>75942.770635491397</v>
      </c>
      <c r="AC36" s="13">
        <f>'[75]INPUT_Energy demand'!AY8</f>
        <v>67.989410033087509</v>
      </c>
      <c r="AD36" s="13">
        <f>'[75]INPUT_Energy demand'!AZ8</f>
        <v>141.31406916150004</v>
      </c>
      <c r="AE36" s="104">
        <f>'[75]INPUT_Energy demand'!BA8</f>
        <v>192.07599999999999</v>
      </c>
    </row>
    <row r="37" spans="1:31">
      <c r="A37" s="16" t="s">
        <v>8</v>
      </c>
      <c r="B37" s="17" t="s">
        <v>10</v>
      </c>
      <c r="C37" s="17" t="s">
        <v>32</v>
      </c>
      <c r="D37" s="45" t="s">
        <v>38</v>
      </c>
      <c r="E37" s="17" t="s">
        <v>17</v>
      </c>
      <c r="F37" s="17" t="s">
        <v>21</v>
      </c>
      <c r="G37" s="25" t="str">
        <f t="shared" si="1"/>
        <v>60s Direct PV panels NoST Normal EV charging</v>
      </c>
      <c r="H37" s="13">
        <f>'[83]INPUT_Energy demand'!AD8</f>
        <v>10431.301882344374</v>
      </c>
      <c r="I37" s="13">
        <f>'[83]INPUT_Energy demand'!AE8</f>
        <v>10910.523031413482</v>
      </c>
      <c r="J37" s="13">
        <f>'[83]INPUT_Energy demand'!AF8</f>
        <v>11461.673394030866</v>
      </c>
      <c r="K37" s="13">
        <f>'[83]INPUT_Energy demand'!AG8</f>
        <v>11179.995085126693</v>
      </c>
      <c r="L37" s="13">
        <f>'[83]INPUT_Energy demand'!AH8</f>
        <v>10431.301882344374</v>
      </c>
      <c r="M37" s="13">
        <f>'[83]INPUT_Energy demand'!AI8</f>
        <v>8161.0157982569417</v>
      </c>
      <c r="N37" s="13">
        <f>'[83]INPUT_Energy demand'!AJ8</f>
        <v>10211.437878818866</v>
      </c>
      <c r="O37" s="13">
        <f>'[83]INPUT_Energy demand'!AK8</f>
        <v>8753.4385178441607</v>
      </c>
      <c r="P37" s="13">
        <f>'[83]INPUT_Energy demand'!AL8</f>
        <v>0</v>
      </c>
      <c r="Q37" s="13">
        <f>'[83]INPUT_Energy demand'!AM8</f>
        <v>2749.5072331565407</v>
      </c>
      <c r="R37" s="13">
        <f>'[83]INPUT_Energy demand'!AN8</f>
        <v>1250.2355152119999</v>
      </c>
      <c r="S37" s="13">
        <f>'[83]INPUT_Energy demand'!AO8</f>
        <v>2426.5565672825323</v>
      </c>
      <c r="T37" s="13">
        <f>'[83]INPUT_Energy demand'!AP8</f>
        <v>0</v>
      </c>
      <c r="U37" s="13">
        <f>'[83]INPUT_Energy demand'!AQ8</f>
        <v>6297.9982276196106</v>
      </c>
      <c r="V37" s="13">
        <f>'[83]INPUT_Energy demand'!AR8</f>
        <v>1250.2355152120006</v>
      </c>
      <c r="W37" s="13">
        <f>'[83]INPUT_Energy demand'!AS8</f>
        <v>11447.930800000009</v>
      </c>
      <c r="X37" s="13">
        <f>'[83]INPUT_Energy demand'!AT8</f>
        <v>0</v>
      </c>
      <c r="Y37" s="110">
        <f>'[83]INPUT_Energy demand'!AU8</f>
        <v>0.4365684355226857</v>
      </c>
      <c r="Z37" s="110">
        <f>'[83]INPUT_Energy demand'!AV8</f>
        <v>0.99999999999999944</v>
      </c>
      <c r="AA37" s="110">
        <f>'[83]INPUT_Energy demand'!AW8</f>
        <v>0.21196464318971342</v>
      </c>
      <c r="AB37" s="13">
        <f>'[83]INPUT_Energy demand'!AX8</f>
        <v>42600.757576376913</v>
      </c>
      <c r="AC37" s="13">
        <f>'[83]INPUT_Energy demand'!AY8</f>
        <v>45.653626712500014</v>
      </c>
      <c r="AD37" s="13">
        <f>'[83]INPUT_Energy demand'!AZ8</f>
        <v>59.061296799999994</v>
      </c>
      <c r="AE37" s="104">
        <f>'[83]INPUT_Energy demand'!BA8</f>
        <v>139.26929999999999</v>
      </c>
    </row>
    <row r="38" spans="1:31">
      <c r="A38" s="16" t="s">
        <v>8</v>
      </c>
      <c r="B38" s="17" t="s">
        <v>11</v>
      </c>
      <c r="C38" s="17" t="s">
        <v>32</v>
      </c>
      <c r="D38" s="45" t="s">
        <v>38</v>
      </c>
      <c r="E38" s="17" t="s">
        <v>17</v>
      </c>
      <c r="F38" s="17" t="s">
        <v>21</v>
      </c>
      <c r="G38" s="25" t="str">
        <f t="shared" si="1"/>
        <v>60s ASHP PV panels NoST Normal EV charging</v>
      </c>
      <c r="H38" s="13">
        <f>'[91]INPUT_Energy demand'!AD8</f>
        <v>16838.113108587171</v>
      </c>
      <c r="I38" s="13">
        <f>'[91]INPUT_Energy demand'!AE8</f>
        <v>16847.170320325349</v>
      </c>
      <c r="J38" s="13">
        <f>'[91]INPUT_Energy demand'!AF8</f>
        <v>25912.140819288317</v>
      </c>
      <c r="K38" s="13">
        <f>'[91]INPUT_Energy demand'!AG8</f>
        <v>17345.456309052046</v>
      </c>
      <c r="L38" s="13">
        <f>'[91]INPUT_Energy demand'!AH8</f>
        <v>16838.113108587171</v>
      </c>
      <c r="M38" s="13">
        <f>'[91]INPUT_Energy demand'!AI8</f>
        <v>11878.865168403525</v>
      </c>
      <c r="N38" s="13">
        <f>'[91]INPUT_Energy demand'!AJ8</f>
        <v>11880.161404019587</v>
      </c>
      <c r="O38" s="13">
        <f>'[91]INPUT_Energy demand'!AK8</f>
        <v>13301.598648164596</v>
      </c>
      <c r="P38" s="13">
        <f>'[91]INPUT_Energy demand'!AL8</f>
        <v>0</v>
      </c>
      <c r="Q38" s="13">
        <f>'[91]INPUT_Energy demand'!AM8</f>
        <v>4968.3051519218243</v>
      </c>
      <c r="R38" s="13">
        <f>'[91]INPUT_Energy demand'!AN8</f>
        <v>14031.97941526873</v>
      </c>
      <c r="S38" s="13">
        <f>'[91]INPUT_Energy demand'!AO8</f>
        <v>4043.85766088745</v>
      </c>
      <c r="T38" s="13">
        <f>'[91]INPUT_Energy demand'!AP8</f>
        <v>0</v>
      </c>
      <c r="U38" s="13">
        <f>'[91]INPUT_Energy demand'!AQ8</f>
        <v>13184.870068201843</v>
      </c>
      <c r="V38" s="13">
        <f>'[91]INPUT_Energy demand'!AR8</f>
        <v>14031.97941526873</v>
      </c>
      <c r="W38" s="13">
        <f>'[91]INPUT_Energy demand'!AS8</f>
        <v>18548.873</v>
      </c>
      <c r="X38" s="13">
        <f>'[91]INPUT_Energy demand'!AT8</f>
        <v>0</v>
      </c>
      <c r="Y38" s="110">
        <f>'[91]INPUT_Energy demand'!AU8</f>
        <v>0.37681866610911574</v>
      </c>
      <c r="Z38" s="110">
        <f>'[91]INPUT_Energy demand'!AV8</f>
        <v>1</v>
      </c>
      <c r="AA38" s="110">
        <f>'[91]INPUT_Energy demand'!AW8</f>
        <v>0.21801096276239804</v>
      </c>
      <c r="AB38" s="13">
        <f>'[91]INPUT_Energy demand'!AX8</f>
        <v>75975.228080391622</v>
      </c>
      <c r="AC38" s="13">
        <f>'[91]INPUT_Energy demand'!AY8</f>
        <v>65.929262320000007</v>
      </c>
      <c r="AD38" s="13">
        <f>'[91]INPUT_Energy demand'!AZ8</f>
        <v>141.31406916150004</v>
      </c>
      <c r="AE38" s="104">
        <f>'[91]INPUT_Energy demand'!BA8</f>
        <v>192.07599999999999</v>
      </c>
    </row>
    <row r="39" spans="1:31">
      <c r="A39" s="16" t="s">
        <v>8</v>
      </c>
      <c r="B39" s="17" t="s">
        <v>10</v>
      </c>
      <c r="C39" s="17" t="s">
        <v>37</v>
      </c>
      <c r="D39" s="45" t="s">
        <v>38</v>
      </c>
      <c r="E39" s="17" t="s">
        <v>40</v>
      </c>
      <c r="F39" s="17" t="s">
        <v>21</v>
      </c>
      <c r="G39" s="25" t="str">
        <f t="shared" si="1"/>
        <v>60s Direct NoPV NoST Occupant open EV charging</v>
      </c>
      <c r="H39" s="13">
        <f>'[4]INPUT_Energy demand'!AD8</f>
        <v>3636.2908815663086</v>
      </c>
      <c r="I39" s="13">
        <f>'[4]INPUT_Energy demand'!AE8</f>
        <v>4642.7144356660938</v>
      </c>
      <c r="J39" s="13">
        <f>'[4]INPUT_Energy demand'!AF8</f>
        <v>4227.5718477687842</v>
      </c>
      <c r="K39" s="13">
        <f>'[4]INPUT_Energy demand'!AG8</f>
        <v>3968.3088275410209</v>
      </c>
      <c r="L39" s="13">
        <f>'[4]INPUT_Energy demand'!AH8</f>
        <v>3636.2908815663086</v>
      </c>
      <c r="M39" s="13">
        <f>'[4]INPUT_Energy demand'!AI8</f>
        <v>4381.3629609770005</v>
      </c>
      <c r="N39" s="13">
        <f>'[4]INPUT_Energy demand'!AJ8</f>
        <v>3618.5255463995582</v>
      </c>
      <c r="O39" s="13">
        <f>'[4]INPUT_Energy demand'!AK8</f>
        <v>3553.8356084461284</v>
      </c>
      <c r="P39" s="13">
        <f>'[4]INPUT_Energy demand'!AL8</f>
        <v>0</v>
      </c>
      <c r="Q39" s="13">
        <f>'[4]INPUT_Energy demand'!AM8</f>
        <v>261.35147468909327</v>
      </c>
      <c r="R39" s="13">
        <f>'[4]INPUT_Energy demand'!AN8</f>
        <v>609.04630136922606</v>
      </c>
      <c r="S39" s="13">
        <f>'[4]INPUT_Energy demand'!AO8</f>
        <v>414.47321909489256</v>
      </c>
      <c r="T39" s="13">
        <f>'[4]INPUT_Energy demand'!AP8</f>
        <v>0</v>
      </c>
      <c r="U39" s="13">
        <f>'[4]INPUT_Energy demand'!AQ8</f>
        <v>351.30702582613242</v>
      </c>
      <c r="V39" s="13">
        <f>'[4]INPUT_Energy demand'!AR8</f>
        <v>609.04630136922583</v>
      </c>
      <c r="W39" s="13">
        <f>'[4]INPUT_Energy demand'!AS8</f>
        <v>2204.720846083093</v>
      </c>
      <c r="X39" s="13">
        <f>'[4]INPUT_Energy demand'!AT8</f>
        <v>0</v>
      </c>
      <c r="Y39" s="110">
        <f>'[4]INPUT_Energy demand'!AU8</f>
        <v>0.74394035836459582</v>
      </c>
      <c r="Z39" s="110">
        <f>'[4]INPUT_Energy demand'!AV8</f>
        <v>1.0000000000000004</v>
      </c>
      <c r="AA39" s="110">
        <f>'[4]INPUT_Energy demand'!AW8</f>
        <v>0.18799351393227204</v>
      </c>
      <c r="AB39" s="13">
        <f>'[4]INPUT_Energy demand'!AX8</f>
        <v>9830.986774678322</v>
      </c>
      <c r="AC39" s="13">
        <f>'[4]INPUT_Energy demand'!AY8</f>
        <v>14.045219223060306</v>
      </c>
      <c r="AD39" s="13">
        <f>'[4]INPUT_Energy demand'!AZ8</f>
        <v>19.504642119021966</v>
      </c>
      <c r="AE39" s="104">
        <f>'[4]INPUT_Energy demand'!BA8</f>
        <v>37.070160330448644</v>
      </c>
    </row>
    <row r="40" spans="1:31">
      <c r="A40" s="16" t="s">
        <v>8</v>
      </c>
      <c r="B40" s="17" t="s">
        <v>11</v>
      </c>
      <c r="C40" s="17" t="s">
        <v>37</v>
      </c>
      <c r="D40" s="45" t="s">
        <v>38</v>
      </c>
      <c r="E40" s="17" t="s">
        <v>40</v>
      </c>
      <c r="F40" s="17" t="s">
        <v>21</v>
      </c>
      <c r="G40" s="25" t="str">
        <f t="shared" si="1"/>
        <v>60s ASHP NoPV NoST Occupant open EV charging</v>
      </c>
      <c r="H40" s="13">
        <f>'[12]INPUT_Energy demand'!AD8</f>
        <v>7484.0300560049573</v>
      </c>
      <c r="I40" s="13">
        <f>'[12]INPUT_Energy demand'!AE8</f>
        <v>9130.6980923327956</v>
      </c>
      <c r="J40" s="13">
        <f>'[12]INPUT_Energy demand'!AF8</f>
        <v>9980.3380973421099</v>
      </c>
      <c r="K40" s="13">
        <f>'[12]INPUT_Energy demand'!AG8</f>
        <v>8232.4856045540655</v>
      </c>
      <c r="L40" s="13">
        <f>'[12]INPUT_Energy demand'!AH8</f>
        <v>7484.0300560049573</v>
      </c>
      <c r="M40" s="13">
        <f>'[12]INPUT_Energy demand'!AI8</f>
        <v>5907.9376406037118</v>
      </c>
      <c r="N40" s="13">
        <f>'[12]INPUT_Energy demand'!AJ8</f>
        <v>8754.7199032596254</v>
      </c>
      <c r="O40" s="13">
        <f>'[12]INPUT_Energy demand'!AK8</f>
        <v>6372.7013043127272</v>
      </c>
      <c r="P40" s="13">
        <f>'[12]INPUT_Energy demand'!AL8</f>
        <v>0</v>
      </c>
      <c r="Q40" s="13">
        <f>'[12]INPUT_Energy demand'!AM8</f>
        <v>3222.7604517290838</v>
      </c>
      <c r="R40" s="13">
        <f>'[12]INPUT_Energy demand'!AN8</f>
        <v>1225.6181940824845</v>
      </c>
      <c r="S40" s="13">
        <f>'[12]INPUT_Energy demand'!AO8</f>
        <v>1859.7843002413383</v>
      </c>
      <c r="T40" s="13">
        <f>'[12]INPUT_Energy demand'!AP8</f>
        <v>0</v>
      </c>
      <c r="U40" s="13">
        <f>'[12]INPUT_Energy demand'!AQ8</f>
        <v>8218.2274667755573</v>
      </c>
      <c r="V40" s="13">
        <f>'[12]INPUT_Energy demand'!AR8</f>
        <v>1225.6181940824845</v>
      </c>
      <c r="W40" s="13">
        <f>'[12]INPUT_Energy demand'!AS8</f>
        <v>8669.0198944005188</v>
      </c>
      <c r="X40" s="13">
        <f>'[12]INPUT_Energy demand'!AT8</f>
        <v>0</v>
      </c>
      <c r="Y40" s="110">
        <f>'[12]INPUT_Energy demand'!AU8</f>
        <v>0.39214787674811613</v>
      </c>
      <c r="Z40" s="110">
        <f>'[12]INPUT_Energy demand'!AV8</f>
        <v>1</v>
      </c>
      <c r="AA40" s="110">
        <f>'[12]INPUT_Energy demand'!AW8</f>
        <v>0.2145322450399044</v>
      </c>
      <c r="AB40" s="13">
        <f>'[12]INPUT_Energy demand'!AX8</f>
        <v>29874.398065192458</v>
      </c>
      <c r="AC40" s="13">
        <f>'[12]INPUT_Energy demand'!AY8</f>
        <v>50.128920035220297</v>
      </c>
      <c r="AD40" s="13">
        <f>'[12]INPUT_Energy demand'!AZ8</f>
        <v>36.23081642102381</v>
      </c>
      <c r="AE40" s="104">
        <f>'[12]INPUT_Energy demand'!BA8</f>
        <v>132.75632843201686</v>
      </c>
    </row>
    <row r="41" spans="1:31">
      <c r="A41" s="16" t="s">
        <v>8</v>
      </c>
      <c r="B41" s="17" t="s">
        <v>10</v>
      </c>
      <c r="C41" s="17" t="s">
        <v>32</v>
      </c>
      <c r="D41" s="45" t="s">
        <v>38</v>
      </c>
      <c r="E41" s="17" t="s">
        <v>40</v>
      </c>
      <c r="F41" s="17" t="s">
        <v>21</v>
      </c>
      <c r="G41" s="25" t="str">
        <f t="shared" si="1"/>
        <v>60s Direct PV panels NoST Occupant open EV charging</v>
      </c>
      <c r="H41" s="13">
        <f>'[20]INPUT_Energy demand'!AD8</f>
        <v>6383.7808317567387</v>
      </c>
      <c r="I41" s="13">
        <f>'[20]INPUT_Energy demand'!AE8</f>
        <v>7792.2096764506923</v>
      </c>
      <c r="J41" s="13">
        <f>'[20]INPUT_Energy demand'!AF8</f>
        <v>7211.4464288655327</v>
      </c>
      <c r="K41" s="13">
        <f>'[20]INPUT_Energy demand'!AG8</f>
        <v>6385.3161245947058</v>
      </c>
      <c r="L41" s="13">
        <f>'[20]INPUT_Energy demand'!AH8</f>
        <v>6383.7808317567387</v>
      </c>
      <c r="M41" s="13">
        <f>'[20]INPUT_Energy demand'!AI8</f>
        <v>7541.07513550576</v>
      </c>
      <c r="N41" s="13">
        <f>'[20]INPUT_Energy demand'!AJ8</f>
        <v>6401.1977209283186</v>
      </c>
      <c r="O41" s="13">
        <f>'[20]INPUT_Energy demand'!AK8</f>
        <v>5967.5232521794296</v>
      </c>
      <c r="P41" s="13">
        <f>'[20]INPUT_Energy demand'!AL8</f>
        <v>0</v>
      </c>
      <c r="Q41" s="13">
        <f>'[20]INPUT_Energy demand'!AM8</f>
        <v>251.13454094493227</v>
      </c>
      <c r="R41" s="13">
        <f>'[20]INPUT_Energy demand'!AN8</f>
        <v>810.24870793721402</v>
      </c>
      <c r="S41" s="13">
        <f>'[20]INPUT_Energy demand'!AO8</f>
        <v>417.79287241527618</v>
      </c>
      <c r="T41" s="13">
        <f>'[20]INPUT_Energy demand'!AP8</f>
        <v>0</v>
      </c>
      <c r="U41" s="13">
        <f>'[20]INPUT_Energy demand'!AQ8</f>
        <v>245.62578876087832</v>
      </c>
      <c r="V41" s="13">
        <f>'[20]INPUT_Energy demand'!AR8</f>
        <v>810.24870793721379</v>
      </c>
      <c r="W41" s="13">
        <f>'[20]INPUT_Energy demand'!AS8</f>
        <v>2204.720846083093</v>
      </c>
      <c r="X41" s="13">
        <f>'[20]INPUT_Energy demand'!AT8</f>
        <v>0</v>
      </c>
      <c r="Y41" s="110">
        <f>'[20]INPUT_Energy demand'!AU8</f>
        <v>1.0224274177880273</v>
      </c>
      <c r="Z41" s="110">
        <f>'[20]INPUT_Energy demand'!AV8</f>
        <v>1.0000000000000002</v>
      </c>
      <c r="AA41" s="110">
        <f>'[20]INPUT_Energy demand'!AW8</f>
        <v>0.18949921626473801</v>
      </c>
      <c r="AB41" s="13">
        <f>'[20]INPUT_Energy demand'!AX8</f>
        <v>21515.954418566384</v>
      </c>
      <c r="AC41" s="13">
        <f>'[20]INPUT_Energy demand'!AY8</f>
        <v>4.8005890786752081</v>
      </c>
      <c r="AD41" s="13">
        <f>'[20]INPUT_Energy demand'!AZ8</f>
        <v>13.344554601116023</v>
      </c>
      <c r="AE41" s="104">
        <f>'[20]INPUT_Energy demand'!BA8</f>
        <v>37.070160330448644</v>
      </c>
    </row>
    <row r="42" spans="1:31">
      <c r="A42" s="16" t="s">
        <v>8</v>
      </c>
      <c r="B42" s="17" t="s">
        <v>11</v>
      </c>
      <c r="C42" s="17" t="s">
        <v>32</v>
      </c>
      <c r="D42" s="45" t="s">
        <v>38</v>
      </c>
      <c r="E42" s="17" t="s">
        <v>40</v>
      </c>
      <c r="F42" s="17" t="s">
        <v>21</v>
      </c>
      <c r="G42" s="25" t="str">
        <f t="shared" si="1"/>
        <v>60s ASHP PV panels NoST Occupant open EV charging</v>
      </c>
      <c r="H42" s="13">
        <f>'[28]INPUT_Energy demand'!AD8</f>
        <v>10250.64678155346</v>
      </c>
      <c r="I42" s="13">
        <f>'[28]INPUT_Energy demand'!AE8</f>
        <v>12269.184363267897</v>
      </c>
      <c r="J42" s="13">
        <f>'[28]INPUT_Energy demand'!AF8</f>
        <v>13942.15915531499</v>
      </c>
      <c r="K42" s="13">
        <f>'[28]INPUT_Energy demand'!AG8</f>
        <v>10665.922382246326</v>
      </c>
      <c r="L42" s="13">
        <f>'[28]INPUT_Energy demand'!AH8</f>
        <v>10250.64678155346</v>
      </c>
      <c r="M42" s="13">
        <f>'[28]INPUT_Energy demand'!AI8</f>
        <v>8653.1997912362331</v>
      </c>
      <c r="N42" s="13">
        <f>'[28]INPUT_Energy demand'!AJ8</f>
        <v>10164.373008871215</v>
      </c>
      <c r="O42" s="13">
        <f>'[28]INPUT_Energy demand'!AK8</f>
        <v>8799.0523054149762</v>
      </c>
      <c r="P42" s="13">
        <f>'[28]INPUT_Energy demand'!AL8</f>
        <v>0</v>
      </c>
      <c r="Q42" s="13">
        <f>'[28]INPUT_Energy demand'!AM8</f>
        <v>3615.9845720316644</v>
      </c>
      <c r="R42" s="13">
        <f>'[28]INPUT_Energy demand'!AN8</f>
        <v>3777.7861464437756</v>
      </c>
      <c r="S42" s="13">
        <f>'[28]INPUT_Energy demand'!AO8</f>
        <v>1866.8700768313502</v>
      </c>
      <c r="T42" s="13">
        <f>'[28]INPUT_Energy demand'!AP8</f>
        <v>0</v>
      </c>
      <c r="U42" s="13">
        <f>'[28]INPUT_Energy demand'!AQ8</f>
        <v>9046.2524306403848</v>
      </c>
      <c r="V42" s="13">
        <f>'[28]INPUT_Energy demand'!AR8</f>
        <v>3777.7861464437751</v>
      </c>
      <c r="W42" s="13">
        <f>'[28]INPUT_Energy demand'!AS8</f>
        <v>8669.0198944005188</v>
      </c>
      <c r="X42" s="13">
        <f>'[28]INPUT_Energy demand'!AT8</f>
        <v>0</v>
      </c>
      <c r="Y42" s="110">
        <f>'[28]INPUT_Energy demand'!AU8</f>
        <v>0.39972182953728264</v>
      </c>
      <c r="Z42" s="110">
        <f>'[28]INPUT_Energy demand'!AV8</f>
        <v>1.0000000000000002</v>
      </c>
      <c r="AA42" s="110">
        <f>'[28]INPUT_Energy demand'!AW8</f>
        <v>0.21534961270964395</v>
      </c>
      <c r="AB42" s="13">
        <f>'[28]INPUT_Energy demand'!AX8</f>
        <v>41659.460177424175</v>
      </c>
      <c r="AC42" s="13">
        <f>'[28]INPUT_Energy demand'!AY8</f>
        <v>70.37892003522029</v>
      </c>
      <c r="AD42" s="13">
        <f>'[28]INPUT_Energy demand'!AZ8</f>
        <v>55.286056270538381</v>
      </c>
      <c r="AE42" s="104">
        <f>'[28]INPUT_Energy demand'!BA8</f>
        <v>132.75632843201686</v>
      </c>
    </row>
    <row r="43" spans="1:31">
      <c r="A43" s="21" t="s">
        <v>8</v>
      </c>
      <c r="B43" s="20" t="s">
        <v>10</v>
      </c>
      <c r="C43" s="20" t="s">
        <v>37</v>
      </c>
      <c r="D43" s="47" t="s">
        <v>38</v>
      </c>
      <c r="E43" s="20" t="s">
        <v>17</v>
      </c>
      <c r="F43" s="20" t="s">
        <v>41</v>
      </c>
      <c r="G43" s="28" t="str">
        <f t="shared" si="1"/>
        <v>60s Direct NoPV NoST Normal EV charging delay</v>
      </c>
      <c r="H43" s="24">
        <f>'[36]INPUT_Energy demand'!AD8</f>
        <v>6410.859044130234</v>
      </c>
      <c r="I43" s="24">
        <f>'[36]INPUT_Energy demand'!AE8</f>
        <v>7004.2007536223882</v>
      </c>
      <c r="J43" s="24">
        <f>'[36]INPUT_Energy demand'!AF8</f>
        <v>6402.8068454281693</v>
      </c>
      <c r="K43" s="24">
        <f>'[36]INPUT_Energy demand'!AG8</f>
        <v>6158.9307562374825</v>
      </c>
      <c r="L43" s="24">
        <f>'[36]INPUT_Energy demand'!AH8</f>
        <v>6410.859044130234</v>
      </c>
      <c r="M43" s="24">
        <f>'[36]INPUT_Energy demand'!AI8</f>
        <v>6406.8626076347236</v>
      </c>
      <c r="N43" s="24">
        <f>'[36]INPUT_Energy demand'!AJ8</f>
        <v>5719.2493387339146</v>
      </c>
      <c r="O43" s="24">
        <f>'[36]INPUT_Energy demand'!AK8</f>
        <v>5744.4575371425726</v>
      </c>
      <c r="P43" s="24">
        <f>'[36]INPUT_Energy demand'!AL8</f>
        <v>0</v>
      </c>
      <c r="Q43" s="24">
        <f>'[36]INPUT_Energy demand'!AM8</f>
        <v>597.33814598766457</v>
      </c>
      <c r="R43" s="24">
        <f>'[36]INPUT_Energy demand'!AN8</f>
        <v>683.5575066942547</v>
      </c>
      <c r="S43" s="24">
        <f>'[36]INPUT_Energy demand'!AO8</f>
        <v>414.47321909490984</v>
      </c>
      <c r="T43" s="24">
        <f>'[36]INPUT_Energy demand'!AP8</f>
        <v>0</v>
      </c>
      <c r="U43" s="24">
        <f>'[36]INPUT_Energy demand'!AQ8</f>
        <v>605.29630509888386</v>
      </c>
      <c r="V43" s="24">
        <f>'[36]INPUT_Energy demand'!AR8</f>
        <v>683.55750669425515</v>
      </c>
      <c r="W43" s="24">
        <f>'[36]INPUT_Energy demand'!AS8</f>
        <v>2204.720846083093</v>
      </c>
      <c r="X43" s="24">
        <f>'[36]INPUT_Energy demand'!AT8</f>
        <v>0</v>
      </c>
      <c r="Y43" s="111">
        <f>'[36]INPUT_Energy demand'!AU8</f>
        <v>0.98685245714506842</v>
      </c>
      <c r="Z43" s="111">
        <f>'[36]INPUT_Energy demand'!AV8</f>
        <v>0.99999999999999933</v>
      </c>
      <c r="AA43" s="111">
        <f>'[36]INPUT_Energy demand'!AW8</f>
        <v>0.18799351393227989</v>
      </c>
      <c r="AB43" s="24">
        <f>'[36]INPUT_Energy demand'!AX8</f>
        <v>21656.986774678342</v>
      </c>
      <c r="AC43" s="24">
        <f>'[36]INPUT_Energy demand'!AY8</f>
        <v>14.1298213699698</v>
      </c>
      <c r="AD43" s="24">
        <f>'[36]INPUT_Energy demand'!AZ8</f>
        <v>13.65002098536462</v>
      </c>
      <c r="AE43" s="106">
        <f>'[36]INPUT_Energy demand'!BA8</f>
        <v>37.070160330448644</v>
      </c>
    </row>
    <row r="44" spans="1:31">
      <c r="A44" s="21" t="s">
        <v>8</v>
      </c>
      <c r="B44" s="20" t="s">
        <v>11</v>
      </c>
      <c r="C44" s="20" t="s">
        <v>37</v>
      </c>
      <c r="D44" s="47" t="s">
        <v>38</v>
      </c>
      <c r="E44" s="20" t="s">
        <v>17</v>
      </c>
      <c r="F44" s="20" t="s">
        <v>41</v>
      </c>
      <c r="G44" s="28" t="str">
        <f t="shared" si="1"/>
        <v>60s ASHP NoPV NoST Normal EV charging delay</v>
      </c>
      <c r="H44" s="24">
        <f>'[44]INPUT_Energy demand'!AD8</f>
        <v>10258.506856004968</v>
      </c>
      <c r="I44" s="24">
        <f>'[44]INPUT_Energy demand'!AE8</f>
        <v>11608.498548383002</v>
      </c>
      <c r="J44" s="24">
        <f>'[44]INPUT_Energy demand'!AF8</f>
        <v>11781.288223838405</v>
      </c>
      <c r="K44" s="24">
        <f>'[44]INPUT_Energy demand'!AG8</f>
        <v>10423.035204554053</v>
      </c>
      <c r="L44" s="24">
        <f>'[44]INPUT_Energy demand'!AH8</f>
        <v>10258.506856004968</v>
      </c>
      <c r="M44" s="24">
        <f>'[44]INPUT_Energy demand'!AI8</f>
        <v>7912.0746633393264</v>
      </c>
      <c r="N44" s="24">
        <f>'[44]INPUT_Energy demand'!AJ8</f>
        <v>10166.419903259624</v>
      </c>
      <c r="O44" s="24">
        <f>'[44]INPUT_Energy demand'!AK8</f>
        <v>8563.250904312712</v>
      </c>
      <c r="P44" s="24">
        <f>'[44]INPUT_Energy demand'!AL8</f>
        <v>0</v>
      </c>
      <c r="Q44" s="24">
        <f>'[44]INPUT_Energy demand'!AM8</f>
        <v>3696.4238850436759</v>
      </c>
      <c r="R44" s="24">
        <f>'[44]INPUT_Energy demand'!AN8</f>
        <v>1614.8683205787802</v>
      </c>
      <c r="S44" s="24">
        <f>'[44]INPUT_Energy demand'!AO8</f>
        <v>1859.784300241341</v>
      </c>
      <c r="T44" s="24">
        <f>'[44]INPUT_Energy demand'!AP8</f>
        <v>0</v>
      </c>
      <c r="U44" s="24">
        <f>'[44]INPUT_Energy demand'!AQ8</f>
        <v>7496.7458126250549</v>
      </c>
      <c r="V44" s="24">
        <f>'[44]INPUT_Energy demand'!AR8</f>
        <v>1614.8683205787795</v>
      </c>
      <c r="W44" s="24">
        <f>'[44]INPUT_Energy demand'!AS8</f>
        <v>8669.0198944005188</v>
      </c>
      <c r="X44" s="24">
        <f>'[44]INPUT_Energy demand'!AT8</f>
        <v>0</v>
      </c>
      <c r="Y44" s="111">
        <f>'[44]INPUT_Energy demand'!AU8</f>
        <v>0.49307045716004327</v>
      </c>
      <c r="Z44" s="111">
        <f>'[44]INPUT_Energy demand'!AV8</f>
        <v>1.0000000000000004</v>
      </c>
      <c r="AA44" s="111">
        <f>'[44]INPUT_Energy demand'!AW8</f>
        <v>0.21453224503990473</v>
      </c>
      <c r="AB44" s="24">
        <f>'[44]INPUT_Energy demand'!AX8</f>
        <v>41700.398065192559</v>
      </c>
      <c r="AC44" s="24">
        <f>'[44]INPUT_Energy demand'!AY8</f>
        <v>57.136135353390642</v>
      </c>
      <c r="AD44" s="24">
        <f>'[44]INPUT_Energy demand'!AZ8</f>
        <v>39.446225470502313</v>
      </c>
      <c r="AE44" s="106">
        <f>'[44]INPUT_Energy demand'!BA8</f>
        <v>132.75632843201686</v>
      </c>
    </row>
    <row r="45" spans="1:31">
      <c r="A45" s="21" t="s">
        <v>8</v>
      </c>
      <c r="B45" s="20" t="s">
        <v>10</v>
      </c>
      <c r="C45" s="20" t="s">
        <v>32</v>
      </c>
      <c r="D45" s="47" t="s">
        <v>38</v>
      </c>
      <c r="E45" s="20" t="s">
        <v>17</v>
      </c>
      <c r="F45" s="20" t="s">
        <v>41</v>
      </c>
      <c r="G45" s="28" t="str">
        <f t="shared" si="1"/>
        <v>60s Direct PV panels NoST Normal EV charging delay</v>
      </c>
      <c r="H45" s="24">
        <f>'[52]INPUT_Energy demand'!AD8</f>
        <v>5091.0762594350253</v>
      </c>
      <c r="I45" s="24">
        <f>'[52]INPUT_Energy demand'!AE8</f>
        <v>5797.8401266457167</v>
      </c>
      <c r="J45" s="24">
        <f>'[52]INPUT_Energy demand'!AF8</f>
        <v>6567.4483850801989</v>
      </c>
      <c r="K45" s="24">
        <f>'[52]INPUT_Energy demand'!AG8</f>
        <v>5817.009688223412</v>
      </c>
      <c r="L45" s="24">
        <f>'[52]INPUT_Energy demand'!AH8</f>
        <v>5091.0762594350253</v>
      </c>
      <c r="M45" s="24">
        <f>'[52]INPUT_Energy demand'!AI8</f>
        <v>4888.9336439923682</v>
      </c>
      <c r="N45" s="24">
        <f>'[52]INPUT_Energy demand'!AJ8</f>
        <v>5375.4495111862034</v>
      </c>
      <c r="O45" s="24">
        <f>'[52]INPUT_Energy demand'!AK8</f>
        <v>4654.4052307898783</v>
      </c>
      <c r="P45" s="24">
        <f>'[52]INPUT_Energy demand'!AL8</f>
        <v>0</v>
      </c>
      <c r="Q45" s="24">
        <f>'[52]INPUT_Energy demand'!AM8</f>
        <v>908.90648265334858</v>
      </c>
      <c r="R45" s="24">
        <f>'[52]INPUT_Energy demand'!AN8</f>
        <v>1191.9988738939956</v>
      </c>
      <c r="S45" s="24">
        <f>'[52]INPUT_Energy demand'!AO8</f>
        <v>1162.6044574335338</v>
      </c>
      <c r="T45" s="24">
        <f>'[52]INPUT_Energy demand'!AP8</f>
        <v>0</v>
      </c>
      <c r="U45" s="24">
        <f>'[52]INPUT_Energy demand'!AQ8</f>
        <v>1939.2746480462349</v>
      </c>
      <c r="V45" s="24">
        <f>'[52]INPUT_Energy demand'!AR8</f>
        <v>1191.998873893996</v>
      </c>
      <c r="W45" s="24">
        <f>'[52]INPUT_Energy demand'!AS8</f>
        <v>5679.247343324103</v>
      </c>
      <c r="X45" s="24">
        <f>'[52]INPUT_Energy demand'!AT8</f>
        <v>0</v>
      </c>
      <c r="Y45" s="111">
        <f>'[52]INPUT_Energy demand'!AU8</f>
        <v>0.46868373366766097</v>
      </c>
      <c r="Z45" s="111">
        <f>'[52]INPUT_Energy demand'!AV8</f>
        <v>0.99999999999999967</v>
      </c>
      <c r="AA45" s="111">
        <f>'[52]INPUT_Energy demand'!AW8</f>
        <v>0.20471100960238392</v>
      </c>
      <c r="AB45" s="24">
        <f>'[52]INPUT_Energy demand'!AX8</f>
        <v>17408.990223724006</v>
      </c>
      <c r="AC45" s="24">
        <f>'[52]INPUT_Energy demand'!AY8</f>
        <v>34.472172811625263</v>
      </c>
      <c r="AD45" s="24">
        <f>'[52]INPUT_Energy demand'!AZ8</f>
        <v>86.347683801682422</v>
      </c>
      <c r="AE45" s="106">
        <f>'[52]INPUT_Energy demand'!BA8</f>
        <v>110.60450884389138</v>
      </c>
    </row>
    <row r="46" spans="1:31">
      <c r="A46" s="21" t="s">
        <v>8</v>
      </c>
      <c r="B46" s="20" t="s">
        <v>11</v>
      </c>
      <c r="C46" s="20" t="s">
        <v>32</v>
      </c>
      <c r="D46" s="47" t="s">
        <v>38</v>
      </c>
      <c r="E46" s="20" t="s">
        <v>17</v>
      </c>
      <c r="F46" s="20" t="s">
        <v>41</v>
      </c>
      <c r="G46" s="28" t="str">
        <f t="shared" si="1"/>
        <v>60s ASHP PV panels NoST Normal EV charging delay</v>
      </c>
      <c r="H46" s="24">
        <f>'[60]INPUT_Energy demand'!AD8</f>
        <v>9178.3214094007308</v>
      </c>
      <c r="I46" s="24">
        <f>'[60]INPUT_Energy demand'!AE8</f>
        <v>10291.541062527976</v>
      </c>
      <c r="J46" s="24">
        <f>'[60]INPUT_Energy demand'!AF8</f>
        <v>11456.015226259933</v>
      </c>
      <c r="K46" s="24">
        <f>'[60]INPUT_Energy demand'!AG8</f>
        <v>10164.000771504287</v>
      </c>
      <c r="L46" s="24">
        <f>'[60]INPUT_Energy demand'!AH8</f>
        <v>9178.3214094007308</v>
      </c>
      <c r="M46" s="24">
        <f>'[60]INPUT_Energy demand'!AI8</f>
        <v>6957.6314032494111</v>
      </c>
      <c r="N46" s="24">
        <f>'[60]INPUT_Energy demand'!AJ8</f>
        <v>9885.0850240231193</v>
      </c>
      <c r="O46" s="24">
        <f>'[60]INPUT_Energy demand'!AK8</f>
        <v>7647.5407149288421</v>
      </c>
      <c r="P46" s="24">
        <f>'[60]INPUT_Energy demand'!AL8</f>
        <v>0</v>
      </c>
      <c r="Q46" s="24">
        <f>'[60]INPUT_Energy demand'!AM8</f>
        <v>3333.9096592785654</v>
      </c>
      <c r="R46" s="24">
        <f>'[60]INPUT_Energy demand'!AN8</f>
        <v>1570.9302022368138</v>
      </c>
      <c r="S46" s="24">
        <f>'[60]INPUT_Energy demand'!AO8</f>
        <v>2516.4600565754445</v>
      </c>
      <c r="T46" s="24">
        <f>'[60]INPUT_Energy demand'!AP8</f>
        <v>0</v>
      </c>
      <c r="U46" s="24">
        <f>'[60]INPUT_Energy demand'!AQ8</f>
        <v>7995.5643513168143</v>
      </c>
      <c r="V46" s="24">
        <f>'[60]INPUT_Energy demand'!AR8</f>
        <v>1570.9302022368129</v>
      </c>
      <c r="W46" s="24">
        <f>'[60]INPUT_Energy demand'!AS8</f>
        <v>11694.936440410842</v>
      </c>
      <c r="X46" s="24">
        <f>'[60]INPUT_Energy demand'!AT8</f>
        <v>0</v>
      </c>
      <c r="Y46" s="111">
        <f>'[60]INPUT_Energy demand'!AU8</f>
        <v>0.41696989890769792</v>
      </c>
      <c r="Z46" s="111">
        <f>'[60]INPUT_Energy demand'!AV8</f>
        <v>1.0000000000000007</v>
      </c>
      <c r="AA46" s="111">
        <f>'[60]INPUT_Energy demand'!AW8</f>
        <v>0.21517518024980745</v>
      </c>
      <c r="AB46" s="24">
        <f>'[60]INPUT_Energy demand'!AX8</f>
        <v>38701.700480462227</v>
      </c>
      <c r="AC46" s="24">
        <f>'[60]INPUT_Energy demand'!AY8</f>
        <v>51.75307687077764</v>
      </c>
      <c r="AD46" s="24">
        <f>'[60]INPUT_Energy demand'!AZ8</f>
        <v>69.844058728493636</v>
      </c>
      <c r="AE46" s="106">
        <f>'[60]INPUT_Energy demand'!BA8</f>
        <v>160.69912843201686</v>
      </c>
    </row>
    <row r="47" spans="1:31">
      <c r="A47" s="16" t="s">
        <v>8</v>
      </c>
      <c r="B47" s="17" t="s">
        <v>10</v>
      </c>
      <c r="C47" s="17" t="s">
        <v>37</v>
      </c>
      <c r="D47" s="45" t="s">
        <v>38</v>
      </c>
      <c r="E47" s="17" t="s">
        <v>40</v>
      </c>
      <c r="F47" s="17" t="s">
        <v>41</v>
      </c>
      <c r="G47" s="25" t="str">
        <f t="shared" si="1"/>
        <v>60s Direct NoPV NoST Occupant open EV charging delay</v>
      </c>
      <c r="H47" s="13">
        <f>'[68]INPUT_Energy demand'!AD8</f>
        <v>7841.2738174206479</v>
      </c>
      <c r="I47" s="13">
        <f>'[68]INPUT_Energy demand'!AE8</f>
        <v>8754.4158835886665</v>
      </c>
      <c r="J47" s="13">
        <f>'[68]INPUT_Energy demand'!AF8</f>
        <v>9002.9690559898281</v>
      </c>
      <c r="K47" s="13">
        <f>'[68]INPUT_Energy demand'!AG8</f>
        <v>8238.0919600512643</v>
      </c>
      <c r="L47" s="13">
        <f>'[68]INPUT_Energy demand'!AH8</f>
        <v>7841.2738174206479</v>
      </c>
      <c r="M47" s="13">
        <f>'[68]INPUT_Energy demand'!AI8</f>
        <v>7940.140946422518</v>
      </c>
      <c r="N47" s="13">
        <f>'[68]INPUT_Energy demand'!AJ8</f>
        <v>8158.8267919116215</v>
      </c>
      <c r="O47" s="13">
        <f>'[68]INPUT_Energy demand'!AK8</f>
        <v>7070.069947042768</v>
      </c>
      <c r="P47" s="13">
        <f>'[68]INPUT_Energy demand'!AL8</f>
        <v>0</v>
      </c>
      <c r="Q47" s="13">
        <f>'[68]INPUT_Energy demand'!AM8</f>
        <v>814.27493716614845</v>
      </c>
      <c r="R47" s="13">
        <f>'[68]INPUT_Energy demand'!AN8</f>
        <v>844.14226407820661</v>
      </c>
      <c r="S47" s="13">
        <f>'[68]INPUT_Energy demand'!AO8</f>
        <v>1168.0220130084963</v>
      </c>
      <c r="T47" s="13">
        <f>'[68]INPUT_Energy demand'!AP8</f>
        <v>0</v>
      </c>
      <c r="U47" s="13">
        <f>'[68]INPUT_Energy demand'!AQ8</f>
        <v>1457.9623349608737</v>
      </c>
      <c r="V47" s="13">
        <f>'[68]INPUT_Energy demand'!AR8</f>
        <v>844.14226407820672</v>
      </c>
      <c r="W47" s="13">
        <f>'[68]INPUT_Energy demand'!AS8</f>
        <v>5679.247343324103</v>
      </c>
      <c r="X47" s="13">
        <f>'[68]INPUT_Energy demand'!AT8</f>
        <v>0</v>
      </c>
      <c r="Y47" s="110">
        <f>'[68]INPUT_Energy demand'!AU8</f>
        <v>0.55850203920940145</v>
      </c>
      <c r="Z47" s="110">
        <f>'[68]INPUT_Energy demand'!AV8</f>
        <v>0.99999999999999989</v>
      </c>
      <c r="AA47" s="110">
        <f>'[68]INPUT_Energy demand'!AW8</f>
        <v>0.20566493100207975</v>
      </c>
      <c r="AB47" s="13">
        <f>'[68]INPUT_Energy demand'!AX8</f>
        <v>29108.535838232408</v>
      </c>
      <c r="AC47" s="13">
        <f>'[68]INPUT_Energy demand'!AY8</f>
        <v>44.225521255391769</v>
      </c>
      <c r="AD47" s="13">
        <f>'[68]INPUT_Energy demand'!AZ8</f>
        <v>60.198175376513269</v>
      </c>
      <c r="AE47" s="104">
        <f>'[68]INPUT_Energy demand'!BA8</f>
        <v>110.60450884389138</v>
      </c>
    </row>
    <row r="48" spans="1:31">
      <c r="A48" s="16" t="s">
        <v>8</v>
      </c>
      <c r="B48" s="17" t="s">
        <v>11</v>
      </c>
      <c r="C48" s="17" t="s">
        <v>37</v>
      </c>
      <c r="D48" s="45" t="s">
        <v>38</v>
      </c>
      <c r="E48" s="17" t="s">
        <v>40</v>
      </c>
      <c r="F48" s="17" t="s">
        <v>41</v>
      </c>
      <c r="G48" s="25" t="str">
        <f t="shared" si="1"/>
        <v>60s ASHP NoPV NoST Occupant open EV charging delay</v>
      </c>
      <c r="H48" s="13">
        <f>'[76]INPUT_Energy demand'!AD8</f>
        <v>11945.093829005542</v>
      </c>
      <c r="I48" s="13">
        <f>'[76]INPUT_Energy demand'!AE8</f>
        <v>13404.890956200941</v>
      </c>
      <c r="J48" s="13">
        <f>'[76]INPUT_Energy demand'!AF8</f>
        <v>16396.37006153131</v>
      </c>
      <c r="K48" s="13">
        <f>'[76]INPUT_Energy demand'!AG8</f>
        <v>12597.536479794802</v>
      </c>
      <c r="L48" s="13">
        <f>'[76]INPUT_Energy demand'!AH8</f>
        <v>11945.093829005542</v>
      </c>
      <c r="M48" s="13">
        <f>'[76]INPUT_Energy demand'!AI8</f>
        <v>9489.5827368062073</v>
      </c>
      <c r="N48" s="13">
        <f>'[76]INPUT_Energy demand'!AJ8</f>
        <v>10605.778674961868</v>
      </c>
      <c r="O48" s="13">
        <f>'[76]INPUT_Energy demand'!AK8</f>
        <v>10073.980476917386</v>
      </c>
      <c r="P48" s="13">
        <f>'[76]INPUT_Energy demand'!AL8</f>
        <v>0</v>
      </c>
      <c r="Q48" s="13">
        <f>'[76]INPUT_Energy demand'!AM8</f>
        <v>3915.3082193947339</v>
      </c>
      <c r="R48" s="13">
        <f>'[76]INPUT_Energy demand'!AN8</f>
        <v>5790.591386569442</v>
      </c>
      <c r="S48" s="13">
        <f>'[76]INPUT_Energy demand'!AO8</f>
        <v>2523.5560028774162</v>
      </c>
      <c r="T48" s="13">
        <f>'[76]INPUT_Energy demand'!AP8</f>
        <v>0</v>
      </c>
      <c r="U48" s="13">
        <f>'[76]INPUT_Energy demand'!AQ8</f>
        <v>9794.1087593889188</v>
      </c>
      <c r="V48" s="13">
        <f>'[76]INPUT_Energy demand'!AR8</f>
        <v>5790.5913865694411</v>
      </c>
      <c r="W48" s="13">
        <f>'[76]INPUT_Energy demand'!AS8</f>
        <v>11694.936440410842</v>
      </c>
      <c r="X48" s="13">
        <f>'[76]INPUT_Energy demand'!AT8</f>
        <v>0</v>
      </c>
      <c r="Y48" s="110">
        <f>'[76]INPUT_Energy demand'!AU8</f>
        <v>0.39976156234138255</v>
      </c>
      <c r="Z48" s="110">
        <f>'[76]INPUT_Energy demand'!AV8</f>
        <v>1.0000000000000002</v>
      </c>
      <c r="AA48" s="110">
        <f>'[76]INPUT_Energy demand'!AW8</f>
        <v>0.21578193397934908</v>
      </c>
      <c r="AB48" s="13">
        <f>'[76]INPUT_Energy demand'!AX8</f>
        <v>50487.573499237296</v>
      </c>
      <c r="AC48" s="13">
        <f>'[76]INPUT_Energy demand'!AY8</f>
        <v>64.454099753294088</v>
      </c>
      <c r="AD48" s="13">
        <f>'[76]INPUT_Energy demand'!AZ8</f>
        <v>102.24405872849366</v>
      </c>
      <c r="AE48" s="104">
        <f>'[76]INPUT_Energy demand'!BA8</f>
        <v>160.69912843201686</v>
      </c>
    </row>
    <row r="49" spans="1:31">
      <c r="A49" s="17" t="s">
        <v>8</v>
      </c>
      <c r="B49" s="17" t="s">
        <v>10</v>
      </c>
      <c r="C49" s="17" t="s">
        <v>32</v>
      </c>
      <c r="D49" s="45" t="s">
        <v>38</v>
      </c>
      <c r="E49" s="17" t="s">
        <v>40</v>
      </c>
      <c r="F49" s="17" t="s">
        <v>41</v>
      </c>
      <c r="G49" s="25" t="str">
        <f t="shared" si="1"/>
        <v>60s Direct PV panels NoST Occupant open EV charging delay</v>
      </c>
      <c r="H49" s="13">
        <f>'[84]INPUT_Energy demand'!AD8</f>
        <v>7865.5530594350448</v>
      </c>
      <c r="I49" s="13">
        <f>'[84]INPUT_Energy demand'!AE8</f>
        <v>8489.1210322197821</v>
      </c>
      <c r="J49" s="13">
        <f>'[84]INPUT_Energy demand'!AF8</f>
        <v>8756.0316109586493</v>
      </c>
      <c r="K49" s="13">
        <f>'[84]INPUT_Energy demand'!AG8</f>
        <v>8007.5592882234232</v>
      </c>
      <c r="L49" s="13">
        <f>'[84]INPUT_Energy demand'!AH8</f>
        <v>7865.5530594350448</v>
      </c>
      <c r="M49" s="13">
        <f>'[84]INPUT_Energy demand'!AI8</f>
        <v>6920.3812586792965</v>
      </c>
      <c r="N49" s="13">
        <f>'[84]INPUT_Energy demand'!AJ8</f>
        <v>7476.1495111862032</v>
      </c>
      <c r="O49" s="13">
        <f>'[84]INPUT_Energy demand'!AK8</f>
        <v>6844.9548307898867</v>
      </c>
      <c r="P49" s="13">
        <f>'[84]INPUT_Energy demand'!AL8</f>
        <v>0</v>
      </c>
      <c r="Q49" s="13">
        <f>'[84]INPUT_Energy demand'!AM8</f>
        <v>1568.7397735404857</v>
      </c>
      <c r="R49" s="13">
        <f>'[84]INPUT_Energy demand'!AN8</f>
        <v>1279.8820997724461</v>
      </c>
      <c r="S49" s="13">
        <f>'[84]INPUT_Energy demand'!AO8</f>
        <v>1162.6044574335365</v>
      </c>
      <c r="T49" s="13">
        <f>'[84]INPUT_Energy demand'!AP8</f>
        <v>0</v>
      </c>
      <c r="U49" s="13">
        <f>'[84]INPUT_Energy demand'!AQ8</f>
        <v>3011.6938273532223</v>
      </c>
      <c r="V49" s="13">
        <f>'[84]INPUT_Energy demand'!AR8</f>
        <v>1279.8820997724458</v>
      </c>
      <c r="W49" s="13">
        <f>'[84]INPUT_Energy demand'!AS8</f>
        <v>5679.247343324103</v>
      </c>
      <c r="X49" s="13">
        <f>'[84]INPUT_Energy demand'!AT8</f>
        <v>0</v>
      </c>
      <c r="Y49" s="110">
        <f>'[84]INPUT_Energy demand'!AU8</f>
        <v>0.5208828863321564</v>
      </c>
      <c r="Z49" s="110">
        <f>'[84]INPUT_Energy demand'!AV8</f>
        <v>1.0000000000000002</v>
      </c>
      <c r="AA49" s="110">
        <f>'[84]INPUT_Energy demand'!AW8</f>
        <v>0.20471100960238439</v>
      </c>
      <c r="AB49" s="13">
        <f>'[84]INPUT_Energy demand'!AX8</f>
        <v>29234.990223724079</v>
      </c>
      <c r="AC49" s="13">
        <f>'[84]INPUT_Energy demand'!AY8</f>
        <v>44.431471969071282</v>
      </c>
      <c r="AD49" s="13">
        <f>'[84]INPUT_Energy demand'!AZ8</f>
        <v>79.075923773271981</v>
      </c>
      <c r="AE49" s="104">
        <f>'[84]INPUT_Energy demand'!BA8</f>
        <v>110.60450884389138</v>
      </c>
    </row>
    <row r="50" spans="1:31" ht="16" thickBot="1">
      <c r="A50" s="29" t="s">
        <v>8</v>
      </c>
      <c r="B50" s="29" t="s">
        <v>11</v>
      </c>
      <c r="C50" s="29" t="s">
        <v>32</v>
      </c>
      <c r="D50" s="46" t="s">
        <v>38</v>
      </c>
      <c r="E50" s="29" t="s">
        <v>40</v>
      </c>
      <c r="F50" s="29" t="s">
        <v>41</v>
      </c>
      <c r="G50" s="30" t="str">
        <f t="shared" si="1"/>
        <v>60s ASHP PV panels NoST Occupant open EV charging delay</v>
      </c>
      <c r="H50" s="23">
        <f>'[92]INPUT_Energy demand'!AD8</f>
        <v>11952.798209400742</v>
      </c>
      <c r="I50" s="23">
        <f>'[92]INPUT_Energy demand'!AE8</f>
        <v>12859.192890420771</v>
      </c>
      <c r="J50" s="23">
        <f>'[92]INPUT_Energy demand'!AF8</f>
        <v>14675.180624478537</v>
      </c>
      <c r="K50" s="23">
        <f>'[92]INPUT_Energy demand'!AG8</f>
        <v>12354.550371504298</v>
      </c>
      <c r="L50" s="23">
        <f>'[92]INPUT_Energy demand'!AH8</f>
        <v>11952.798209400742</v>
      </c>
      <c r="M50" s="23">
        <f>'[92]INPUT_Energy demand'!AI8</f>
        <v>8940.9755276979668</v>
      </c>
      <c r="N50" s="23">
        <f>'[92]INPUT_Energy demand'!AJ8</f>
        <v>10607.785024023126</v>
      </c>
      <c r="O50" s="23">
        <f>'[92]INPUT_Energy demand'!AK8</f>
        <v>9838.0903149288479</v>
      </c>
      <c r="P50" s="23">
        <f>'[92]INPUT_Energy demand'!AL8</f>
        <v>0</v>
      </c>
      <c r="Q50" s="23">
        <f>'[92]INPUT_Energy demand'!AM8</f>
        <v>3918.217362722804</v>
      </c>
      <c r="R50" s="23">
        <f>'[92]INPUT_Energy demand'!AN8</f>
        <v>4067.3956004554111</v>
      </c>
      <c r="S50" s="23">
        <f>'[92]INPUT_Energy demand'!AO8</f>
        <v>2516.4600565754499</v>
      </c>
      <c r="T50" s="23">
        <f>'[92]INPUT_Energy demand'!AP8</f>
        <v>0</v>
      </c>
      <c r="U50" s="23">
        <f>'[92]INPUT_Energy demand'!AQ8</f>
        <v>8846.3105536497842</v>
      </c>
      <c r="V50" s="23">
        <f>'[92]INPUT_Energy demand'!AR8</f>
        <v>4067.3956004554111</v>
      </c>
      <c r="W50" s="23">
        <f>'[92]INPUT_Energy demand'!AS8</f>
        <v>11694.936440410842</v>
      </c>
      <c r="X50" s="23">
        <f>'[92]INPUT_Energy demand'!AT8</f>
        <v>0</v>
      </c>
      <c r="Y50" s="112">
        <f>'[92]INPUT_Energy demand'!AU8</f>
        <v>0.44292107302362765</v>
      </c>
      <c r="Z50" s="112">
        <f>'[92]INPUT_Energy demand'!AV8</f>
        <v>1</v>
      </c>
      <c r="AA50" s="112">
        <f>'[92]INPUT_Energy demand'!AW8</f>
        <v>0.21517518024980792</v>
      </c>
      <c r="AB50" s="23">
        <f>'[92]INPUT_Energy demand'!AX8</f>
        <v>50527.70048046227</v>
      </c>
      <c r="AC50" s="23">
        <f>'[92]INPUT_Energy demand'!AY8</f>
        <v>63.595042149675166</v>
      </c>
      <c r="AD50" s="23">
        <f>'[92]INPUT_Energy demand'!AZ8</f>
        <v>102.24405872849366</v>
      </c>
      <c r="AE50" s="105">
        <f>'[92]INPUT_Energy demand'!BA8</f>
        <v>160.69912843201686</v>
      </c>
    </row>
    <row r="51" spans="1:31">
      <c r="A51" s="16" t="s">
        <v>7</v>
      </c>
      <c r="B51" s="17" t="s">
        <v>10</v>
      </c>
      <c r="C51" s="17" t="s">
        <v>37</v>
      </c>
      <c r="D51" s="45" t="s">
        <v>39</v>
      </c>
      <c r="E51" s="17" t="s">
        <v>17</v>
      </c>
      <c r="F51" s="17" t="s">
        <v>20</v>
      </c>
      <c r="G51" s="25" t="str">
        <f t="shared" si="1"/>
        <v>TEK17 Direct NoPV ST Normal NoEV</v>
      </c>
      <c r="H51" s="13">
        <f>'[5]INPUT_Energy demand'!AD8</f>
        <v>4874.7443396923518</v>
      </c>
      <c r="I51" s="13">
        <f>'[5]INPUT_Energy demand'!AE8</f>
        <v>5206.3525241112438</v>
      </c>
      <c r="J51" s="13">
        <f>'[5]INPUT_Energy demand'!AF8</f>
        <v>5716.6737620535787</v>
      </c>
      <c r="K51" s="13">
        <f>'[5]INPUT_Energy demand'!AG8</f>
        <v>5751.8357520416685</v>
      </c>
      <c r="L51" s="13">
        <f>'[5]INPUT_Energy demand'!AH8</f>
        <v>4874.7443396923518</v>
      </c>
      <c r="M51" s="13">
        <f>'[5]INPUT_Energy demand'!AI8</f>
        <v>4208.4601206439129</v>
      </c>
      <c r="N51" s="13">
        <f>'[5]INPUT_Energy demand'!AJ8</f>
        <v>5319.0585851234882</v>
      </c>
      <c r="O51" s="13">
        <f>'[5]INPUT_Energy demand'!AK8</f>
        <v>4538.9167715216527</v>
      </c>
      <c r="P51" s="13">
        <f>'[5]INPUT_Energy demand'!AL8</f>
        <v>0</v>
      </c>
      <c r="Q51" s="13">
        <f>'[5]INPUT_Energy demand'!AM8</f>
        <v>997.89240346733095</v>
      </c>
      <c r="R51" s="13">
        <f>'[5]INPUT_Energy demand'!AN8</f>
        <v>397.61517693009046</v>
      </c>
      <c r="S51" s="13">
        <f>'[5]INPUT_Energy demand'!AO8</f>
        <v>1212.9189805200158</v>
      </c>
      <c r="T51" s="13">
        <f>'[5]INPUT_Energy demand'!AP8</f>
        <v>0</v>
      </c>
      <c r="U51" s="13">
        <f>'[5]INPUT_Energy demand'!AQ8</f>
        <v>2303.1417339378631</v>
      </c>
      <c r="V51" s="13">
        <f>'[5]INPUT_Energy demand'!AR8</f>
        <v>397.61517693009029</v>
      </c>
      <c r="W51" s="13">
        <f>'[5]INPUT_Energy demand'!AS8</f>
        <v>5319.8200899999974</v>
      </c>
      <c r="X51" s="13">
        <f>'[5]INPUT_Energy demand'!AT8</f>
        <v>0</v>
      </c>
      <c r="Y51" s="110">
        <f>'[5]INPUT_Energy demand'!AU8</f>
        <v>0.43327442196149846</v>
      </c>
      <c r="Z51" s="110">
        <f>'[5]INPUT_Energy demand'!AV8</f>
        <v>1.0000000000000004</v>
      </c>
      <c r="AA51" s="110">
        <f>'[5]INPUT_Energy demand'!AW8</f>
        <v>0.22800000000000309</v>
      </c>
      <c r="AB51" s="13">
        <f>'[5]INPUT_Energy demand'!AX8</f>
        <v>16281.171702469774</v>
      </c>
      <c r="AC51" s="13">
        <f>'[5]INPUT_Energy demand'!AY8</f>
        <v>18.476435496824301</v>
      </c>
      <c r="AD51" s="13">
        <f>'[5]INPUT_Energy demand'!AZ8</f>
        <v>17.783047249981998</v>
      </c>
      <c r="AE51" s="104">
        <f>'[5]INPUT_Energy demand'!BA8</f>
        <v>64.147599999999997</v>
      </c>
    </row>
    <row r="52" spans="1:31">
      <c r="A52" s="16" t="s">
        <v>7</v>
      </c>
      <c r="B52" s="17" t="s">
        <v>11</v>
      </c>
      <c r="C52" s="17" t="s">
        <v>37</v>
      </c>
      <c r="D52" s="45" t="s">
        <v>39</v>
      </c>
      <c r="E52" s="17" t="s">
        <v>17</v>
      </c>
      <c r="F52" s="17" t="s">
        <v>20</v>
      </c>
      <c r="G52" s="25" t="str">
        <f t="shared" si="1"/>
        <v>TEK17 ASHP NoPV ST Normal NoEV</v>
      </c>
      <c r="H52" s="13">
        <f>'[13]INPUT_Energy demand'!AD8</f>
        <v>12033.538551899199</v>
      </c>
      <c r="I52" s="13">
        <f>'[13]INPUT_Energy demand'!AE8</f>
        <v>12765.004062986773</v>
      </c>
      <c r="J52" s="13">
        <f>'[13]INPUT_Energy demand'!AF8</f>
        <v>15361.213162839242</v>
      </c>
      <c r="K52" s="13">
        <f>'[13]INPUT_Energy demand'!AG8</f>
        <v>12884.624559666956</v>
      </c>
      <c r="L52" s="13">
        <f>'[13]INPUT_Energy demand'!AH8</f>
        <v>12033.538551899199</v>
      </c>
      <c r="M52" s="13">
        <f>'[13]INPUT_Energy demand'!AI8</f>
        <v>8597.3097118246951</v>
      </c>
      <c r="N52" s="13">
        <f>'[13]INPUT_Energy demand'!AJ8</f>
        <v>10628.644243569008</v>
      </c>
      <c r="O52" s="13">
        <f>'[13]INPUT_Energy demand'!AK8</f>
        <v>9650.2778323869225</v>
      </c>
      <c r="P52" s="13">
        <f>'[13]INPUT_Energy demand'!AL8</f>
        <v>0</v>
      </c>
      <c r="Q52" s="13">
        <f>'[13]INPUT_Energy demand'!AM8</f>
        <v>4167.6943511620775</v>
      </c>
      <c r="R52" s="13">
        <f>'[13]INPUT_Energy demand'!AN8</f>
        <v>4732.5689192702339</v>
      </c>
      <c r="S52" s="13">
        <f>'[13]INPUT_Energy demand'!AO8</f>
        <v>3234.3467272800335</v>
      </c>
      <c r="T52" s="13">
        <f>'[13]INPUT_Energy demand'!AP8</f>
        <v>0</v>
      </c>
      <c r="U52" s="13">
        <f>'[13]INPUT_Energy demand'!AQ8</f>
        <v>12892.956733755947</v>
      </c>
      <c r="V52" s="13">
        <f>'[13]INPUT_Energy demand'!AR8</f>
        <v>4732.568919270233</v>
      </c>
      <c r="W52" s="13">
        <f>'[13]INPUT_Energy demand'!AS8</f>
        <v>14185.731260000019</v>
      </c>
      <c r="X52" s="13">
        <f>'[13]INPUT_Energy demand'!AT8</f>
        <v>0</v>
      </c>
      <c r="Y52" s="110">
        <f>'[13]INPUT_Energy demand'!AU8</f>
        <v>0.32325357458544374</v>
      </c>
      <c r="Z52" s="110">
        <f>'[13]INPUT_Energy demand'!AV8</f>
        <v>1.0000000000000002</v>
      </c>
      <c r="AA52" s="110">
        <f>'[13]INPUT_Energy demand'!AW8</f>
        <v>0.22800000000000206</v>
      </c>
      <c r="AB52" s="13">
        <f>'[13]INPUT_Energy demand'!AX8</f>
        <v>53572.884871380396</v>
      </c>
      <c r="AC52" s="13">
        <f>'[13]INPUT_Energy demand'!AY8</f>
        <v>47.862078731581754</v>
      </c>
      <c r="AD52" s="13">
        <f>'[13]INPUT_Energy demand'!AZ8</f>
        <v>57.223774907069014</v>
      </c>
      <c r="AE52" s="104">
        <f>'[13]INPUT_Energy demand'!BA8</f>
        <v>164.13319999999999</v>
      </c>
    </row>
    <row r="53" spans="1:31">
      <c r="A53" s="16" t="s">
        <v>7</v>
      </c>
      <c r="B53" s="17" t="s">
        <v>10</v>
      </c>
      <c r="C53" s="17" t="s">
        <v>32</v>
      </c>
      <c r="D53" s="45" t="s">
        <v>39</v>
      </c>
      <c r="E53" s="17" t="s">
        <v>17</v>
      </c>
      <c r="F53" s="17" t="s">
        <v>20</v>
      </c>
      <c r="G53" s="25" t="str">
        <f t="shared" si="1"/>
        <v>TEK17 Direct PV panels ST Normal NoEV</v>
      </c>
      <c r="H53" s="13">
        <f>'[21]INPUT_Energy demand'!AD8</f>
        <v>7649.2211396923294</v>
      </c>
      <c r="I53" s="13">
        <f>'[21]INPUT_Energy demand'!AE8</f>
        <v>7844.4413591341254</v>
      </c>
      <c r="J53" s="13">
        <f>'[21]INPUT_Energy demand'!AF8</f>
        <v>8008.7235724555067</v>
      </c>
      <c r="K53" s="13">
        <f>'[21]INPUT_Energy demand'!AG8</f>
        <v>8190.2669520416539</v>
      </c>
      <c r="L53" s="13">
        <f>'[21]INPUT_Energy demand'!AH8</f>
        <v>7649.2211396923294</v>
      </c>
      <c r="M53" s="13">
        <f>'[21]INPUT_Energy demand'!AI8</f>
        <v>7188.5722647231642</v>
      </c>
      <c r="N53" s="13">
        <f>'[21]INPUT_Energy demand'!AJ8</f>
        <v>7419.7585851234899</v>
      </c>
      <c r="O53" s="13">
        <f>'[21]INPUT_Energy demand'!AK8</f>
        <v>6977.3479715216617</v>
      </c>
      <c r="P53" s="13">
        <f>'[21]INPUT_Energy demand'!AL8</f>
        <v>0</v>
      </c>
      <c r="Q53" s="13">
        <f>'[21]INPUT_Energy demand'!AM8</f>
        <v>655.86909441096122</v>
      </c>
      <c r="R53" s="13">
        <f>'[21]INPUT_Energy demand'!AN8</f>
        <v>588.96498733201679</v>
      </c>
      <c r="S53" s="13">
        <f>'[21]INPUT_Energy demand'!AO8</f>
        <v>1212.9189805199921</v>
      </c>
      <c r="T53" s="13">
        <f>'[21]INPUT_Energy demand'!AP8</f>
        <v>0</v>
      </c>
      <c r="U53" s="13">
        <f>'[21]INPUT_Energy demand'!AQ8</f>
        <v>1199.9919901085739</v>
      </c>
      <c r="V53" s="13">
        <f>'[21]INPUT_Energy demand'!AR8</f>
        <v>588.96498733201713</v>
      </c>
      <c r="W53" s="13">
        <f>'[21]INPUT_Energy demand'!AS8</f>
        <v>5319.8200899999974</v>
      </c>
      <c r="X53" s="13">
        <f>'[21]INPUT_Energy demand'!AT8</f>
        <v>0</v>
      </c>
      <c r="Y53" s="110">
        <f>'[21]INPUT_Energy demand'!AU8</f>
        <v>0.54656122692253883</v>
      </c>
      <c r="Z53" s="110">
        <f>'[21]INPUT_Energy demand'!AV8</f>
        <v>0.99999999999999944</v>
      </c>
      <c r="AA53" s="110">
        <f>'[21]INPUT_Energy demand'!AW8</f>
        <v>0.22799999999999862</v>
      </c>
      <c r="AB53" s="13">
        <f>'[21]INPUT_Energy demand'!AX8</f>
        <v>28107.171702469717</v>
      </c>
      <c r="AC53" s="13">
        <f>'[21]INPUT_Energy demand'!AY8</f>
        <v>28.176452483332994</v>
      </c>
      <c r="AD53" s="13">
        <f>'[21]INPUT_Energy demand'!AZ8</f>
        <v>21.462840655982006</v>
      </c>
      <c r="AE53" s="104">
        <f>'[21]INPUT_Energy demand'!BA8</f>
        <v>64.147599999999997</v>
      </c>
    </row>
    <row r="54" spans="1:31">
      <c r="A54" s="16" t="s">
        <v>7</v>
      </c>
      <c r="B54" s="17" t="s">
        <v>11</v>
      </c>
      <c r="C54" s="17" t="s">
        <v>32</v>
      </c>
      <c r="D54" s="45" t="s">
        <v>39</v>
      </c>
      <c r="E54" s="17" t="s">
        <v>17</v>
      </c>
      <c r="F54" s="17" t="s">
        <v>20</v>
      </c>
      <c r="G54" s="25" t="str">
        <f t="shared" si="1"/>
        <v>TEK17 ASHP PV panels ST Normal NoEV</v>
      </c>
      <c r="H54" s="13">
        <f>'[29]INPUT_Energy demand'!AD8</f>
        <v>14808.015351899234</v>
      </c>
      <c r="I54" s="13">
        <f>'[29]INPUT_Energy demand'!AE8</f>
        <v>15796.918469489807</v>
      </c>
      <c r="J54" s="13">
        <f>'[29]INPUT_Energy demand'!AF8</f>
        <v>23426.321324981684</v>
      </c>
      <c r="K54" s="13">
        <f>'[29]INPUT_Energy demand'!AG8</f>
        <v>15323.055759666942</v>
      </c>
      <c r="L54" s="13">
        <f>'[29]INPUT_Energy demand'!AH8</f>
        <v>14808.015351899234</v>
      </c>
      <c r="M54" s="13">
        <f>'[29]INPUT_Energy demand'!AI8</f>
        <v>10558.295916898716</v>
      </c>
      <c r="N54" s="13">
        <f>'[29]INPUT_Energy demand'!AJ8</f>
        <v>11351.344243569014</v>
      </c>
      <c r="O54" s="13">
        <f>'[29]INPUT_Energy demand'!AK8</f>
        <v>12088.709032386927</v>
      </c>
      <c r="P54" s="13">
        <f>'[29]INPUT_Energy demand'!AL8</f>
        <v>0</v>
      </c>
      <c r="Q54" s="13">
        <f>'[29]INPUT_Energy demand'!AM8</f>
        <v>5238.6225525910904</v>
      </c>
      <c r="R54" s="13">
        <f>'[29]INPUT_Energy demand'!AN8</f>
        <v>12074.97708141267</v>
      </c>
      <c r="S54" s="13">
        <f>'[29]INPUT_Energy demand'!AO8</f>
        <v>3234.3467272800153</v>
      </c>
      <c r="T54" s="13">
        <f>'[29]INPUT_Energy demand'!AP8</f>
        <v>0</v>
      </c>
      <c r="U54" s="13">
        <f>'[29]INPUT_Energy demand'!AQ8</f>
        <v>16348.443284519441</v>
      </c>
      <c r="V54" s="13">
        <f>'[29]INPUT_Energy demand'!AR8</f>
        <v>12074.97708141267</v>
      </c>
      <c r="W54" s="13">
        <f>'[29]INPUT_Energy demand'!AS8</f>
        <v>14185.731260000019</v>
      </c>
      <c r="X54" s="13">
        <f>'[29]INPUT_Energy demand'!AT8</f>
        <v>0</v>
      </c>
      <c r="Y54" s="110">
        <f>'[29]INPUT_Energy demand'!AU8</f>
        <v>0.320435558384425</v>
      </c>
      <c r="Z54" s="110">
        <f>'[29]INPUT_Energy demand'!AV8</f>
        <v>1</v>
      </c>
      <c r="AA54" s="110">
        <f>'[29]INPUT_Energy demand'!AW8</f>
        <v>0.22800000000000079</v>
      </c>
      <c r="AB54" s="13">
        <f>'[29]INPUT_Energy demand'!AX8</f>
        <v>65398.884871380265</v>
      </c>
      <c r="AC54" s="13">
        <f>'[29]INPUT_Energy demand'!AY8</f>
        <v>67.505046832150214</v>
      </c>
      <c r="AD54" s="13">
        <f>'[29]INPUT_Energy demand'!AZ8</f>
        <v>86.064527685111983</v>
      </c>
      <c r="AE54" s="104">
        <f>'[29]INPUT_Energy demand'!BA8</f>
        <v>164.13319999999999</v>
      </c>
    </row>
    <row r="55" spans="1:31">
      <c r="A55" s="16" t="s">
        <v>7</v>
      </c>
      <c r="B55" s="17" t="s">
        <v>10</v>
      </c>
      <c r="C55" s="17" t="s">
        <v>37</v>
      </c>
      <c r="D55" s="45" t="s">
        <v>39</v>
      </c>
      <c r="E55" s="17" t="s">
        <v>40</v>
      </c>
      <c r="F55" s="17" t="s">
        <v>20</v>
      </c>
      <c r="G55" s="25" t="str">
        <f t="shared" si="1"/>
        <v>TEK17 Direct NoPV ST Occupant open NoEV</v>
      </c>
      <c r="H55" s="13">
        <f>'[37]INPUT_Energy demand'!AD8</f>
        <v>7649.2211396923585</v>
      </c>
      <c r="I55" s="13">
        <f>'[37]INPUT_Energy demand'!AE8</f>
        <v>8171.1947245098781</v>
      </c>
      <c r="J55" s="13">
        <f>'[37]INPUT_Energy demand'!AF8</f>
        <v>7787.1685606024676</v>
      </c>
      <c r="K55" s="13">
        <f>'[37]INPUT_Energy demand'!AG8</f>
        <v>7942.3853520416578</v>
      </c>
      <c r="L55" s="13">
        <f>'[37]INPUT_Energy demand'!AH8</f>
        <v>7649.2211396923585</v>
      </c>
      <c r="M55" s="13">
        <f>'[37]INPUT_Energy demand'!AI8</f>
        <v>6667.3853623192517</v>
      </c>
      <c r="N55" s="13">
        <f>'[37]INPUT_Energy demand'!AJ8</f>
        <v>6730.7585851234971</v>
      </c>
      <c r="O55" s="13">
        <f>'[37]INPUT_Energy demand'!AK8</f>
        <v>6729.4663715216666</v>
      </c>
      <c r="P55" s="13">
        <f>'[37]INPUT_Energy demand'!AL8</f>
        <v>0</v>
      </c>
      <c r="Q55" s="13">
        <f>'[37]INPUT_Energy demand'!AM8</f>
        <v>1503.8093621906264</v>
      </c>
      <c r="R55" s="13">
        <f>'[37]INPUT_Energy demand'!AN8</f>
        <v>1056.4099754789704</v>
      </c>
      <c r="S55" s="13">
        <f>'[37]INPUT_Energy demand'!AO8</f>
        <v>1212.9189805199912</v>
      </c>
      <c r="T55" s="13">
        <f>'[37]INPUT_Energy demand'!AP8</f>
        <v>0</v>
      </c>
      <c r="U55" s="13">
        <f>'[37]INPUT_Energy demand'!AQ8</f>
        <v>1923.7690656995642</v>
      </c>
      <c r="V55" s="13">
        <f>'[37]INPUT_Energy demand'!AR8</f>
        <v>1056.4099754789702</v>
      </c>
      <c r="W55" s="13">
        <f>'[37]INPUT_Energy demand'!AS8</f>
        <v>5319.8200899999974</v>
      </c>
      <c r="X55" s="13">
        <f>'[37]INPUT_Energy demand'!AT8</f>
        <v>0</v>
      </c>
      <c r="Y55" s="110">
        <f>'[37]INPUT_Energy demand'!AU8</f>
        <v>0.78169952360876405</v>
      </c>
      <c r="Z55" s="110">
        <f>'[37]INPUT_Energy demand'!AV8</f>
        <v>1.0000000000000002</v>
      </c>
      <c r="AA55" s="110">
        <f>'[37]INPUT_Energy demand'!AW8</f>
        <v>0.22799999999999845</v>
      </c>
      <c r="AB55" s="13">
        <f>'[37]INPUT_Energy demand'!AX8</f>
        <v>28107.171702469746</v>
      </c>
      <c r="AC55" s="13">
        <f>'[37]INPUT_Energy demand'!AY8</f>
        <v>19.642840657248996</v>
      </c>
      <c r="AD55" s="13">
        <f>'[37]INPUT_Energy demand'!AZ8</f>
        <v>22.115611394837508</v>
      </c>
      <c r="AE55" s="104">
        <f>'[37]INPUT_Energy demand'!BA8</f>
        <v>64.147599999999997</v>
      </c>
    </row>
    <row r="56" spans="1:31">
      <c r="A56" s="16" t="s">
        <v>7</v>
      </c>
      <c r="B56" s="17" t="s">
        <v>11</v>
      </c>
      <c r="C56" s="17" t="s">
        <v>37</v>
      </c>
      <c r="D56" s="45" t="s">
        <v>39</v>
      </c>
      <c r="E56" s="17" t="s">
        <v>40</v>
      </c>
      <c r="F56" s="17" t="s">
        <v>20</v>
      </c>
      <c r="G56" s="25" t="str">
        <f t="shared" si="1"/>
        <v>TEK17 ASHP NoPV ST Occupant open NoEV</v>
      </c>
      <c r="H56" s="13">
        <f>'[45]INPUT_Energy demand'!AD8</f>
        <v>14808.015351899197</v>
      </c>
      <c r="I56" s="13">
        <f>'[45]INPUT_Energy demand'!AE8</f>
        <v>15240.072332083117</v>
      </c>
      <c r="J56" s="13">
        <f>'[45]INPUT_Energy demand'!AF8</f>
        <v>18770.452958153139</v>
      </c>
      <c r="K56" s="13">
        <f>'[45]INPUT_Energy demand'!AG8</f>
        <v>15075.174159666984</v>
      </c>
      <c r="L56" s="13">
        <f>'[45]INPUT_Energy demand'!AH8</f>
        <v>14808.015351899197</v>
      </c>
      <c r="M56" s="13">
        <f>'[45]INPUT_Energy demand'!AI8</f>
        <v>10525.291471979657</v>
      </c>
      <c r="N56" s="13">
        <f>'[45]INPUT_Energy demand'!AJ8</f>
        <v>11351.344243569027</v>
      </c>
      <c r="O56" s="13">
        <f>'[45]INPUT_Energy demand'!AK8</f>
        <v>11840.82743238693</v>
      </c>
      <c r="P56" s="13">
        <f>'[45]INPUT_Energy demand'!AL8</f>
        <v>0</v>
      </c>
      <c r="Q56" s="13">
        <f>'[45]INPUT_Energy demand'!AM8</f>
        <v>4714.7808601034594</v>
      </c>
      <c r="R56" s="13">
        <f>'[45]INPUT_Energy demand'!AN8</f>
        <v>7419.108714584112</v>
      </c>
      <c r="S56" s="13">
        <f>'[45]INPUT_Energy demand'!AO8</f>
        <v>3234.3467272800535</v>
      </c>
      <c r="T56" s="13">
        <f>'[45]INPUT_Energy demand'!AP8</f>
        <v>0</v>
      </c>
      <c r="U56" s="13">
        <f>'[45]INPUT_Energy demand'!AQ8</f>
        <v>11836.452785925976</v>
      </c>
      <c r="V56" s="13">
        <f>'[45]INPUT_Energy demand'!AR8</f>
        <v>7419.108714584112</v>
      </c>
      <c r="W56" s="13">
        <f>'[45]INPUT_Energy demand'!AS8</f>
        <v>14185.731260000019</v>
      </c>
      <c r="X56" s="13">
        <f>'[45]INPUT_Energy demand'!AT8</f>
        <v>0</v>
      </c>
      <c r="Y56" s="110">
        <f>'[45]INPUT_Energy demand'!AU8</f>
        <v>0.39832718005765422</v>
      </c>
      <c r="Z56" s="110">
        <f>'[45]INPUT_Energy demand'!AV8</f>
        <v>1</v>
      </c>
      <c r="AA56" s="110">
        <f>'[45]INPUT_Energy demand'!AW8</f>
        <v>0.22800000000000348</v>
      </c>
      <c r="AB56" s="13">
        <f>'[45]INPUT_Energy demand'!AX8</f>
        <v>65398.88487138044</v>
      </c>
      <c r="AC56" s="13">
        <f>'[45]INPUT_Energy demand'!AY8</f>
        <v>56.921399040635038</v>
      </c>
      <c r="AD56" s="13">
        <f>'[45]INPUT_Energy demand'!AZ8</f>
        <v>76.575134933696219</v>
      </c>
      <c r="AE56" s="104">
        <f>'[45]INPUT_Energy demand'!BA8</f>
        <v>164.13319999999999</v>
      </c>
    </row>
    <row r="57" spans="1:31">
      <c r="A57" s="16" t="s">
        <v>7</v>
      </c>
      <c r="B57" s="17" t="s">
        <v>10</v>
      </c>
      <c r="C57" s="17" t="s">
        <v>32</v>
      </c>
      <c r="D57" s="45" t="s">
        <v>39</v>
      </c>
      <c r="E57" s="17" t="s">
        <v>40</v>
      </c>
      <c r="F57" s="17" t="s">
        <v>20</v>
      </c>
      <c r="G57" s="25" t="str">
        <f t="shared" si="1"/>
        <v>TEK17 Direct PV panels ST Occupant open NoEV</v>
      </c>
      <c r="H57" s="13">
        <f>'[53]INPUT_Energy demand'!AD8</f>
        <v>8034.8385679270905</v>
      </c>
      <c r="I57" s="13">
        <f>'[53]INPUT_Energy demand'!AE8</f>
        <v>7881.2635655705826</v>
      </c>
      <c r="J57" s="13">
        <f>'[53]INPUT_Energy demand'!AF8</f>
        <v>9250.5509780246102</v>
      </c>
      <c r="K57" s="13">
        <f>'[53]INPUT_Energy demand'!AG8</f>
        <v>9496.0441620484635</v>
      </c>
      <c r="L57" s="13">
        <f>'[53]INPUT_Energy demand'!AH8</f>
        <v>8034.8385679270905</v>
      </c>
      <c r="M57" s="13">
        <f>'[53]INPUT_Energy demand'!AI8</f>
        <v>6053.4276460734418</v>
      </c>
      <c r="N57" s="13">
        <f>'[53]INPUT_Energy demand'!AJ8</f>
        <v>8209.1764351929614</v>
      </c>
      <c r="O57" s="13">
        <f>'[53]INPUT_Energy demand'!AK8</f>
        <v>6885.915939648502</v>
      </c>
      <c r="P57" s="13">
        <f>'[53]INPUT_Energy demand'!AL8</f>
        <v>0</v>
      </c>
      <c r="Q57" s="13">
        <f>'[53]INPUT_Energy demand'!AM8</f>
        <v>1827.8359194971408</v>
      </c>
      <c r="R57" s="13">
        <f>'[53]INPUT_Energy demand'!AN8</f>
        <v>1041.3745428316488</v>
      </c>
      <c r="S57" s="13">
        <f>'[53]INPUT_Energy demand'!AO8</f>
        <v>2610.1282223999615</v>
      </c>
      <c r="T57" s="13">
        <f>'[53]INPUT_Energy demand'!AP8</f>
        <v>0</v>
      </c>
      <c r="U57" s="13">
        <f>'[53]INPUT_Energy demand'!AQ8</f>
        <v>4057.9471969146998</v>
      </c>
      <c r="V57" s="13">
        <f>'[53]INPUT_Energy demand'!AR8</f>
        <v>1041.3745428316488</v>
      </c>
      <c r="W57" s="13">
        <f>'[53]INPUT_Energy demand'!AS8</f>
        <v>11447.930800000009</v>
      </c>
      <c r="X57" s="13">
        <f>'[53]INPUT_Energy demand'!AT8</f>
        <v>0</v>
      </c>
      <c r="Y57" s="110">
        <f>'[53]INPUT_Energy demand'!AU8</f>
        <v>0.4504336381919567</v>
      </c>
      <c r="Z57" s="110">
        <f>'[53]INPUT_Energy demand'!AV8</f>
        <v>1</v>
      </c>
      <c r="AA57" s="110">
        <f>'[53]INPUT_Energy demand'!AW8</f>
        <v>0.22799999999999646</v>
      </c>
      <c r="AB57" s="13">
        <f>'[53]INPUT_Energy demand'!AX8</f>
        <v>32749.058403859155</v>
      </c>
      <c r="AC57" s="13">
        <f>'[53]INPUT_Energy demand'!AY8</f>
        <v>23.144355783466242</v>
      </c>
      <c r="AD57" s="13">
        <f>'[53]INPUT_Energy demand'!AZ8</f>
        <v>66.385416262127492</v>
      </c>
      <c r="AE57" s="104">
        <f>'[53]INPUT_Energy demand'!BA8</f>
        <v>139.26929999999999</v>
      </c>
    </row>
    <row r="58" spans="1:31">
      <c r="A58" s="16" t="s">
        <v>7</v>
      </c>
      <c r="B58" s="17" t="s">
        <v>11</v>
      </c>
      <c r="C58" s="17" t="s">
        <v>32</v>
      </c>
      <c r="D58" s="45" t="s">
        <v>39</v>
      </c>
      <c r="E58" s="17" t="s">
        <v>40</v>
      </c>
      <c r="F58" s="17" t="s">
        <v>20</v>
      </c>
      <c r="G58" s="25" t="str">
        <f t="shared" si="1"/>
        <v>TEK17 ASHP PV panels ST Occupant open NoEV</v>
      </c>
      <c r="H58" s="13">
        <f>'[61]INPUT_Energy demand'!AD8</f>
        <v>14529.881585620524</v>
      </c>
      <c r="I58" s="13">
        <f>'[61]INPUT_Energy demand'!AE8</f>
        <v>14163.678447978467</v>
      </c>
      <c r="J58" s="13">
        <f>'[61]INPUT_Energy demand'!AF8</f>
        <v>18996.059862728991</v>
      </c>
      <c r="K58" s="13">
        <f>'[61]INPUT_Energy demand'!AG8</f>
        <v>15719.592214630671</v>
      </c>
      <c r="L58" s="13">
        <f>'[61]INPUT_Energy demand'!AH8</f>
        <v>14529.881585620524</v>
      </c>
      <c r="M58" s="13">
        <f>'[61]INPUT_Energy demand'!AI8</f>
        <v>10251.070160441588</v>
      </c>
      <c r="N58" s="13">
        <f>'[61]INPUT_Energy demand'!AJ8</f>
        <v>11278.876989417284</v>
      </c>
      <c r="O58" s="13">
        <f>'[61]INPUT_Energy demand'!AK8</f>
        <v>11490.449170630713</v>
      </c>
      <c r="P58" s="13">
        <f>'[61]INPUT_Energy demand'!AL8</f>
        <v>0</v>
      </c>
      <c r="Q58" s="13">
        <f>'[61]INPUT_Energy demand'!AM8</f>
        <v>3912.6082875368793</v>
      </c>
      <c r="R58" s="13">
        <f>'[61]INPUT_Energy demand'!AN8</f>
        <v>7717.1828733117072</v>
      </c>
      <c r="S58" s="13">
        <f>'[61]INPUT_Energy demand'!AO8</f>
        <v>4229.1430439999585</v>
      </c>
      <c r="T58" s="13">
        <f>'[61]INPUT_Energy demand'!AP8</f>
        <v>0</v>
      </c>
      <c r="U58" s="13">
        <f>'[61]INPUT_Energy demand'!AQ8</f>
        <v>10988.318177002571</v>
      </c>
      <c r="V58" s="13">
        <f>'[61]INPUT_Energy demand'!AR8</f>
        <v>7717.1828733117063</v>
      </c>
      <c r="W58" s="13">
        <f>'[61]INPUT_Energy demand'!AS8</f>
        <v>18548.873</v>
      </c>
      <c r="X58" s="13">
        <f>'[61]INPUT_Energy demand'!AT8</f>
        <v>0</v>
      </c>
      <c r="Y58" s="110">
        <f>'[61]INPUT_Energy demand'!AU8</f>
        <v>0.35606980290446716</v>
      </c>
      <c r="Z58" s="110">
        <f>'[61]INPUT_Energy demand'!AV8</f>
        <v>1.0000000000000002</v>
      </c>
      <c r="AA58" s="110">
        <f>'[61]INPUT_Energy demand'!AW8</f>
        <v>0.22799999999999776</v>
      </c>
      <c r="AB58" s="13">
        <f>'[61]INPUT_Energy demand'!AX8</f>
        <v>66577.539788345937</v>
      </c>
      <c r="AC58" s="13">
        <f>'[61]INPUT_Energy demand'!AY8</f>
        <v>42.976739595358239</v>
      </c>
      <c r="AD58" s="13">
        <f>'[61]INPUT_Energy demand'!AZ8</f>
        <v>114.09489637367619</v>
      </c>
      <c r="AE58" s="104">
        <f>'[61]INPUT_Energy demand'!BA8</f>
        <v>192.07599999999999</v>
      </c>
    </row>
    <row r="59" spans="1:31">
      <c r="A59" s="16" t="s">
        <v>7</v>
      </c>
      <c r="B59" s="17" t="s">
        <v>10</v>
      </c>
      <c r="C59" s="17" t="s">
        <v>37</v>
      </c>
      <c r="D59" s="45" t="s">
        <v>39</v>
      </c>
      <c r="E59" s="17" t="s">
        <v>17</v>
      </c>
      <c r="F59" s="17" t="s">
        <v>21</v>
      </c>
      <c r="G59" s="25" t="str">
        <f t="shared" si="1"/>
        <v>TEK17 Direct NoPV ST Normal EV charging</v>
      </c>
      <c r="H59" s="13">
        <f>'[69]INPUT_Energy demand'!AD8</f>
        <v>10809.32197504802</v>
      </c>
      <c r="I59" s="13">
        <f>'[69]INPUT_Energy demand'!AE8</f>
        <v>9965.196490520033</v>
      </c>
      <c r="J59" s="13">
        <f>'[69]INPUT_Energy demand'!AF8</f>
        <v>11488.467342525555</v>
      </c>
      <c r="K59" s="13">
        <f>'[69]INPUT_Energy demand'!AG8</f>
        <v>11934.480592685839</v>
      </c>
      <c r="L59" s="13">
        <f>'[69]INPUT_Energy demand'!AH8</f>
        <v>10809.32197504802</v>
      </c>
      <c r="M59" s="13">
        <f>'[69]INPUT_Energy demand'!AI8</f>
        <v>8459.4529528719595</v>
      </c>
      <c r="N59" s="13">
        <f>'[69]INPUT_Energy demand'!AJ8</f>
        <v>10309.878155797367</v>
      </c>
      <c r="O59" s="13">
        <f>'[69]INPUT_Energy demand'!AK8</f>
        <v>9324.3523702858911</v>
      </c>
      <c r="P59" s="13">
        <f>'[69]INPUT_Energy demand'!AL8</f>
        <v>0</v>
      </c>
      <c r="Q59" s="13">
        <f>'[69]INPUT_Energy demand'!AM8</f>
        <v>1505.7435376480735</v>
      </c>
      <c r="R59" s="13">
        <f>'[69]INPUT_Energy demand'!AN8</f>
        <v>1178.589186728188</v>
      </c>
      <c r="S59" s="13">
        <f>'[69]INPUT_Energy demand'!AO8</f>
        <v>2610.1282223999478</v>
      </c>
      <c r="T59" s="13">
        <f>'[69]INPUT_Energy demand'!AP8</f>
        <v>0</v>
      </c>
      <c r="U59" s="13">
        <f>'[69]INPUT_Energy demand'!AQ8</f>
        <v>4648.1180469376122</v>
      </c>
      <c r="V59" s="13">
        <f>'[69]INPUT_Energy demand'!AR8</f>
        <v>1178.5891867281889</v>
      </c>
      <c r="W59" s="13">
        <f>'[69]INPUT_Energy demand'!AS8</f>
        <v>11447.930800000009</v>
      </c>
      <c r="X59" s="13">
        <f>'[69]INPUT_Energy demand'!AT8</f>
        <v>0</v>
      </c>
      <c r="Y59" s="110">
        <f>'[69]INPUT_Energy demand'!AU8</f>
        <v>0.32394692269920394</v>
      </c>
      <c r="Z59" s="110">
        <f>'[69]INPUT_Energy demand'!AV8</f>
        <v>0.99999999999999922</v>
      </c>
      <c r="AA59" s="110">
        <f>'[69]INPUT_Energy demand'!AW8</f>
        <v>0.22799999999999526</v>
      </c>
      <c r="AB59" s="13">
        <f>'[69]INPUT_Energy demand'!AX8</f>
        <v>44575.058403859148</v>
      </c>
      <c r="AC59" s="13">
        <f>'[69]INPUT_Energy demand'!AY8</f>
        <v>37.352962681577367</v>
      </c>
      <c r="AD59" s="13">
        <f>'[69]INPUT_Energy demand'!AZ8</f>
        <v>57.848015660761895</v>
      </c>
      <c r="AE59" s="104">
        <f>'[69]INPUT_Energy demand'!BA8</f>
        <v>139.26929999999999</v>
      </c>
    </row>
    <row r="60" spans="1:31">
      <c r="A60" s="16" t="s">
        <v>7</v>
      </c>
      <c r="B60" s="17" t="s">
        <v>11</v>
      </c>
      <c r="C60" s="17" t="s">
        <v>37</v>
      </c>
      <c r="D60" s="45" t="s">
        <v>39</v>
      </c>
      <c r="E60" s="17" t="s">
        <v>17</v>
      </c>
      <c r="F60" s="17" t="s">
        <v>21</v>
      </c>
      <c r="G60" s="25" t="str">
        <f t="shared" si="1"/>
        <v>TEK17 ASHP NoPV ST Normal EV charging</v>
      </c>
      <c r="H60" s="13">
        <f>'[77]INPUT_Energy demand'!AD8</f>
        <v>17304.358385620471</v>
      </c>
      <c r="I60" s="13">
        <f>'[77]INPUT_Energy demand'!AE8</f>
        <v>17180.393040704796</v>
      </c>
      <c r="J60" s="13">
        <f>'[77]INPUT_Energy demand'!AF8</f>
        <v>28706.921657950319</v>
      </c>
      <c r="K60" s="13">
        <f>'[77]INPUT_Energy demand'!AG8</f>
        <v>18158.023414630668</v>
      </c>
      <c r="L60" s="13">
        <f>'[77]INPUT_Energy demand'!AH8</f>
        <v>17304.358385620471</v>
      </c>
      <c r="M60" s="13">
        <f>'[77]INPUT_Energy demand'!AI8</f>
        <v>12177.324481154286</v>
      </c>
      <c r="N60" s="13">
        <f>'[77]INPUT_Energy demand'!AJ8</f>
        <v>12001.576989417284</v>
      </c>
      <c r="O60" s="13">
        <f>'[77]INPUT_Energy demand'!AK8</f>
        <v>13928.880370630701</v>
      </c>
      <c r="P60" s="13">
        <f>'[77]INPUT_Energy demand'!AL8</f>
        <v>0</v>
      </c>
      <c r="Q60" s="13">
        <f>'[77]INPUT_Energy demand'!AM8</f>
        <v>5003.0685595505092</v>
      </c>
      <c r="R60" s="13">
        <f>'[77]INPUT_Energy demand'!AN8</f>
        <v>16705.344668533035</v>
      </c>
      <c r="S60" s="13">
        <f>'[77]INPUT_Energy demand'!AO8</f>
        <v>4229.1430439999676</v>
      </c>
      <c r="T60" s="13">
        <f>'[77]INPUT_Energy demand'!AP8</f>
        <v>0</v>
      </c>
      <c r="U60" s="13">
        <f>'[77]INPUT_Energy demand'!AQ8</f>
        <v>14776.775726428812</v>
      </c>
      <c r="V60" s="13">
        <f>'[77]INPUT_Energy demand'!AR8</f>
        <v>16705.344668533035</v>
      </c>
      <c r="W60" s="13">
        <f>'[77]INPUT_Energy demand'!AS8</f>
        <v>18548.873</v>
      </c>
      <c r="X60" s="13">
        <f>'[77]INPUT_Energy demand'!AT8</f>
        <v>0</v>
      </c>
      <c r="Y60" s="110">
        <f>'[77]INPUT_Energy demand'!AU8</f>
        <v>0.33857646973705741</v>
      </c>
      <c r="Z60" s="110">
        <f>'[77]INPUT_Energy demand'!AV8</f>
        <v>1</v>
      </c>
      <c r="AA60" s="110">
        <f>'[77]INPUT_Energy demand'!AW8</f>
        <v>0.22799999999999826</v>
      </c>
      <c r="AB60" s="13">
        <f>'[77]INPUT_Energy demand'!AX8</f>
        <v>78403.539788346141</v>
      </c>
      <c r="AC60" s="13">
        <f>'[77]INPUT_Energy demand'!AY8</f>
        <v>61.876739595358238</v>
      </c>
      <c r="AD60" s="13">
        <f>'[77]INPUT_Energy demand'!AZ8</f>
        <v>146.4948963736762</v>
      </c>
      <c r="AE60" s="104">
        <f>'[77]INPUT_Energy demand'!BA8</f>
        <v>192.07599999999999</v>
      </c>
    </row>
    <row r="61" spans="1:31">
      <c r="A61" s="16" t="s">
        <v>7</v>
      </c>
      <c r="B61" s="17" t="s">
        <v>10</v>
      </c>
      <c r="C61" s="17" t="s">
        <v>32</v>
      </c>
      <c r="D61" s="45" t="s">
        <v>39</v>
      </c>
      <c r="E61" s="17" t="s">
        <v>17</v>
      </c>
      <c r="F61" s="17" t="s">
        <v>21</v>
      </c>
      <c r="G61" s="25" t="str">
        <f t="shared" si="1"/>
        <v>TEK17 Direct PV panels ST Normal EV charging</v>
      </c>
      <c r="H61" s="13">
        <f>'[85]INPUT_Energy demand'!AD8</f>
        <v>10810.377070327102</v>
      </c>
      <c r="I61" s="13">
        <f>'[85]INPUT_Energy demand'!AE8</f>
        <v>10969.569659812949</v>
      </c>
      <c r="J61" s="13">
        <f>'[85]INPUT_Energy demand'!AF8</f>
        <v>11485.190518581639</v>
      </c>
      <c r="K61" s="13">
        <f>'[85]INPUT_Energy demand'!AG8</f>
        <v>11687.434276448485</v>
      </c>
      <c r="L61" s="13">
        <f>'[85]INPUT_Energy demand'!AH8</f>
        <v>10810.377070327102</v>
      </c>
      <c r="M61" s="13">
        <f>'[85]INPUT_Energy demand'!AI8</f>
        <v>8282.7812589488585</v>
      </c>
      <c r="N61" s="13">
        <f>'[85]INPUT_Energy demand'!AJ8</f>
        <v>10310.152920192957</v>
      </c>
      <c r="O61" s="13">
        <f>'[85]INPUT_Energy demand'!AK8</f>
        <v>9077.3060540485076</v>
      </c>
      <c r="P61" s="13">
        <f>'[85]INPUT_Energy demand'!AL8</f>
        <v>0</v>
      </c>
      <c r="Q61" s="13">
        <f>'[85]INPUT_Energy demand'!AM8</f>
        <v>2686.7884008640904</v>
      </c>
      <c r="R61" s="13">
        <f>'[85]INPUT_Energy demand'!AN8</f>
        <v>1175.0375983886825</v>
      </c>
      <c r="S61" s="13">
        <f>'[85]INPUT_Energy demand'!AO8</f>
        <v>2610.1282223999769</v>
      </c>
      <c r="T61" s="13">
        <f>'[85]INPUT_Energy demand'!AP8</f>
        <v>0</v>
      </c>
      <c r="U61" s="13">
        <f>'[85]INPUT_Energy demand'!AQ8</f>
        <v>5433.0056008538204</v>
      </c>
      <c r="V61" s="13">
        <f>'[85]INPUT_Energy demand'!AR8</f>
        <v>1175.0375983886829</v>
      </c>
      <c r="W61" s="13">
        <f>'[85]INPUT_Energy demand'!AS8</f>
        <v>11447.930800000009</v>
      </c>
      <c r="X61" s="13">
        <f>'[85]INPUT_Energy demand'!AT8</f>
        <v>0</v>
      </c>
      <c r="Y61" s="110">
        <f>'[85]INPUT_Energy demand'!AU8</f>
        <v>0.49453076220680686</v>
      </c>
      <c r="Z61" s="110">
        <f>'[85]INPUT_Energy demand'!AV8</f>
        <v>0.99999999999999967</v>
      </c>
      <c r="AA61" s="110">
        <f>'[85]INPUT_Energy demand'!AW8</f>
        <v>0.22799999999999782</v>
      </c>
      <c r="AB61" s="13">
        <f>'[85]INPUT_Energy demand'!AX8</f>
        <v>44575.058403859104</v>
      </c>
      <c r="AC61" s="13">
        <f>'[85]INPUT_Energy demand'!AY8</f>
        <v>31.429093528298576</v>
      </c>
      <c r="AD61" s="13">
        <f>'[85]INPUT_Energy demand'!AZ8</f>
        <v>57.513301706276494</v>
      </c>
      <c r="AE61" s="104">
        <f>'[85]INPUT_Energy demand'!BA8</f>
        <v>139.26929999999999</v>
      </c>
    </row>
    <row r="62" spans="1:31">
      <c r="A62" s="16" t="s">
        <v>7</v>
      </c>
      <c r="B62" s="17" t="s">
        <v>11</v>
      </c>
      <c r="C62" s="17" t="s">
        <v>32</v>
      </c>
      <c r="D62" s="45" t="s">
        <v>39</v>
      </c>
      <c r="E62" s="17" t="s">
        <v>17</v>
      </c>
      <c r="F62" s="17" t="s">
        <v>21</v>
      </c>
      <c r="G62" s="25" t="str">
        <f t="shared" si="1"/>
        <v>TEK17 ASHP PV panels ST Normal EV charging</v>
      </c>
      <c r="H62" s="13">
        <f>'[93]INPUT_Energy demand'!AD8</f>
        <v>17304.358385620493</v>
      </c>
      <c r="I62" s="13">
        <f>'[93]INPUT_Energy demand'!AE8</f>
        <v>16743.53088055602</v>
      </c>
      <c r="J62" s="13">
        <f>'[93]INPUT_Energy demand'!AF8</f>
        <v>25868.859216409855</v>
      </c>
      <c r="K62" s="13">
        <f>'[93]INPUT_Energy demand'!AG8</f>
        <v>17910.141814630624</v>
      </c>
      <c r="L62" s="13">
        <f>'[93]INPUT_Energy demand'!AH8</f>
        <v>17304.358385620493</v>
      </c>
      <c r="M62" s="13">
        <f>'[93]INPUT_Energy demand'!AI8</f>
        <v>12158.762449498332</v>
      </c>
      <c r="N62" s="13">
        <f>'[93]INPUT_Energy demand'!AJ8</f>
        <v>12001.576989417292</v>
      </c>
      <c r="O62" s="13">
        <f>'[93]INPUT_Energy demand'!AK8</f>
        <v>13680.998770630689</v>
      </c>
      <c r="P62" s="13">
        <f>'[93]INPUT_Energy demand'!AL8</f>
        <v>0</v>
      </c>
      <c r="Q62" s="13">
        <f>'[93]INPUT_Energy demand'!AM8</f>
        <v>4584.7684310576878</v>
      </c>
      <c r="R62" s="13">
        <f>'[93]INPUT_Energy demand'!AN8</f>
        <v>13867.282226992564</v>
      </c>
      <c r="S62" s="13">
        <f>'[93]INPUT_Energy demand'!AO8</f>
        <v>4229.1430439999349</v>
      </c>
      <c r="T62" s="13">
        <f>'[93]INPUT_Energy demand'!AP8</f>
        <v>0</v>
      </c>
      <c r="U62" s="13">
        <f>'[93]INPUT_Energy demand'!AQ8</f>
        <v>11651.289887953671</v>
      </c>
      <c r="V62" s="13">
        <f>'[93]INPUT_Energy demand'!AR8</f>
        <v>13867.282226992564</v>
      </c>
      <c r="W62" s="13">
        <f>'[93]INPUT_Energy demand'!AS8</f>
        <v>18548.873</v>
      </c>
      <c r="X62" s="13">
        <f>'[93]INPUT_Energy demand'!AT8</f>
        <v>0</v>
      </c>
      <c r="Y62" s="110">
        <f>'[93]INPUT_Energy demand'!AU8</f>
        <v>0.39349878641315961</v>
      </c>
      <c r="Z62" s="110">
        <f>'[93]INPUT_Energy demand'!AV8</f>
        <v>1</v>
      </c>
      <c r="AA62" s="110">
        <f>'[93]INPUT_Energy demand'!AW8</f>
        <v>0.22799999999999648</v>
      </c>
      <c r="AB62" s="13">
        <f>'[93]INPUT_Energy demand'!AX8</f>
        <v>78403.539788345865</v>
      </c>
      <c r="AC62" s="13">
        <f>'[93]INPUT_Energy demand'!AY8</f>
        <v>55.374841263358164</v>
      </c>
      <c r="AD62" s="13">
        <f>'[93]INPUT_Energy demand'!AZ8</f>
        <v>146.4948963736762</v>
      </c>
      <c r="AE62" s="104">
        <f>'[93]INPUT_Energy demand'!BA8</f>
        <v>192.07599999999999</v>
      </c>
    </row>
    <row r="63" spans="1:31">
      <c r="A63" s="16" t="s">
        <v>7</v>
      </c>
      <c r="B63" s="17" t="s">
        <v>10</v>
      </c>
      <c r="C63" s="17" t="s">
        <v>37</v>
      </c>
      <c r="D63" s="45" t="s">
        <v>39</v>
      </c>
      <c r="E63" s="17" t="s">
        <v>40</v>
      </c>
      <c r="F63" s="17" t="s">
        <v>21</v>
      </c>
      <c r="G63" s="25" t="str">
        <f t="shared" si="1"/>
        <v>TEK17 Direct NoPV ST Occupant open EV charging</v>
      </c>
      <c r="H63" s="13">
        <f>'[6]INPUT_Energy demand'!AD8</f>
        <v>3813.3301632482699</v>
      </c>
      <c r="I63" s="13">
        <f>'[6]INPUT_Energy demand'!AE8</f>
        <v>4184.2005715430087</v>
      </c>
      <c r="J63" s="13">
        <f>'[6]INPUT_Energy demand'!AF8</f>
        <v>4043.5000403872191</v>
      </c>
      <c r="K63" s="13">
        <f>'[6]INPUT_Energy demand'!AG8</f>
        <v>4239.4220396781948</v>
      </c>
      <c r="L63" s="13">
        <f>'[6]INPUT_Energy demand'!AH8</f>
        <v>3813.3301632482699</v>
      </c>
      <c r="M63" s="13">
        <f>'[6]INPUT_Energy demand'!AI8</f>
        <v>3823.008020856133</v>
      </c>
      <c r="N63" s="13">
        <f>'[6]INPUT_Energy demand'!AJ8</f>
        <v>3664.6270705078441</v>
      </c>
      <c r="O63" s="13">
        <f>'[6]INPUT_Energy demand'!AK8</f>
        <v>3736.7456867712508</v>
      </c>
      <c r="P63" s="13">
        <f>'[6]INPUT_Energy demand'!AL8</f>
        <v>0</v>
      </c>
      <c r="Q63" s="13">
        <f>'[6]INPUT_Energy demand'!AM8</f>
        <v>361.19255068687562</v>
      </c>
      <c r="R63" s="13">
        <f>'[6]INPUT_Energy demand'!AN8</f>
        <v>378.87296987937498</v>
      </c>
      <c r="S63" s="13">
        <f>'[6]INPUT_Energy demand'!AO8</f>
        <v>502.67635290694398</v>
      </c>
      <c r="T63" s="13">
        <f>'[6]INPUT_Energy demand'!AP8</f>
        <v>0</v>
      </c>
      <c r="U63" s="13">
        <f>'[6]INPUT_Energy demand'!AQ8</f>
        <v>602.44784562906921</v>
      </c>
      <c r="V63" s="13">
        <f>'[6]INPUT_Energy demand'!AR8</f>
        <v>378.87296987937475</v>
      </c>
      <c r="W63" s="13">
        <f>'[6]INPUT_Energy demand'!AS8</f>
        <v>2204.720846083093</v>
      </c>
      <c r="X63" s="13">
        <f>'[6]INPUT_Energy demand'!AT8</f>
        <v>0</v>
      </c>
      <c r="Y63" s="110">
        <f>'[6]INPUT_Energy demand'!AU8</f>
        <v>0.5995416089665363</v>
      </c>
      <c r="Z63" s="110">
        <f>'[6]INPUT_Energy demand'!AV8</f>
        <v>1.0000000000000007</v>
      </c>
      <c r="AA63" s="110">
        <f>'[6]INPUT_Energy demand'!AW8</f>
        <v>0.22799999999999945</v>
      </c>
      <c r="AB63" s="13">
        <f>'[6]INPUT_Energy demand'!AX8</f>
        <v>10752.490825056841</v>
      </c>
      <c r="AC63" s="13">
        <f>'[6]INPUT_Energy demand'!AY8</f>
        <v>16.312995353737783</v>
      </c>
      <c r="AD63" s="13">
        <f>'[6]INPUT_Energy demand'!AZ8</f>
        <v>18.225049635569963</v>
      </c>
      <c r="AE63" s="104">
        <f>'[6]INPUT_Energy demand'!BA8</f>
        <v>37.070160330448644</v>
      </c>
    </row>
    <row r="64" spans="1:31">
      <c r="A64" s="16" t="s">
        <v>7</v>
      </c>
      <c r="B64" s="17" t="s">
        <v>11</v>
      </c>
      <c r="C64" s="17" t="s">
        <v>37</v>
      </c>
      <c r="D64" s="45" t="s">
        <v>39</v>
      </c>
      <c r="E64" s="17" t="s">
        <v>40</v>
      </c>
      <c r="F64" s="17" t="s">
        <v>21</v>
      </c>
      <c r="G64" s="25" t="str">
        <f t="shared" si="1"/>
        <v>TEK17 ASHP NoPV ST Occupant open EV charging</v>
      </c>
      <c r="H64" s="13">
        <f>'[14]INPUT_Energy demand'!AD8</f>
        <v>7806.1516878143902</v>
      </c>
      <c r="I64" s="13">
        <f>'[14]INPUT_Energy demand'!AE8</f>
        <v>8845.1268546996635</v>
      </c>
      <c r="J64" s="13">
        <f>'[14]INPUT_Energy demand'!AF8</f>
        <v>9880.9955985320776</v>
      </c>
      <c r="K64" s="13">
        <f>'[14]INPUT_Energy demand'!AG8</f>
        <v>8628.111649590006</v>
      </c>
      <c r="L64" s="13">
        <f>'[14]INPUT_Energy demand'!AH8</f>
        <v>7806.1516878143902</v>
      </c>
      <c r="M64" s="13">
        <f>'[14]INPUT_Energy demand'!AI8</f>
        <v>5827.2216324386427</v>
      </c>
      <c r="N64" s="13">
        <f>'[14]INPUT_Energy demand'!AJ8</f>
        <v>8838.6032893802621</v>
      </c>
      <c r="O64" s="13">
        <f>'[14]INPUT_Energy demand'!AK8</f>
        <v>6651.5751136666477</v>
      </c>
      <c r="P64" s="13">
        <f>'[14]INPUT_Energy demand'!AL8</f>
        <v>0</v>
      </c>
      <c r="Q64" s="13">
        <f>'[14]INPUT_Energy demand'!AM8</f>
        <v>3017.9052222610208</v>
      </c>
      <c r="R64" s="13">
        <f>'[14]INPUT_Energy demand'!AN8</f>
        <v>1042.3923091518154</v>
      </c>
      <c r="S64" s="13">
        <f>'[14]INPUT_Energy demand'!AO8</f>
        <v>1976.5365359233583</v>
      </c>
      <c r="T64" s="13">
        <f>'[14]INPUT_Energy demand'!AP8</f>
        <v>0</v>
      </c>
      <c r="U64" s="13">
        <f>'[14]INPUT_Energy demand'!AQ8</f>
        <v>8482.32629938838</v>
      </c>
      <c r="V64" s="13">
        <f>'[14]INPUT_Energy demand'!AR8</f>
        <v>1042.3923091518147</v>
      </c>
      <c r="W64" s="13">
        <f>'[14]INPUT_Energy demand'!AS8</f>
        <v>8669.0198944005188</v>
      </c>
      <c r="X64" s="13">
        <f>'[14]INPUT_Energy demand'!AT8</f>
        <v>0</v>
      </c>
      <c r="Y64" s="110">
        <f>'[14]INPUT_Energy demand'!AU8</f>
        <v>0.3557874474221332</v>
      </c>
      <c r="Z64" s="110">
        <f>'[14]INPUT_Energy demand'!AV8</f>
        <v>1.0000000000000007</v>
      </c>
      <c r="AA64" s="110">
        <f>'[14]INPUT_Energy demand'!AW8</f>
        <v>0.22800000000000462</v>
      </c>
      <c r="AB64" s="13">
        <f>'[14]INPUT_Energy demand'!AX8</f>
        <v>31552.065787605316</v>
      </c>
      <c r="AC64" s="13">
        <f>'[14]INPUT_Energy demand'!AY8</f>
        <v>46.556706081773065</v>
      </c>
      <c r="AD64" s="13">
        <f>'[14]INPUT_Energy demand'!AZ8</f>
        <v>36.625184126925753</v>
      </c>
      <c r="AE64" s="104">
        <f>'[14]INPUT_Energy demand'!BA8</f>
        <v>132.75632843201686</v>
      </c>
    </row>
    <row r="65" spans="1:31">
      <c r="A65" s="16" t="s">
        <v>7</v>
      </c>
      <c r="B65" s="17" t="s">
        <v>10</v>
      </c>
      <c r="C65" s="17" t="s">
        <v>32</v>
      </c>
      <c r="D65" s="45" t="s">
        <v>39</v>
      </c>
      <c r="E65" s="17" t="s">
        <v>40</v>
      </c>
      <c r="F65" s="17" t="s">
        <v>21</v>
      </c>
      <c r="G65" s="25" t="str">
        <f t="shared" si="1"/>
        <v>TEK17 Direct PV panels ST Occupant open EV charging</v>
      </c>
      <c r="H65" s="13">
        <f>'[22]INPUT_Energy demand'!AD8</f>
        <v>6587.8069632482539</v>
      </c>
      <c r="I65" s="13">
        <f>'[22]INPUT_Energy demand'!AE8</f>
        <v>7171.0499956108479</v>
      </c>
      <c r="J65" s="13">
        <f>'[22]INPUT_Energy demand'!AF8</f>
        <v>6832.9657389906697</v>
      </c>
      <c r="K65" s="13">
        <f>'[22]INPUT_Energy demand'!AG8</f>
        <v>6677.8532396781984</v>
      </c>
      <c r="L65" s="13">
        <f>'[22]INPUT_Energy demand'!AH8</f>
        <v>6587.8069632482539</v>
      </c>
      <c r="M65" s="13">
        <f>'[22]INPUT_Energy demand'!AI8</f>
        <v>6911.3173203138549</v>
      </c>
      <c r="N65" s="13">
        <f>'[22]INPUT_Energy demand'!AJ8</f>
        <v>6454.3270705078394</v>
      </c>
      <c r="O65" s="13">
        <f>'[22]INPUT_Energy demand'!AK8</f>
        <v>6175.1768867712608</v>
      </c>
      <c r="P65" s="13">
        <f>'[22]INPUT_Energy demand'!AL8</f>
        <v>0</v>
      </c>
      <c r="Q65" s="13">
        <f>'[22]INPUT_Energy demand'!AM8</f>
        <v>259.73267529699297</v>
      </c>
      <c r="R65" s="13">
        <f>'[22]INPUT_Energy demand'!AN8</f>
        <v>378.63866848283033</v>
      </c>
      <c r="S65" s="13">
        <f>'[22]INPUT_Energy demand'!AO8</f>
        <v>502.67635290693761</v>
      </c>
      <c r="T65" s="13">
        <f>'[22]INPUT_Energy demand'!AP8</f>
        <v>0</v>
      </c>
      <c r="U65" s="13">
        <f>'[22]INPUT_Energy demand'!AQ8</f>
        <v>273.30720101481421</v>
      </c>
      <c r="V65" s="13">
        <f>'[22]INPUT_Energy demand'!AR8</f>
        <v>378.6386684828301</v>
      </c>
      <c r="W65" s="13">
        <f>'[22]INPUT_Energy demand'!AS8</f>
        <v>2204.720846083093</v>
      </c>
      <c r="X65" s="13">
        <f>'[22]INPUT_Energy demand'!AT8</f>
        <v>0</v>
      </c>
      <c r="Y65" s="110">
        <f>'[22]INPUT_Energy demand'!AU8</f>
        <v>0.95033235250510117</v>
      </c>
      <c r="Z65" s="110">
        <f>'[22]INPUT_Energy demand'!AV8</f>
        <v>1.0000000000000007</v>
      </c>
      <c r="AA65" s="110">
        <f>'[22]INPUT_Energy demand'!AW8</f>
        <v>0.22799999999999657</v>
      </c>
      <c r="AB65" s="13">
        <f>'[22]INPUT_Energy demand'!AX8</f>
        <v>22578.490825056771</v>
      </c>
      <c r="AC65" s="13">
        <f>'[22]INPUT_Energy demand'!AY8</f>
        <v>8.3336552963080166</v>
      </c>
      <c r="AD65" s="13">
        <f>'[22]INPUT_Energy demand'!AZ8</f>
        <v>11.66442930661259</v>
      </c>
      <c r="AE65" s="104">
        <f>'[22]INPUT_Energy demand'!BA8</f>
        <v>37.070160330448644</v>
      </c>
    </row>
    <row r="66" spans="1:31">
      <c r="A66" s="16" t="s">
        <v>7</v>
      </c>
      <c r="B66" s="17" t="s">
        <v>11</v>
      </c>
      <c r="C66" s="17" t="s">
        <v>32</v>
      </c>
      <c r="D66" s="45" t="s">
        <v>39</v>
      </c>
      <c r="E66" s="17" t="s">
        <v>40</v>
      </c>
      <c r="F66" s="17" t="s">
        <v>21</v>
      </c>
      <c r="G66" s="25" t="str">
        <f t="shared" si="1"/>
        <v>TEK17 ASHP PV panels ST Occupant open EV charging</v>
      </c>
      <c r="H66" s="13">
        <f>'[30]INPUT_Energy demand'!AD8</f>
        <v>10580.628487814354</v>
      </c>
      <c r="I66" s="13">
        <f>'[30]INPUT_Energy demand'!AE8</f>
        <v>11881.942015938466</v>
      </c>
      <c r="J66" s="13">
        <f>'[30]INPUT_Energy demand'!AF8</f>
        <v>13692.958832545513</v>
      </c>
      <c r="K66" s="13">
        <f>'[30]INPUT_Energy demand'!AG8</f>
        <v>11066.542849590018</v>
      </c>
      <c r="L66" s="13">
        <f>'[30]INPUT_Energy demand'!AH8</f>
        <v>10580.628487814354</v>
      </c>
      <c r="M66" s="13">
        <f>'[30]INPUT_Energy demand'!AI8</f>
        <v>8230.1887872352636</v>
      </c>
      <c r="N66" s="13">
        <f>'[30]INPUT_Energy demand'!AJ8</f>
        <v>10250.303289380267</v>
      </c>
      <c r="O66" s="13">
        <f>'[30]INPUT_Energy demand'!AK8</f>
        <v>9090.0063136666504</v>
      </c>
      <c r="P66" s="13">
        <f>'[30]INPUT_Energy demand'!AL8</f>
        <v>0</v>
      </c>
      <c r="Q66" s="13">
        <f>'[30]INPUT_Energy demand'!AM8</f>
        <v>3651.7532287032027</v>
      </c>
      <c r="R66" s="13">
        <f>'[30]INPUT_Energy demand'!AN8</f>
        <v>3442.6555431652469</v>
      </c>
      <c r="S66" s="13">
        <f>'[30]INPUT_Energy demand'!AO8</f>
        <v>1976.5365359233674</v>
      </c>
      <c r="T66" s="13">
        <f>'[30]INPUT_Energy demand'!AP8</f>
        <v>0</v>
      </c>
      <c r="U66" s="13">
        <f>'[30]INPUT_Energy demand'!AQ8</f>
        <v>10326.506607315161</v>
      </c>
      <c r="V66" s="13">
        <f>'[30]INPUT_Energy demand'!AR8</f>
        <v>3442.6555431652469</v>
      </c>
      <c r="W66" s="13">
        <f>'[30]INPUT_Energy demand'!AS8</f>
        <v>8669.0198944005188</v>
      </c>
      <c r="X66" s="13">
        <f>'[30]INPUT_Energy demand'!AT8</f>
        <v>0</v>
      </c>
      <c r="Y66" s="110">
        <f>'[30]INPUT_Energy demand'!AU8</f>
        <v>0.3536290991298402</v>
      </c>
      <c r="Z66" s="110">
        <f>'[30]INPUT_Energy demand'!AV8</f>
        <v>1</v>
      </c>
      <c r="AA66" s="110">
        <f>'[30]INPUT_Energy demand'!AW8</f>
        <v>0.22800000000000567</v>
      </c>
      <c r="AB66" s="13">
        <f>'[30]INPUT_Energy demand'!AX8</f>
        <v>43378.065787605396</v>
      </c>
      <c r="AC66" s="13">
        <f>'[30]INPUT_Energy demand'!AY8</f>
        <v>66.6722146630281</v>
      </c>
      <c r="AD66" s="13">
        <f>'[30]INPUT_Energy demand'!AZ8</f>
        <v>53.73787311390037</v>
      </c>
      <c r="AE66" s="104">
        <f>'[30]INPUT_Energy demand'!BA8</f>
        <v>132.75632843201686</v>
      </c>
    </row>
    <row r="67" spans="1:31">
      <c r="A67" s="16" t="s">
        <v>7</v>
      </c>
      <c r="B67" s="17" t="s">
        <v>10</v>
      </c>
      <c r="C67" s="17" t="s">
        <v>37</v>
      </c>
      <c r="D67" s="45" t="s">
        <v>39</v>
      </c>
      <c r="E67" s="17" t="s">
        <v>17</v>
      </c>
      <c r="F67" s="17" t="s">
        <v>41</v>
      </c>
      <c r="G67" s="25" t="str">
        <f t="shared" ref="G67:G98" si="2">CONCATENATE(A67," ",B67," ",C67," ",D67," ",E67," ",F67)</f>
        <v>TEK17 Direct NoPV ST Normal EV charging delay</v>
      </c>
      <c r="H67" s="13">
        <f>'[38]INPUT_Energy demand'!AD8</f>
        <v>6587.7972509090596</v>
      </c>
      <c r="I67" s="13">
        <f>'[38]INPUT_Energy demand'!AE8</f>
        <v>6947.2949402572303</v>
      </c>
      <c r="J67" s="13">
        <f>'[38]INPUT_Energy demand'!AF8</f>
        <v>6360.9836701792165</v>
      </c>
      <c r="K67" s="13">
        <f>'[38]INPUT_Energy demand'!AG8</f>
        <v>6429.9639507429838</v>
      </c>
      <c r="L67" s="13">
        <f>'[38]INPUT_Energy demand'!AH8</f>
        <v>6587.7972509090596</v>
      </c>
      <c r="M67" s="13">
        <f>'[38]INPUT_Energy demand'!AI8</f>
        <v>6348.7300349744237</v>
      </c>
      <c r="N67" s="13">
        <f>'[38]INPUT_Energy demand'!AJ8</f>
        <v>5765.3245412528431</v>
      </c>
      <c r="O67" s="13">
        <f>'[38]INPUT_Energy demand'!AK8</f>
        <v>5927.2875978360653</v>
      </c>
      <c r="P67" s="13">
        <f>'[38]INPUT_Energy demand'!AL8</f>
        <v>0</v>
      </c>
      <c r="Q67" s="13">
        <f>'[38]INPUT_Energy demand'!AM8</f>
        <v>598.56490528280665</v>
      </c>
      <c r="R67" s="13">
        <f>'[38]INPUT_Energy demand'!AN8</f>
        <v>595.65912892637334</v>
      </c>
      <c r="S67" s="13">
        <f>'[38]INPUT_Energy demand'!AO8</f>
        <v>502.67635290691851</v>
      </c>
      <c r="T67" s="13">
        <f>'[38]INPUT_Energy demand'!AP8</f>
        <v>0</v>
      </c>
      <c r="U67" s="13">
        <f>'[38]INPUT_Energy demand'!AQ8</f>
        <v>610.55935050067683</v>
      </c>
      <c r="V67" s="13">
        <f>'[38]INPUT_Energy demand'!AR8</f>
        <v>595.659128926373</v>
      </c>
      <c r="W67" s="13">
        <f>'[38]INPUT_Energy demand'!AS8</f>
        <v>2204.720846083093</v>
      </c>
      <c r="X67" s="13">
        <f>'[38]INPUT_Energy demand'!AT8</f>
        <v>0</v>
      </c>
      <c r="Y67" s="110">
        <f>'[38]INPUT_Energy demand'!AU8</f>
        <v>0.98035498889987616</v>
      </c>
      <c r="Z67" s="110">
        <f>'[38]INPUT_Energy demand'!AV8</f>
        <v>1.0000000000000007</v>
      </c>
      <c r="AA67" s="110">
        <f>'[38]INPUT_Energy demand'!AW8</f>
        <v>0.22799999999998791</v>
      </c>
      <c r="AB67" s="13">
        <f>'[38]INPUT_Energy demand'!AX8</f>
        <v>22578.490825056768</v>
      </c>
      <c r="AC67" s="13">
        <f>'[38]INPUT_Energy demand'!AY8</f>
        <v>10.509628391983847</v>
      </c>
      <c r="AD67" s="13">
        <f>'[38]INPUT_Energy demand'!AZ8</f>
        <v>11.952724729311459</v>
      </c>
      <c r="AE67" s="104">
        <f>'[38]INPUT_Energy demand'!BA8</f>
        <v>37.070160330448644</v>
      </c>
    </row>
    <row r="68" spans="1:31">
      <c r="A68" s="16" t="s">
        <v>7</v>
      </c>
      <c r="B68" s="17" t="s">
        <v>11</v>
      </c>
      <c r="C68" s="17" t="s">
        <v>37</v>
      </c>
      <c r="D68" s="45" t="s">
        <v>39</v>
      </c>
      <c r="E68" s="17" t="s">
        <v>17</v>
      </c>
      <c r="F68" s="17" t="s">
        <v>41</v>
      </c>
      <c r="G68" s="25" t="str">
        <f t="shared" si="2"/>
        <v>TEK17 ASHP NoPV ST Normal EV charging delay</v>
      </c>
      <c r="H68" s="13">
        <f>'[46]INPUT_Energy demand'!AD8</f>
        <v>10580.628487814376</v>
      </c>
      <c r="I68" s="13">
        <f>'[46]INPUT_Energy demand'!AE8</f>
        <v>11470.543375383779</v>
      </c>
      <c r="J68" s="13">
        <f>'[46]INPUT_Energy demand'!AF8</f>
        <v>11731.089230029891</v>
      </c>
      <c r="K68" s="13">
        <f>'[46]INPUT_Energy demand'!AG8</f>
        <v>10818.661249590015</v>
      </c>
      <c r="L68" s="13">
        <f>'[46]INPUT_Energy demand'!AH8</f>
        <v>10580.628487814376</v>
      </c>
      <c r="M68" s="13">
        <f>'[46]INPUT_Energy demand'!AI8</f>
        <v>7994.6020283434991</v>
      </c>
      <c r="N68" s="13">
        <f>'[46]INPUT_Energy demand'!AJ8</f>
        <v>10250.303289380259</v>
      </c>
      <c r="O68" s="13">
        <f>'[46]INPUT_Energy demand'!AK8</f>
        <v>8842.1247136666552</v>
      </c>
      <c r="P68" s="13">
        <f>'[46]INPUT_Energy demand'!AL8</f>
        <v>0</v>
      </c>
      <c r="Q68" s="13">
        <f>'[46]INPUT_Energy demand'!AM8</f>
        <v>3475.9413470402797</v>
      </c>
      <c r="R68" s="13">
        <f>'[46]INPUT_Energy demand'!AN8</f>
        <v>1480.7859406496318</v>
      </c>
      <c r="S68" s="13">
        <f>'[46]INPUT_Energy demand'!AO8</f>
        <v>1976.5365359233601</v>
      </c>
      <c r="T68" s="13">
        <f>'[46]INPUT_Energy demand'!AP8</f>
        <v>0</v>
      </c>
      <c r="U68" s="13">
        <f>'[46]INPUT_Energy demand'!AQ8</f>
        <v>6827.715148073421</v>
      </c>
      <c r="V68" s="13">
        <f>'[46]INPUT_Energy demand'!AR8</f>
        <v>1480.7859406496314</v>
      </c>
      <c r="W68" s="13">
        <f>'[46]INPUT_Energy demand'!AS8</f>
        <v>8669.0198944005188</v>
      </c>
      <c r="X68" s="13">
        <f>'[46]INPUT_Energy demand'!AT8</f>
        <v>0</v>
      </c>
      <c r="Y68" s="110">
        <f>'[46]INPUT_Energy demand'!AU8</f>
        <v>0.50909290614168157</v>
      </c>
      <c r="Z68" s="110">
        <f>'[46]INPUT_Energy demand'!AV8</f>
        <v>1.0000000000000002</v>
      </c>
      <c r="AA68" s="110">
        <f>'[46]INPUT_Energy demand'!AW8</f>
        <v>0.22800000000000484</v>
      </c>
      <c r="AB68" s="13">
        <f>'[46]INPUT_Energy demand'!AX8</f>
        <v>43378.06578760541</v>
      </c>
      <c r="AC68" s="13">
        <f>'[46]INPUT_Energy demand'!AY8</f>
        <v>52.628282140697031</v>
      </c>
      <c r="AD68" s="13">
        <f>'[46]INPUT_Energy demand'!AZ8</f>
        <v>37.636194127790802</v>
      </c>
      <c r="AE68" s="104">
        <f>'[46]INPUT_Energy demand'!BA8</f>
        <v>132.75632843201686</v>
      </c>
    </row>
    <row r="69" spans="1:31">
      <c r="A69" s="16" t="s">
        <v>7</v>
      </c>
      <c r="B69" s="17" t="s">
        <v>10</v>
      </c>
      <c r="C69" s="17" t="s">
        <v>32</v>
      </c>
      <c r="D69" s="45" t="s">
        <v>39</v>
      </c>
      <c r="E69" s="17" t="s">
        <v>17</v>
      </c>
      <c r="F69" s="17" t="s">
        <v>41</v>
      </c>
      <c r="G69" s="25" t="str">
        <f t="shared" si="2"/>
        <v>TEK17 Direct PV panels ST Normal EV charging delay</v>
      </c>
      <c r="H69" s="13">
        <f>'[54]INPUT_Energy demand'!AD8</f>
        <v>5350.351326292599</v>
      </c>
      <c r="I69" s="13">
        <f>'[54]INPUT_Energy demand'!AE8</f>
        <v>5532.1996867976177</v>
      </c>
      <c r="J69" s="13">
        <f>'[54]INPUT_Energy demand'!AF8</f>
        <v>6574.7100669572546</v>
      </c>
      <c r="K69" s="13">
        <f>'[54]INPUT_Energy demand'!AG8</f>
        <v>6190.2671520782351</v>
      </c>
      <c r="L69" s="13">
        <f>'[54]INPUT_Energy demand'!AH8</f>
        <v>5350.351326292599</v>
      </c>
      <c r="M69" s="13">
        <f>'[54]INPUT_Energy demand'!AI8</f>
        <v>4477.1095017358502</v>
      </c>
      <c r="N69" s="13">
        <f>'[54]INPUT_Energy demand'!AJ8</f>
        <v>5442.966604350635</v>
      </c>
      <c r="O69" s="13">
        <f>'[54]INPUT_Energy demand'!AK8</f>
        <v>4895.3987578003544</v>
      </c>
      <c r="P69" s="13">
        <f>'[54]INPUT_Energy demand'!AL8</f>
        <v>0</v>
      </c>
      <c r="Q69" s="13">
        <f>'[54]INPUT_Energy demand'!AM8</f>
        <v>1055.0901850617674</v>
      </c>
      <c r="R69" s="13">
        <f>'[54]INPUT_Energy demand'!AN8</f>
        <v>1131.7434626066197</v>
      </c>
      <c r="S69" s="13">
        <f>'[54]INPUT_Energy demand'!AO8</f>
        <v>1294.8683942778807</v>
      </c>
      <c r="T69" s="13">
        <f>'[54]INPUT_Energy demand'!AP8</f>
        <v>0</v>
      </c>
      <c r="U69" s="13">
        <f>'[54]INPUT_Energy demand'!AQ8</f>
        <v>2221.8212674466222</v>
      </c>
      <c r="V69" s="13">
        <f>'[54]INPUT_Energy demand'!AR8</f>
        <v>1131.7434626066197</v>
      </c>
      <c r="W69" s="13">
        <f>'[54]INPUT_Energy demand'!AS8</f>
        <v>5679.247343324103</v>
      </c>
      <c r="X69" s="13">
        <f>'[54]INPUT_Energy demand'!AT8</f>
        <v>0</v>
      </c>
      <c r="Y69" s="110">
        <f>'[54]INPUT_Energy demand'!AU8</f>
        <v>0.47487626503562369</v>
      </c>
      <c r="Z69" s="110">
        <f>'[54]INPUT_Energy demand'!AV8</f>
        <v>1</v>
      </c>
      <c r="AA69" s="110">
        <f>'[54]INPUT_Energy demand'!AW8</f>
        <v>0.2279999999999974</v>
      </c>
      <c r="AB69" s="13">
        <f>'[54]INPUT_Energy demand'!AX8</f>
        <v>18759.332087012695</v>
      </c>
      <c r="AC69" s="13">
        <f>'[54]INPUT_Energy demand'!AY8</f>
        <v>25.419338789085746</v>
      </c>
      <c r="AD69" s="13">
        <f>'[54]INPUT_Energy demand'!AZ8</f>
        <v>90.29539201271345</v>
      </c>
      <c r="AE69" s="104">
        <f>'[54]INPUT_Energy demand'!BA8</f>
        <v>110.60450884389138</v>
      </c>
    </row>
    <row r="70" spans="1:31">
      <c r="A70" s="16" t="s">
        <v>7</v>
      </c>
      <c r="B70" s="17" t="s">
        <v>11</v>
      </c>
      <c r="C70" s="17" t="s">
        <v>32</v>
      </c>
      <c r="D70" s="45" t="s">
        <v>39</v>
      </c>
      <c r="E70" s="17" t="s">
        <v>17</v>
      </c>
      <c r="F70" s="17" t="s">
        <v>41</v>
      </c>
      <c r="G70" s="25" t="str">
        <f t="shared" si="2"/>
        <v>TEK17 ASHP PV panels ST Normal EV charging delay</v>
      </c>
      <c r="H70" s="13">
        <f>'[62]INPUT_Energy demand'!AD8</f>
        <v>9554.2199928347181</v>
      </c>
      <c r="I70" s="13">
        <f>'[62]INPUT_Energy demand'!AE8</f>
        <v>10039.445854276051</v>
      </c>
      <c r="J70" s="13">
        <f>'[62]INPUT_Energy demand'!AF8</f>
        <v>11375.582636712923</v>
      </c>
      <c r="K70" s="13">
        <f>'[62]INPUT_Energy demand'!AG8</f>
        <v>10631.333823118099</v>
      </c>
      <c r="L70" s="13">
        <f>'[62]INPUT_Energy demand'!AH8</f>
        <v>9554.2199928347181</v>
      </c>
      <c r="M70" s="13">
        <f>'[62]INPUT_Energy demand'!AI8</f>
        <v>6969.8641402797348</v>
      </c>
      <c r="N70" s="13">
        <f>'[62]INPUT_Energy demand'!AJ8</f>
        <v>9982.9728246293198</v>
      </c>
      <c r="O70" s="13">
        <f>'[62]INPUT_Energy demand'!AK8</f>
        <v>7964.8883147044326</v>
      </c>
      <c r="P70" s="13">
        <f>'[62]INPUT_Energy demand'!AL8</f>
        <v>0</v>
      </c>
      <c r="Q70" s="13">
        <f>'[62]INPUT_Energy demand'!AM8</f>
        <v>3069.5817139963165</v>
      </c>
      <c r="R70" s="13">
        <f>'[62]INPUT_Energy demand'!AN8</f>
        <v>1392.6098120836032</v>
      </c>
      <c r="S70" s="13">
        <f>'[62]INPUT_Energy demand'!AO8</f>
        <v>2666.4455084136662</v>
      </c>
      <c r="T70" s="13">
        <f>'[62]INPUT_Energy demand'!AP8</f>
        <v>0</v>
      </c>
      <c r="U70" s="13">
        <f>'[62]INPUT_Energy demand'!AQ8</f>
        <v>7744.9523684788974</v>
      </c>
      <c r="V70" s="13">
        <f>'[62]INPUT_Energy demand'!AR8</f>
        <v>1392.6098120836032</v>
      </c>
      <c r="W70" s="13">
        <f>'[62]INPUT_Energy demand'!AS8</f>
        <v>11694.936440410842</v>
      </c>
      <c r="X70" s="13">
        <f>'[62]INPUT_Energy demand'!AT8</f>
        <v>0</v>
      </c>
      <c r="Y70" s="110">
        <f>'[62]INPUT_Energy demand'!AU8</f>
        <v>0.3963331945705923</v>
      </c>
      <c r="Z70" s="110">
        <f>'[62]INPUT_Energy demand'!AV8</f>
        <v>1</v>
      </c>
      <c r="AA70" s="110">
        <f>'[62]INPUT_Energy demand'!AW8</f>
        <v>0.22799999999999951</v>
      </c>
      <c r="AB70" s="13">
        <f>'[62]INPUT_Energy demand'!AX8</f>
        <v>40659.456492586294</v>
      </c>
      <c r="AC70" s="13">
        <f>'[62]INPUT_Energy demand'!AY8</f>
        <v>41.494362126237654</v>
      </c>
      <c r="AD70" s="13">
        <f>'[62]INPUT_Energy demand'!AZ8</f>
        <v>68.567099975497641</v>
      </c>
      <c r="AE70" s="104">
        <f>'[62]INPUT_Energy demand'!BA8</f>
        <v>160.69912843201686</v>
      </c>
    </row>
    <row r="71" spans="1:31">
      <c r="A71" s="16" t="s">
        <v>7</v>
      </c>
      <c r="B71" s="17" t="s">
        <v>10</v>
      </c>
      <c r="C71" s="17" t="s">
        <v>37</v>
      </c>
      <c r="D71" s="45" t="s">
        <v>39</v>
      </c>
      <c r="E71" s="17" t="s">
        <v>40</v>
      </c>
      <c r="F71" s="17" t="s">
        <v>41</v>
      </c>
      <c r="G71" s="25" t="str">
        <f t="shared" si="2"/>
        <v>TEK17 Direct NoPV ST Occupant open EV charging delay</v>
      </c>
      <c r="H71" s="13">
        <f>'[70]INPUT_Energy demand'!AD8</f>
        <v>8124.8281262925775</v>
      </c>
      <c r="I71" s="13">
        <f>'[70]INPUT_Energy demand'!AE8</f>
        <v>8175.6837765052915</v>
      </c>
      <c r="J71" s="13">
        <f>'[70]INPUT_Energy demand'!AF8</f>
        <v>8872.5133853802945</v>
      </c>
      <c r="K71" s="13">
        <f>'[70]INPUT_Energy demand'!AG8</f>
        <v>8628.6983520782705</v>
      </c>
      <c r="L71" s="13">
        <f>'[70]INPUT_Energy demand'!AH8</f>
        <v>8124.8281262925775</v>
      </c>
      <c r="M71" s="13">
        <f>'[70]INPUT_Energy demand'!AI8</f>
        <v>7362.7054656058335</v>
      </c>
      <c r="N71" s="13">
        <f>'[70]INPUT_Energy demand'!AJ8</f>
        <v>7543.6666043506466</v>
      </c>
      <c r="O71" s="13">
        <f>'[70]INPUT_Energy demand'!AK8</f>
        <v>7333.8299578003671</v>
      </c>
      <c r="P71" s="13">
        <f>'[70]INPUT_Energy demand'!AL8</f>
        <v>0</v>
      </c>
      <c r="Q71" s="13">
        <f>'[70]INPUT_Energy demand'!AM8</f>
        <v>812.97831089945794</v>
      </c>
      <c r="R71" s="13">
        <f>'[70]INPUT_Energy demand'!AN8</f>
        <v>1328.8467810296479</v>
      </c>
      <c r="S71" s="13">
        <f>'[70]INPUT_Energy demand'!AO8</f>
        <v>1294.8683942779035</v>
      </c>
      <c r="T71" s="13">
        <f>'[70]INPUT_Energy demand'!AP8</f>
        <v>0</v>
      </c>
      <c r="U71" s="13">
        <f>'[70]INPUT_Energy demand'!AQ8</f>
        <v>1812.8547024983764</v>
      </c>
      <c r="V71" s="13">
        <f>'[70]INPUT_Energy demand'!AR8</f>
        <v>1328.8467810296477</v>
      </c>
      <c r="W71" s="13">
        <f>'[70]INPUT_Energy demand'!AS8</f>
        <v>5679.247343324103</v>
      </c>
      <c r="X71" s="13">
        <f>'[70]INPUT_Energy demand'!AT8</f>
        <v>0</v>
      </c>
      <c r="Y71" s="110">
        <f>'[70]INPUT_Energy demand'!AU8</f>
        <v>0.4484519966101288</v>
      </c>
      <c r="Z71" s="110">
        <f>'[70]INPUT_Energy demand'!AV8</f>
        <v>1.0000000000000002</v>
      </c>
      <c r="AA71" s="110">
        <f>'[70]INPUT_Energy demand'!AW8</f>
        <v>0.2280000000000014</v>
      </c>
      <c r="AB71" s="13">
        <f>'[70]INPUT_Energy demand'!AX8</f>
        <v>30585.332087012812</v>
      </c>
      <c r="AC71" s="13">
        <f>'[70]INPUT_Energy demand'!AY8</f>
        <v>39.857617814334787</v>
      </c>
      <c r="AD71" s="13">
        <f>'[70]INPUT_Energy demand'!AZ8</f>
        <v>78.263779029082428</v>
      </c>
      <c r="AE71" s="104">
        <f>'[70]INPUT_Energy demand'!BA8</f>
        <v>110.60450884389138</v>
      </c>
    </row>
    <row r="72" spans="1:31">
      <c r="A72" s="16" t="s">
        <v>7</v>
      </c>
      <c r="B72" s="17" t="s">
        <v>11</v>
      </c>
      <c r="C72" s="17" t="s">
        <v>37</v>
      </c>
      <c r="D72" s="45" t="s">
        <v>39</v>
      </c>
      <c r="E72" s="17" t="s">
        <v>40</v>
      </c>
      <c r="F72" s="17" t="s">
        <v>41</v>
      </c>
      <c r="G72" s="25" t="str">
        <f t="shared" si="2"/>
        <v>TEK17 ASHP NoPV ST Occupant open EV charging delay</v>
      </c>
      <c r="H72" s="13">
        <f>'[78]INPUT_Energy demand'!AD8</f>
        <v>12328.696792834686</v>
      </c>
      <c r="I72" s="13">
        <f>'[78]INPUT_Energy demand'!AE8</f>
        <v>13054.816109318499</v>
      </c>
      <c r="J72" s="13">
        <f>'[78]INPUT_Energy demand'!AF8</f>
        <v>16162.474632656033</v>
      </c>
      <c r="K72" s="13">
        <f>'[78]INPUT_Energy demand'!AG8</f>
        <v>13069.765023118096</v>
      </c>
      <c r="L72" s="13">
        <f>'[78]INPUT_Energy demand'!AH8</f>
        <v>12328.696792834686</v>
      </c>
      <c r="M72" s="13">
        <f>'[78]INPUT_Energy demand'!AI8</f>
        <v>9223.6971376658657</v>
      </c>
      <c r="N72" s="13">
        <f>'[78]INPUT_Energy demand'!AJ8</f>
        <v>10705.672824629321</v>
      </c>
      <c r="O72" s="13">
        <f>'[78]INPUT_Energy demand'!AK8</f>
        <v>10403.319514704421</v>
      </c>
      <c r="P72" s="13">
        <f>'[78]INPUT_Energy demand'!AL8</f>
        <v>0</v>
      </c>
      <c r="Q72" s="13">
        <f>'[78]INPUT_Energy demand'!AM8</f>
        <v>3831.1189716526333</v>
      </c>
      <c r="R72" s="13">
        <f>'[78]INPUT_Energy demand'!AN8</f>
        <v>5456.801808026712</v>
      </c>
      <c r="S72" s="13">
        <f>'[78]INPUT_Energy demand'!AO8</f>
        <v>2666.4455084136753</v>
      </c>
      <c r="T72" s="13">
        <f>'[78]INPUT_Energy demand'!AP8</f>
        <v>0</v>
      </c>
      <c r="U72" s="13">
        <f>'[78]INPUT_Energy demand'!AQ8</f>
        <v>10444.909503753175</v>
      </c>
      <c r="V72" s="13">
        <f>'[78]INPUT_Energy demand'!AR8</f>
        <v>5456.8018080267129</v>
      </c>
      <c r="W72" s="13">
        <f>'[78]INPUT_Energy demand'!AS8</f>
        <v>11694.936440410842</v>
      </c>
      <c r="X72" s="13">
        <f>'[78]INPUT_Energy demand'!AT8</f>
        <v>0</v>
      </c>
      <c r="Y72" s="110">
        <f>'[78]INPUT_Energy demand'!AU8</f>
        <v>0.36679293107096766</v>
      </c>
      <c r="Z72" s="110">
        <f>'[78]INPUT_Energy demand'!AV8</f>
        <v>0.99999999999999978</v>
      </c>
      <c r="AA72" s="110">
        <f>'[78]INPUT_Energy demand'!AW8</f>
        <v>0.22800000000000029</v>
      </c>
      <c r="AB72" s="13">
        <f>'[78]INPUT_Energy demand'!AX8</f>
        <v>52485.456492586149</v>
      </c>
      <c r="AC72" s="13">
        <f>'[78]INPUT_Energy demand'!AY8</f>
        <v>58.984085406705354</v>
      </c>
      <c r="AD72" s="13">
        <f>'[78]INPUT_Energy demand'!AZ8</f>
        <v>100.96709997549763</v>
      </c>
      <c r="AE72" s="104">
        <f>'[78]INPUT_Energy demand'!BA8</f>
        <v>160.69912843201686</v>
      </c>
    </row>
    <row r="73" spans="1:31">
      <c r="A73" s="16" t="s">
        <v>7</v>
      </c>
      <c r="B73" s="17" t="s">
        <v>10</v>
      </c>
      <c r="C73" s="17" t="s">
        <v>32</v>
      </c>
      <c r="D73" s="45" t="s">
        <v>39</v>
      </c>
      <c r="E73" s="17" t="s">
        <v>40</v>
      </c>
      <c r="F73" s="17" t="s">
        <v>41</v>
      </c>
      <c r="G73" s="25" t="str">
        <f t="shared" si="2"/>
        <v>TEK17 Direct PV panels ST Occupant open EV charging delay</v>
      </c>
      <c r="H73" s="13">
        <f>'[86]INPUT_Energy demand'!AD8</f>
        <v>8124.8281262925793</v>
      </c>
      <c r="I73" s="13">
        <f>'[86]INPUT_Energy demand'!AE8</f>
        <v>8477.09662568967</v>
      </c>
      <c r="J73" s="13">
        <f>'[86]INPUT_Energy demand'!AF8</f>
        <v>8755.0280306569293</v>
      </c>
      <c r="K73" s="13">
        <f>'[86]INPUT_Energy demand'!AG8</f>
        <v>8380.8167520782554</v>
      </c>
      <c r="L73" s="13">
        <f>'[86]INPUT_Energy demand'!AH8</f>
        <v>8124.8281262925793</v>
      </c>
      <c r="M73" s="13">
        <f>'[86]INPUT_Energy demand'!AI8</f>
        <v>6909.8674404197664</v>
      </c>
      <c r="N73" s="13">
        <f>'[86]INPUT_Energy demand'!AJ8</f>
        <v>7543.666604350643</v>
      </c>
      <c r="O73" s="13">
        <f>'[86]INPUT_Energy demand'!AK8</f>
        <v>7085.9483578003619</v>
      </c>
      <c r="P73" s="13">
        <f>'[86]INPUT_Energy demand'!AL8</f>
        <v>0</v>
      </c>
      <c r="Q73" s="13">
        <f>'[86]INPUT_Energy demand'!AM8</f>
        <v>1567.2291852699036</v>
      </c>
      <c r="R73" s="13">
        <f>'[86]INPUT_Energy demand'!AN8</f>
        <v>1211.3614263062864</v>
      </c>
      <c r="S73" s="13">
        <f>'[86]INPUT_Energy demand'!AO8</f>
        <v>1294.8683942778935</v>
      </c>
      <c r="T73" s="13">
        <f>'[86]INPUT_Energy demand'!AP8</f>
        <v>0</v>
      </c>
      <c r="U73" s="13">
        <f>'[86]INPUT_Energy demand'!AQ8</f>
        <v>2878.0346806171688</v>
      </c>
      <c r="V73" s="13">
        <f>'[86]INPUT_Energy demand'!AR8</f>
        <v>1211.3614263062864</v>
      </c>
      <c r="W73" s="13">
        <f>'[86]INPUT_Energy demand'!AS8</f>
        <v>5679.247343324103</v>
      </c>
      <c r="X73" s="13">
        <f>'[86]INPUT_Energy demand'!AT8</f>
        <v>0</v>
      </c>
      <c r="Y73" s="110">
        <f>'[86]INPUT_Energy demand'!AU8</f>
        <v>0.54454840166617635</v>
      </c>
      <c r="Z73" s="110">
        <f>'[86]INPUT_Energy demand'!AV8</f>
        <v>1</v>
      </c>
      <c r="AA73" s="110">
        <f>'[86]INPUT_Energy demand'!AW8</f>
        <v>0.22799999999999965</v>
      </c>
      <c r="AB73" s="13">
        <f>'[86]INPUT_Energy demand'!AX8</f>
        <v>30585.332087012786</v>
      </c>
      <c r="AC73" s="13">
        <f>'[86]INPUT_Energy demand'!AY8</f>
        <v>32.887235279987387</v>
      </c>
      <c r="AD73" s="13">
        <f>'[86]INPUT_Energy demand'!AZ8</f>
        <v>78.263779029082457</v>
      </c>
      <c r="AE73" s="104">
        <f>'[86]INPUT_Energy demand'!BA8</f>
        <v>110.60450884389138</v>
      </c>
    </row>
    <row r="74" spans="1:31">
      <c r="A74" s="16" t="s">
        <v>7</v>
      </c>
      <c r="B74" s="17" t="s">
        <v>11</v>
      </c>
      <c r="C74" s="17" t="s">
        <v>32</v>
      </c>
      <c r="D74" s="45" t="s">
        <v>39</v>
      </c>
      <c r="E74" s="17" t="s">
        <v>40</v>
      </c>
      <c r="F74" s="17" t="s">
        <v>41</v>
      </c>
      <c r="G74" s="25" t="str">
        <f t="shared" si="2"/>
        <v>TEK17 ASHP PV panels ST Occupant open EV charging delay</v>
      </c>
      <c r="H74" s="13">
        <f>'[94]INPUT_Energy demand'!AD8</f>
        <v>12328.696792834719</v>
      </c>
      <c r="I74" s="13">
        <f>'[94]INPUT_Energy demand'!AE8</f>
        <v>12742.844439679284</v>
      </c>
      <c r="J74" s="13">
        <f>'[94]INPUT_Energy demand'!AF8</f>
        <v>14554.359137435407</v>
      </c>
      <c r="K74" s="13">
        <f>'[94]INPUT_Energy demand'!AG8</f>
        <v>12821.883423118097</v>
      </c>
      <c r="L74" s="13">
        <f>'[94]INPUT_Energy demand'!AH8</f>
        <v>12328.696792834719</v>
      </c>
      <c r="M74" s="13">
        <f>'[94]INPUT_Energy demand'!AI8</f>
        <v>9074.150406674471</v>
      </c>
      <c r="N74" s="13">
        <f>'[94]INPUT_Energy demand'!AJ8</f>
        <v>10705.672824629317</v>
      </c>
      <c r="O74" s="13">
        <f>'[94]INPUT_Energy demand'!AK8</f>
        <v>10155.437914704409</v>
      </c>
      <c r="P74" s="13">
        <f>'[94]INPUT_Energy demand'!AL8</f>
        <v>0</v>
      </c>
      <c r="Q74" s="13">
        <f>'[94]INPUT_Energy demand'!AM8</f>
        <v>3668.6940330048128</v>
      </c>
      <c r="R74" s="13">
        <f>'[94]INPUT_Energy demand'!AN8</f>
        <v>3848.6863128060904</v>
      </c>
      <c r="S74" s="13">
        <f>'[94]INPUT_Energy demand'!AO8</f>
        <v>2666.445508413688</v>
      </c>
      <c r="T74" s="13">
        <f>'[94]INPUT_Energy demand'!AP8</f>
        <v>0</v>
      </c>
      <c r="U74" s="13">
        <f>'[94]INPUT_Energy demand'!AQ8</f>
        <v>7888.0761911726395</v>
      </c>
      <c r="V74" s="13">
        <f>'[94]INPUT_Energy demand'!AR8</f>
        <v>3848.68631280609</v>
      </c>
      <c r="W74" s="13">
        <f>'[94]INPUT_Energy demand'!AS8</f>
        <v>11694.936440410842</v>
      </c>
      <c r="X74" s="13">
        <f>'[94]INPUT_Energy demand'!AT8</f>
        <v>0</v>
      </c>
      <c r="Y74" s="110">
        <f>'[94]INPUT_Energy demand'!AU8</f>
        <v>0.46509363551918553</v>
      </c>
      <c r="Z74" s="110">
        <f>'[94]INPUT_Energy demand'!AV8</f>
        <v>1.0000000000000002</v>
      </c>
      <c r="AA74" s="110">
        <f>'[94]INPUT_Energy demand'!AW8</f>
        <v>0.22800000000000137</v>
      </c>
      <c r="AB74" s="13">
        <f>'[94]INPUT_Energy demand'!AX8</f>
        <v>52485.45649258636</v>
      </c>
      <c r="AC74" s="13">
        <f>'[94]INPUT_Energy demand'!AY8</f>
        <v>53.106622761576332</v>
      </c>
      <c r="AD74" s="13">
        <f>'[94]INPUT_Energy demand'!AZ8</f>
        <v>100.96709997549763</v>
      </c>
      <c r="AE74" s="104">
        <f>'[94]INPUT_Energy demand'!BA8</f>
        <v>160.69912843201686</v>
      </c>
    </row>
    <row r="75" spans="1:31">
      <c r="A75" s="16" t="s">
        <v>8</v>
      </c>
      <c r="B75" s="17" t="s">
        <v>10</v>
      </c>
      <c r="C75" s="17" t="s">
        <v>37</v>
      </c>
      <c r="D75" s="45" t="s">
        <v>39</v>
      </c>
      <c r="E75" s="17" t="s">
        <v>17</v>
      </c>
      <c r="F75" s="17" t="s">
        <v>20</v>
      </c>
      <c r="G75" s="25" t="str">
        <f t="shared" si="2"/>
        <v>60s Direct NoPV ST Normal NoEV</v>
      </c>
      <c r="H75" s="13">
        <f>'[7]INPUT_Energy demand'!AD8</f>
        <v>4308.1251646362743</v>
      </c>
      <c r="I75" s="13">
        <f>'[7]INPUT_Energy demand'!AE8</f>
        <v>4929.0813859569625</v>
      </c>
      <c r="J75" s="13">
        <f>'[7]INPUT_Energy demand'!AF8</f>
        <v>5480.7061788417432</v>
      </c>
      <c r="K75" s="13">
        <f>'[7]INPUT_Energy demand'!AG8</f>
        <v>5098.2990327958723</v>
      </c>
      <c r="L75" s="13">
        <f>'[7]INPUT_Energy demand'!AH8</f>
        <v>4308.1251646362743</v>
      </c>
      <c r="M75" s="13">
        <f>'[7]INPUT_Energy demand'!AI8</f>
        <v>3880.8637122043938</v>
      </c>
      <c r="N75" s="13">
        <f>'[7]INPUT_Energy demand'!AJ8</f>
        <v>4482.5015082859691</v>
      </c>
      <c r="O75" s="13">
        <f>'[7]INPUT_Energy demand'!AK8</f>
        <v>4035.8085609049413</v>
      </c>
      <c r="P75" s="13">
        <f>'[7]INPUT_Energy demand'!AL8</f>
        <v>0</v>
      </c>
      <c r="Q75" s="13">
        <f>'[7]INPUT_Energy demand'!AM8</f>
        <v>1048.2176737525688</v>
      </c>
      <c r="R75" s="13">
        <f>'[7]INPUT_Energy demand'!AN8</f>
        <v>998.2046705557741</v>
      </c>
      <c r="S75" s="13">
        <f>'[7]INPUT_Energy demand'!AO8</f>
        <v>1062.4904718909311</v>
      </c>
      <c r="T75" s="13">
        <f>'[7]INPUT_Energy demand'!AP8</f>
        <v>0</v>
      </c>
      <c r="U75" s="13">
        <f>'[7]INPUT_Energy demand'!AQ8</f>
        <v>2422.3364966798576</v>
      </c>
      <c r="V75" s="13">
        <f>'[7]INPUT_Energy demand'!AR8</f>
        <v>998.20467055577376</v>
      </c>
      <c r="W75" s="13">
        <f>'[7]INPUT_Energy demand'!AS8</f>
        <v>5319.8200899999974</v>
      </c>
      <c r="X75" s="13">
        <f>'[7]INPUT_Energy demand'!AT8</f>
        <v>0</v>
      </c>
      <c r="Y75" s="110">
        <f>'[7]INPUT_Energy demand'!AU8</f>
        <v>0.43273000063752248</v>
      </c>
      <c r="Z75" s="110">
        <f>'[7]INPUT_Energy demand'!AV8</f>
        <v>1.0000000000000004</v>
      </c>
      <c r="AA75" s="110">
        <f>'[7]INPUT_Energy demand'!AW8</f>
        <v>0.19972300828145706</v>
      </c>
      <c r="AB75" s="13">
        <f>'[7]INPUT_Energy demand'!AX8</f>
        <v>13331.076365719404</v>
      </c>
      <c r="AC75" s="13">
        <f>'[7]INPUT_Energy demand'!AY8</f>
        <v>22.639841898074298</v>
      </c>
      <c r="AD75" s="13">
        <f>'[7]INPUT_Energy demand'!AZ8</f>
        <v>27.925918249982004</v>
      </c>
      <c r="AE75" s="104">
        <f>'[7]INPUT_Energy demand'!BA8</f>
        <v>64.147599999999997</v>
      </c>
    </row>
    <row r="76" spans="1:31">
      <c r="A76" s="16" t="s">
        <v>8</v>
      </c>
      <c r="B76" s="17" t="s">
        <v>11</v>
      </c>
      <c r="C76" s="17" t="s">
        <v>37</v>
      </c>
      <c r="D76" s="45" t="s">
        <v>39</v>
      </c>
      <c r="E76" s="17" t="s">
        <v>17</v>
      </c>
      <c r="F76" s="17" t="s">
        <v>20</v>
      </c>
      <c r="G76" s="25" t="str">
        <f t="shared" si="2"/>
        <v>60s ASHP NoPV ST Normal NoEV</v>
      </c>
      <c r="H76" s="13">
        <f>'[15]INPUT_Energy demand'!AD8</f>
        <v>11319.751508236686</v>
      </c>
      <c r="I76" s="13">
        <f>'[15]INPUT_Energy demand'!AE8</f>
        <v>12451.031086008348</v>
      </c>
      <c r="J76" s="13">
        <f>'[15]INPUT_Energy demand'!AF8</f>
        <v>14626.309564019262</v>
      </c>
      <c r="K76" s="13">
        <f>'[15]INPUT_Energy demand'!AG8</f>
        <v>12124.355060343703</v>
      </c>
      <c r="L76" s="13">
        <f>'[15]INPUT_Energy demand'!AH8</f>
        <v>11319.751508236686</v>
      </c>
      <c r="M76" s="13">
        <f>'[15]INPUT_Energy demand'!AI8</f>
        <v>8120.9912015449936</v>
      </c>
      <c r="N76" s="13">
        <f>'[15]INPUT_Energy demand'!AJ8</f>
        <v>10442.762200948575</v>
      </c>
      <c r="O76" s="13">
        <f>'[15]INPUT_Energy demand'!AK8</f>
        <v>9052.1147833162795</v>
      </c>
      <c r="P76" s="13">
        <f>'[15]INPUT_Energy demand'!AL8</f>
        <v>0</v>
      </c>
      <c r="Q76" s="13">
        <f>'[15]INPUT_Energy demand'!AM8</f>
        <v>4330.0398844633546</v>
      </c>
      <c r="R76" s="13">
        <f>'[15]INPUT_Energy demand'!AN8</f>
        <v>4183.5473630706874</v>
      </c>
      <c r="S76" s="13">
        <f>'[15]INPUT_Energy demand'!AO8</f>
        <v>3072.2402770274239</v>
      </c>
      <c r="T76" s="13">
        <f>'[15]INPUT_Energy demand'!AP8</f>
        <v>0</v>
      </c>
      <c r="U76" s="13">
        <f>'[15]INPUT_Energy demand'!AQ8</f>
        <v>12904.796893060824</v>
      </c>
      <c r="V76" s="13">
        <f>'[15]INPUT_Energy demand'!AR8</f>
        <v>4183.5473630706883</v>
      </c>
      <c r="W76" s="13">
        <f>'[15]INPUT_Energy demand'!AS8</f>
        <v>14185.731260000019</v>
      </c>
      <c r="X76" s="13">
        <f>'[15]INPUT_Energy demand'!AT8</f>
        <v>0</v>
      </c>
      <c r="Y76" s="110">
        <f>'[15]INPUT_Energy demand'!AU8</f>
        <v>0.33553723629635013</v>
      </c>
      <c r="Z76" s="110">
        <f>'[15]INPUT_Energy demand'!AV8</f>
        <v>0.99999999999999978</v>
      </c>
      <c r="AA76" s="110">
        <f>'[15]INPUT_Energy demand'!AW8</f>
        <v>0.21657257005074687</v>
      </c>
      <c r="AB76" s="13">
        <f>'[15]INPUT_Energy demand'!AX8</f>
        <v>49855.244018971556</v>
      </c>
      <c r="AC76" s="13">
        <f>'[15]INPUT_Energy demand'!AY8</f>
        <v>51.28730887942811</v>
      </c>
      <c r="AD76" s="13">
        <f>'[15]INPUT_Energy demand'!AZ8</f>
        <v>50.440053907069014</v>
      </c>
      <c r="AE76" s="104">
        <f>'[15]INPUT_Energy demand'!BA8</f>
        <v>164.13319999999999</v>
      </c>
    </row>
    <row r="77" spans="1:31">
      <c r="A77" s="16" t="s">
        <v>8</v>
      </c>
      <c r="B77" s="17" t="s">
        <v>10</v>
      </c>
      <c r="C77" s="17" t="s">
        <v>32</v>
      </c>
      <c r="D77" s="45" t="s">
        <v>39</v>
      </c>
      <c r="E77" s="17" t="s">
        <v>17</v>
      </c>
      <c r="F77" s="17" t="s">
        <v>20</v>
      </c>
      <c r="G77" s="25" t="str">
        <f t="shared" si="2"/>
        <v>60s Direct PV panels ST Normal NoEV</v>
      </c>
      <c r="H77" s="13">
        <f>'[23]INPUT_Energy demand'!AD8</f>
        <v>7055.8278483326258</v>
      </c>
      <c r="I77" s="13">
        <f>'[23]INPUT_Energy demand'!AE8</f>
        <v>7627.1812178945229</v>
      </c>
      <c r="J77" s="13">
        <f>'[23]INPUT_Energy demand'!AF8</f>
        <v>7844.8460913864783</v>
      </c>
      <c r="K77" s="13">
        <f>'[23]INPUT_Energy demand'!AG8</f>
        <v>7517.6451901694791</v>
      </c>
      <c r="L77" s="13">
        <f>'[23]INPUT_Energy demand'!AH8</f>
        <v>7055.8278483326258</v>
      </c>
      <c r="M77" s="13">
        <f>'[23]INPUT_Energy demand'!AI8</f>
        <v>6965.5487272052951</v>
      </c>
      <c r="N77" s="13">
        <f>'[23]INPUT_Energy demand'!AJ8</f>
        <v>7265.2290821652259</v>
      </c>
      <c r="O77" s="13">
        <f>'[23]INPUT_Energy demand'!AK8</f>
        <v>6448.3798102288511</v>
      </c>
      <c r="P77" s="13">
        <f>'[23]INPUT_Energy demand'!AL8</f>
        <v>0</v>
      </c>
      <c r="Q77" s="13">
        <f>'[23]INPUT_Energy demand'!AM8</f>
        <v>661.63249068922778</v>
      </c>
      <c r="R77" s="13">
        <f>'[23]INPUT_Energy demand'!AN8</f>
        <v>579.61700922125237</v>
      </c>
      <c r="S77" s="13">
        <f>'[23]INPUT_Energy demand'!AO8</f>
        <v>1069.265379940628</v>
      </c>
      <c r="T77" s="13">
        <f>'[23]INPUT_Energy demand'!AP8</f>
        <v>0</v>
      </c>
      <c r="U77" s="13">
        <f>'[23]INPUT_Energy demand'!AQ8</f>
        <v>1162.997462868384</v>
      </c>
      <c r="V77" s="13">
        <f>'[23]INPUT_Energy demand'!AR8</f>
        <v>579.6170092212526</v>
      </c>
      <c r="W77" s="13">
        <f>'[23]INPUT_Energy demand'!AS8</f>
        <v>5319.8200899999974</v>
      </c>
      <c r="X77" s="13">
        <f>'[23]INPUT_Energy demand'!AT8</f>
        <v>0</v>
      </c>
      <c r="Y77" s="110">
        <f>'[23]INPUT_Energy demand'!AU8</f>
        <v>0.56890278080005108</v>
      </c>
      <c r="Z77" s="110">
        <f>'[23]INPUT_Energy demand'!AV8</f>
        <v>0.99999999999999956</v>
      </c>
      <c r="AA77" s="110">
        <f>'[23]INPUT_Energy demand'!AW8</f>
        <v>0.20099653030571349</v>
      </c>
      <c r="AB77" s="13">
        <f>'[23]INPUT_Energy demand'!AX8</f>
        <v>25016.581643304573</v>
      </c>
      <c r="AC77" s="13">
        <f>'[23]INPUT_Energy demand'!AY8</f>
        <v>27.731513759432993</v>
      </c>
      <c r="AD77" s="13">
        <f>'[23]INPUT_Energy demand'!AZ8</f>
        <v>21.189361655982005</v>
      </c>
      <c r="AE77" s="104">
        <f>'[23]INPUT_Energy demand'!BA8</f>
        <v>64.147599999999997</v>
      </c>
    </row>
    <row r="78" spans="1:31">
      <c r="A78" s="16" t="s">
        <v>8</v>
      </c>
      <c r="B78" s="17" t="s">
        <v>11</v>
      </c>
      <c r="C78" s="17" t="s">
        <v>32</v>
      </c>
      <c r="D78" s="45" t="s">
        <v>39</v>
      </c>
      <c r="E78" s="17" t="s">
        <v>17</v>
      </c>
      <c r="F78" s="17" t="s">
        <v>20</v>
      </c>
      <c r="G78" s="25" t="str">
        <f t="shared" si="2"/>
        <v>60s ASHP PV panels ST Normal NoEV</v>
      </c>
      <c r="H78" s="13">
        <f>'[31]INPUT_Energy demand'!AD8</f>
        <v>14086.849959715131</v>
      </c>
      <c r="I78" s="13">
        <f>'[31]INPUT_Energy demand'!AE8</f>
        <v>15541.472078080908</v>
      </c>
      <c r="J78" s="13">
        <f>'[31]INPUT_Energy demand'!AF8</f>
        <v>22379.565734516251</v>
      </c>
      <c r="K78" s="13">
        <f>'[31]INPUT_Energy demand'!AG8</f>
        <v>14558.097934720616</v>
      </c>
      <c r="L78" s="13">
        <f>'[31]INPUT_Energy demand'!AH8</f>
        <v>14086.849959715131</v>
      </c>
      <c r="M78" s="13">
        <f>'[31]INPUT_Energy demand'!AI8</f>
        <v>10107.093066818095</v>
      </c>
      <c r="N78" s="13">
        <f>'[31]INPUT_Energy demand'!AJ8</f>
        <v>11163.540756021088</v>
      </c>
      <c r="O78" s="13">
        <f>'[31]INPUT_Energy demand'!AK8</f>
        <v>11477.248584392721</v>
      </c>
      <c r="P78" s="13">
        <f>'[31]INPUT_Energy demand'!AL8</f>
        <v>0</v>
      </c>
      <c r="Q78" s="13">
        <f>'[31]INPUT_Energy demand'!AM8</f>
        <v>5434.3790112628121</v>
      </c>
      <c r="R78" s="13">
        <f>'[31]INPUT_Energy demand'!AN8</f>
        <v>11216.024978495163</v>
      </c>
      <c r="S78" s="13">
        <f>'[31]INPUT_Energy demand'!AO8</f>
        <v>3080.8493503278951</v>
      </c>
      <c r="T78" s="13">
        <f>'[31]INPUT_Energy demand'!AP8</f>
        <v>0</v>
      </c>
      <c r="U78" s="13">
        <f>'[31]INPUT_Energy demand'!AQ8</f>
        <v>16807.827890206987</v>
      </c>
      <c r="V78" s="13">
        <f>'[31]INPUT_Energy demand'!AR8</f>
        <v>11216.024978495163</v>
      </c>
      <c r="W78" s="13">
        <f>'[31]INPUT_Energy demand'!AS8</f>
        <v>14185.731260000019</v>
      </c>
      <c r="X78" s="13">
        <f>'[31]INPUT_Energy demand'!AT8</f>
        <v>0</v>
      </c>
      <c r="Y78" s="110">
        <f>'[31]INPUT_Energy demand'!AU8</f>
        <v>0.32332428953708714</v>
      </c>
      <c r="Z78" s="110">
        <f>'[31]INPUT_Energy demand'!AV8</f>
        <v>1</v>
      </c>
      <c r="AA78" s="110">
        <f>'[31]INPUT_Energy demand'!AW8</f>
        <v>0.21717945263879834</v>
      </c>
      <c r="AB78" s="13">
        <f>'[31]INPUT_Energy demand'!AX8</f>
        <v>61642.815120421714</v>
      </c>
      <c r="AC78" s="13">
        <f>'[31]INPUT_Energy demand'!AY8</f>
        <v>71.457216350745142</v>
      </c>
      <c r="AD78" s="13">
        <f>'[31]INPUT_Energy demand'!AZ8</f>
        <v>79.350607559121983</v>
      </c>
      <c r="AE78" s="104">
        <f>'[31]INPUT_Energy demand'!BA8</f>
        <v>164.13319999999999</v>
      </c>
    </row>
    <row r="79" spans="1:31">
      <c r="A79" s="16" t="s">
        <v>8</v>
      </c>
      <c r="B79" s="17" t="s">
        <v>10</v>
      </c>
      <c r="C79" s="17" t="s">
        <v>37</v>
      </c>
      <c r="D79" s="45" t="s">
        <v>39</v>
      </c>
      <c r="E79" s="17" t="s">
        <v>40</v>
      </c>
      <c r="F79" s="17" t="s">
        <v>20</v>
      </c>
      <c r="G79" s="25" t="str">
        <f t="shared" si="2"/>
        <v>60s Direct NoPV ST Occupant open NoEV</v>
      </c>
      <c r="H79" s="13">
        <f>'[39]INPUT_Energy demand'!AD8</f>
        <v>7082.8028350362611</v>
      </c>
      <c r="I79" s="13">
        <f>'[39]INPUT_Energy demand'!AE8</f>
        <v>7941.6789548981051</v>
      </c>
      <c r="J79" s="13">
        <f>'[39]INPUT_Energy demand'!AF8</f>
        <v>7610.841995319327</v>
      </c>
      <c r="K79" s="13">
        <f>'[39]INPUT_Energy demand'!AG8</f>
        <v>7289.00765519586</v>
      </c>
      <c r="L79" s="13">
        <f>'[39]INPUT_Energy demand'!AH8</f>
        <v>7082.8028350362611</v>
      </c>
      <c r="M79" s="13">
        <f>'[39]INPUT_Energy demand'!AI8</f>
        <v>6421.5694648094477</v>
      </c>
      <c r="N79" s="13">
        <f>'[39]INPUT_Energy demand'!AJ8</f>
        <v>6583.2538182859698</v>
      </c>
      <c r="O79" s="13">
        <f>'[39]INPUT_Energy demand'!AK8</f>
        <v>6226.5171833049453</v>
      </c>
      <c r="P79" s="13">
        <f>'[39]INPUT_Energy demand'!AL8</f>
        <v>0</v>
      </c>
      <c r="Q79" s="13">
        <f>'[39]INPUT_Energy demand'!AM8</f>
        <v>1520.1094900886574</v>
      </c>
      <c r="R79" s="13">
        <f>'[39]INPUT_Energy demand'!AN8</f>
        <v>1027.5881770333572</v>
      </c>
      <c r="S79" s="13">
        <f>'[39]INPUT_Energy demand'!AO8</f>
        <v>1062.4904718909147</v>
      </c>
      <c r="T79" s="13">
        <f>'[39]INPUT_Energy demand'!AP8</f>
        <v>0</v>
      </c>
      <c r="U79" s="13">
        <f>'[39]INPUT_Energy demand'!AQ8</f>
        <v>2034.4288355876783</v>
      </c>
      <c r="V79" s="13">
        <f>'[39]INPUT_Energy demand'!AR8</f>
        <v>1027.5881770333576</v>
      </c>
      <c r="W79" s="13">
        <f>'[39]INPUT_Energy demand'!AS8</f>
        <v>5319.8200899999974</v>
      </c>
      <c r="X79" s="13">
        <f>'[39]INPUT_Energy demand'!AT8</f>
        <v>0</v>
      </c>
      <c r="Y79" s="110">
        <f>'[39]INPUT_Energy demand'!AU8</f>
        <v>0.74719226521853177</v>
      </c>
      <c r="Z79" s="110">
        <f>'[39]INPUT_Energy demand'!AV8</f>
        <v>0.99999999999999956</v>
      </c>
      <c r="AA79" s="110">
        <f>'[39]INPUT_Energy demand'!AW8</f>
        <v>0.19972300828145398</v>
      </c>
      <c r="AB79" s="13">
        <f>'[39]INPUT_Energy demand'!AX8</f>
        <v>25157.076365719397</v>
      </c>
      <c r="AC79" s="13">
        <f>'[39]INPUT_Energy demand'!AY8</f>
        <v>21.760754109794991</v>
      </c>
      <c r="AD79" s="13">
        <f>'[39]INPUT_Energy demand'!AZ8</f>
        <v>21.4811358008375</v>
      </c>
      <c r="AE79" s="104">
        <f>'[39]INPUT_Energy demand'!BA8</f>
        <v>64.147599999999997</v>
      </c>
    </row>
    <row r="80" spans="1:31">
      <c r="A80" s="16" t="s">
        <v>8</v>
      </c>
      <c r="B80" s="17" t="s">
        <v>11</v>
      </c>
      <c r="C80" s="17" t="s">
        <v>37</v>
      </c>
      <c r="D80" s="45" t="s">
        <v>39</v>
      </c>
      <c r="E80" s="17" t="s">
        <v>40</v>
      </c>
      <c r="F80" s="17" t="s">
        <v>20</v>
      </c>
      <c r="G80" s="25" t="str">
        <f t="shared" si="2"/>
        <v>60s ASHP NoPV ST Occupant open NoEV</v>
      </c>
      <c r="H80" s="13">
        <f>'[47]INPUT_Energy demand'!AD8</f>
        <v>14094.228308236665</v>
      </c>
      <c r="I80" s="13">
        <f>'[47]INPUT_Energy demand'!AE8</f>
        <v>15009.955301492966</v>
      </c>
      <c r="J80" s="13">
        <f>'[47]INPUT_Energy demand'!AF8</f>
        <v>18014.27079267826</v>
      </c>
      <c r="K80" s="13">
        <f>'[47]INPUT_Energy demand'!AG8</f>
        <v>14314.904660343729</v>
      </c>
      <c r="L80" s="13">
        <f>'[47]INPUT_Energy demand'!AH8</f>
        <v>14094.228308236665</v>
      </c>
      <c r="M80" s="13">
        <f>'[47]INPUT_Energy demand'!AI8</f>
        <v>10069.85134521968</v>
      </c>
      <c r="N80" s="13">
        <f>'[47]INPUT_Energy demand'!AJ8</f>
        <v>11165.462200948588</v>
      </c>
      <c r="O80" s="13">
        <f>'[47]INPUT_Energy demand'!AK8</f>
        <v>11242.664383316289</v>
      </c>
      <c r="P80" s="13">
        <f>'[47]INPUT_Energy demand'!AL8</f>
        <v>0</v>
      </c>
      <c r="Q80" s="13">
        <f>'[47]INPUT_Energy demand'!AM8</f>
        <v>4940.1039562732858</v>
      </c>
      <c r="R80" s="13">
        <f>'[47]INPUT_Energy demand'!AN8</f>
        <v>6848.8085917296721</v>
      </c>
      <c r="S80" s="13">
        <f>'[47]INPUT_Energy demand'!AO8</f>
        <v>3072.2402770274402</v>
      </c>
      <c r="T80" s="13">
        <f>'[47]INPUT_Energy demand'!AP8</f>
        <v>0</v>
      </c>
      <c r="U80" s="13">
        <f>'[47]INPUT_Energy demand'!AQ8</f>
        <v>12668.826212915636</v>
      </c>
      <c r="V80" s="13">
        <f>'[47]INPUT_Energy demand'!AR8</f>
        <v>6848.8085917296721</v>
      </c>
      <c r="W80" s="13">
        <f>'[47]INPUT_Energy demand'!AS8</f>
        <v>14185.731260000019</v>
      </c>
      <c r="X80" s="13">
        <f>'[47]INPUT_Energy demand'!AT8</f>
        <v>0</v>
      </c>
      <c r="Y80" s="110">
        <f>'[47]INPUT_Energy demand'!AU8</f>
        <v>0.38994172571701557</v>
      </c>
      <c r="Z80" s="110">
        <f>'[47]INPUT_Energy demand'!AV8</f>
        <v>1</v>
      </c>
      <c r="AA80" s="110">
        <f>'[47]INPUT_Energy demand'!AW8</f>
        <v>0.21657257005074804</v>
      </c>
      <c r="AB80" s="13">
        <f>'[47]INPUT_Energy demand'!AX8</f>
        <v>61681.244018971498</v>
      </c>
      <c r="AC80" s="13">
        <f>'[47]INPUT_Energy demand'!AY8</f>
        <v>63.696199057373008</v>
      </c>
      <c r="AD80" s="13">
        <f>'[47]INPUT_Energy demand'!AZ8</f>
        <v>70.505006439321889</v>
      </c>
      <c r="AE80" s="104">
        <f>'[47]INPUT_Energy demand'!BA8</f>
        <v>164.13319999999999</v>
      </c>
    </row>
    <row r="81" spans="1:31">
      <c r="A81" s="17" t="s">
        <v>8</v>
      </c>
      <c r="B81" s="17" t="s">
        <v>10</v>
      </c>
      <c r="C81" s="17" t="s">
        <v>32</v>
      </c>
      <c r="D81" s="45" t="s">
        <v>39</v>
      </c>
      <c r="E81" s="17" t="s">
        <v>40</v>
      </c>
      <c r="F81" s="17" t="s">
        <v>20</v>
      </c>
      <c r="G81" s="25" t="str">
        <f t="shared" si="2"/>
        <v>60s Direct PV panels ST Occupant open NoEV</v>
      </c>
      <c r="H81" s="13">
        <f>'[55]INPUT_Energy demand'!AD8</f>
        <v>7356.0035543702506</v>
      </c>
      <c r="I81" s="13">
        <f>'[55]INPUT_Energy demand'!AE8</f>
        <v>7611.4278826137788</v>
      </c>
      <c r="J81" s="13">
        <f>'[55]INPUT_Energy demand'!AF8</f>
        <v>9012.796264978926</v>
      </c>
      <c r="K81" s="13">
        <f>'[55]INPUT_Energy demand'!AG8</f>
        <v>8724.3815776263727</v>
      </c>
      <c r="L81" s="13">
        <f>'[55]INPUT_Energy demand'!AH8</f>
        <v>7356.0035543702506</v>
      </c>
      <c r="M81" s="13">
        <f>'[55]INPUT_Energy demand'!AI8</f>
        <v>5614.4711610957775</v>
      </c>
      <c r="N81" s="13">
        <f>'[55]INPUT_Energy demand'!AJ8</f>
        <v>8032.3964837458616</v>
      </c>
      <c r="O81" s="13">
        <f>'[55]INPUT_Energy demand'!AK8</f>
        <v>6306.193863100294</v>
      </c>
      <c r="P81" s="13">
        <f>'[55]INPUT_Energy demand'!AL8</f>
        <v>0</v>
      </c>
      <c r="Q81" s="13">
        <f>'[55]INPUT_Energy demand'!AM8</f>
        <v>1996.9567215180014</v>
      </c>
      <c r="R81" s="13">
        <f>'[55]INPUT_Energy demand'!AN8</f>
        <v>980.39978123306446</v>
      </c>
      <c r="S81" s="13">
        <f>'[55]INPUT_Energy demand'!AO8</f>
        <v>2418.1877145260787</v>
      </c>
      <c r="T81" s="13">
        <f>'[55]INPUT_Energy demand'!AP8</f>
        <v>0</v>
      </c>
      <c r="U81" s="13">
        <f>'[55]INPUT_Energy demand'!AQ8</f>
        <v>4805.9458916845406</v>
      </c>
      <c r="V81" s="13">
        <f>'[55]INPUT_Energy demand'!AR8</f>
        <v>980.39978123306412</v>
      </c>
      <c r="W81" s="13">
        <f>'[55]INPUT_Energy demand'!AS8</f>
        <v>11447.930800000009</v>
      </c>
      <c r="X81" s="13">
        <f>'[55]INPUT_Energy demand'!AT8</f>
        <v>0</v>
      </c>
      <c r="Y81" s="110">
        <f>'[55]INPUT_Energy demand'!AU8</f>
        <v>0.41551793684844102</v>
      </c>
      <c r="Z81" s="110">
        <f>'[55]INPUT_Energy demand'!AV8</f>
        <v>1.0000000000000004</v>
      </c>
      <c r="AA81" s="110">
        <f>'[55]INPUT_Energy demand'!AW8</f>
        <v>0.21123360690877663</v>
      </c>
      <c r="AB81" s="13">
        <f>'[55]INPUT_Energy demand'!AX8</f>
        <v>29207.92967491721</v>
      </c>
      <c r="AC81" s="13">
        <f>'[55]INPUT_Energy demand'!AY8</f>
        <v>34.197005779555738</v>
      </c>
      <c r="AD81" s="13">
        <f>'[55]INPUT_Energy demand'!AZ8</f>
        <v>62.686694347676507</v>
      </c>
      <c r="AE81" s="104">
        <f>'[55]INPUT_Energy demand'!BA8</f>
        <v>139.26929999999999</v>
      </c>
    </row>
    <row r="82" spans="1:31">
      <c r="A82" s="17" t="s">
        <v>8</v>
      </c>
      <c r="B82" s="17" t="s">
        <v>11</v>
      </c>
      <c r="C82" s="17" t="s">
        <v>32</v>
      </c>
      <c r="D82" s="45" t="s">
        <v>39</v>
      </c>
      <c r="E82" s="17" t="s">
        <v>40</v>
      </c>
      <c r="F82" s="17" t="s">
        <v>20</v>
      </c>
      <c r="G82" s="25" t="str">
        <f t="shared" si="2"/>
        <v>60s ASHP PV panels ST Occupant open NoEV</v>
      </c>
      <c r="H82" s="13">
        <f>'[63]INPUT_Energy demand'!AD8</f>
        <v>13751.596657656877</v>
      </c>
      <c r="I82" s="13">
        <f>'[63]INPUT_Energy demand'!AE8</f>
        <v>13862.698483640081</v>
      </c>
      <c r="J82" s="13">
        <f>'[63]INPUT_Energy demand'!AF8</f>
        <v>18091.183135727333</v>
      </c>
      <c r="K82" s="13">
        <f>'[63]INPUT_Energy demand'!AG8</f>
        <v>14881.990570536853</v>
      </c>
      <c r="L82" s="13">
        <f>'[63]INPUT_Energy demand'!AH8</f>
        <v>13751.596657656877</v>
      </c>
      <c r="M82" s="13">
        <f>'[63]INPUT_Energy demand'!AI8</f>
        <v>9732.172163843803</v>
      </c>
      <c r="N82" s="13">
        <f>'[63]INPUT_Energy demand'!AJ8</f>
        <v>11076.198622760096</v>
      </c>
      <c r="O82" s="13">
        <f>'[63]INPUT_Energy demand'!AK8</f>
        <v>10847.139243338132</v>
      </c>
      <c r="P82" s="13">
        <f>'[63]INPUT_Energy demand'!AL8</f>
        <v>0</v>
      </c>
      <c r="Q82" s="13">
        <f>'[63]INPUT_Energy demand'!AM8</f>
        <v>4130.5263197962777</v>
      </c>
      <c r="R82" s="13">
        <f>'[63]INPUT_Energy demand'!AN8</f>
        <v>7014.9845129672376</v>
      </c>
      <c r="S82" s="13">
        <f>'[63]INPUT_Energy demand'!AO8</f>
        <v>4034.8513271987213</v>
      </c>
      <c r="T82" s="13">
        <f>'[63]INPUT_Energy demand'!AP8</f>
        <v>0</v>
      </c>
      <c r="U82" s="13">
        <f>'[63]INPUT_Energy demand'!AQ8</f>
        <v>11585.846764386693</v>
      </c>
      <c r="V82" s="13">
        <f>'[63]INPUT_Energy demand'!AR8</f>
        <v>7014.9845129672376</v>
      </c>
      <c r="W82" s="13">
        <f>'[63]INPUT_Energy demand'!AS8</f>
        <v>18548.873</v>
      </c>
      <c r="X82" s="13">
        <f>'[63]INPUT_Energy demand'!AT8</f>
        <v>0</v>
      </c>
      <c r="Y82" s="110">
        <f>'[63]INPUT_Energy demand'!AU8</f>
        <v>0.35651484123654648</v>
      </c>
      <c r="Z82" s="110">
        <f>'[63]INPUT_Energy demand'!AV8</f>
        <v>1</v>
      </c>
      <c r="AA82" s="110">
        <f>'[63]INPUT_Energy demand'!AW8</f>
        <v>0.21752541662227787</v>
      </c>
      <c r="AB82" s="13">
        <f>'[63]INPUT_Energy demand'!AX8</f>
        <v>62523.972455201845</v>
      </c>
      <c r="AC82" s="13">
        <f>'[63]INPUT_Energy demand'!AY8</f>
        <v>53.419389693965556</v>
      </c>
      <c r="AD82" s="13">
        <f>'[63]INPUT_Energy demand'!AZ8</f>
        <v>107.31117537367621</v>
      </c>
      <c r="AE82" s="104">
        <f>'[63]INPUT_Energy demand'!BA8</f>
        <v>192.07599999999999</v>
      </c>
    </row>
    <row r="83" spans="1:31">
      <c r="A83" s="17" t="s">
        <v>8</v>
      </c>
      <c r="B83" s="17" t="s">
        <v>10</v>
      </c>
      <c r="C83" s="17" t="s">
        <v>37</v>
      </c>
      <c r="D83" s="45" t="s">
        <v>39</v>
      </c>
      <c r="E83" s="17" t="s">
        <v>17</v>
      </c>
      <c r="F83" s="17" t="s">
        <v>21</v>
      </c>
      <c r="G83" s="25" t="str">
        <f t="shared" si="2"/>
        <v>60s Direct NoPV ST Normal EV charging</v>
      </c>
      <c r="H83" s="13">
        <f>'[71]INPUT_Energy demand'!AD8</f>
        <v>10105.606315250126</v>
      </c>
      <c r="I83" s="13">
        <f>'[71]INPUT_Energy demand'!AE8</f>
        <v>9732.304884873025</v>
      </c>
      <c r="J83" s="13">
        <f>'[71]INPUT_Energy demand'!AF8</f>
        <v>11285.428954840103</v>
      </c>
      <c r="K83" s="13">
        <f>'[71]INPUT_Energy demand'!AG8</f>
        <v>11146.721695288517</v>
      </c>
      <c r="L83" s="13">
        <f>'[71]INPUT_Energy demand'!AH8</f>
        <v>10105.606315250126</v>
      </c>
      <c r="M83" s="13">
        <f>'[71]INPUT_Energy demand'!AI8</f>
        <v>8100.7182081809715</v>
      </c>
      <c r="N83" s="13">
        <f>'[71]INPUT_Energy demand'!AJ8</f>
        <v>10126.618869391656</v>
      </c>
      <c r="O83" s="13">
        <f>'[71]INPUT_Energy demand'!AK8</f>
        <v>8720.0010227111889</v>
      </c>
      <c r="P83" s="13">
        <f>'[71]INPUT_Energy demand'!AL8</f>
        <v>0</v>
      </c>
      <c r="Q83" s="13">
        <f>'[71]INPUT_Energy demand'!AM8</f>
        <v>1631.5866766920535</v>
      </c>
      <c r="R83" s="13">
        <f>'[71]INPUT_Energy demand'!AN8</f>
        <v>1158.8100854484474</v>
      </c>
      <c r="S83" s="13">
        <f>'[71]INPUT_Energy demand'!AO8</f>
        <v>2426.7206725773285</v>
      </c>
      <c r="T83" s="13">
        <f>'[71]INPUT_Energy demand'!AP8</f>
        <v>0</v>
      </c>
      <c r="U83" s="13">
        <f>'[71]INPUT_Energy demand'!AQ8</f>
        <v>5294.3200101201219</v>
      </c>
      <c r="V83" s="13">
        <f>'[71]INPUT_Energy demand'!AR8</f>
        <v>1158.8100854484478</v>
      </c>
      <c r="W83" s="13">
        <f>'[71]INPUT_Energy demand'!AS8</f>
        <v>11447.930800000009</v>
      </c>
      <c r="X83" s="13">
        <f>'[71]INPUT_Energy demand'!AT8</f>
        <v>0</v>
      </c>
      <c r="Y83" s="110">
        <f>'[71]INPUT_Energy demand'!AU8</f>
        <v>0.30817681469447761</v>
      </c>
      <c r="Z83" s="110">
        <f>'[71]INPUT_Energy demand'!AV8</f>
        <v>0.99999999999999956</v>
      </c>
      <c r="AA83" s="110">
        <f>'[71]INPUT_Energy demand'!AW8</f>
        <v>0.21197897812042388</v>
      </c>
      <c r="AB83" s="13">
        <f>'[71]INPUT_Energy demand'!AX8</f>
        <v>40909.907087833206</v>
      </c>
      <c r="AC83" s="13">
        <f>'[71]INPUT_Energy demand'!AY8</f>
        <v>43.368237931577369</v>
      </c>
      <c r="AD83" s="13">
        <f>'[71]INPUT_Energy demand'!AZ8</f>
        <v>56.990886660761895</v>
      </c>
      <c r="AE83" s="104">
        <f>'[71]INPUT_Energy demand'!BA8</f>
        <v>139.26929999999999</v>
      </c>
    </row>
    <row r="84" spans="1:31">
      <c r="A84" s="17" t="s">
        <v>8</v>
      </c>
      <c r="B84" s="17" t="s">
        <v>11</v>
      </c>
      <c r="C84" s="17" t="s">
        <v>37</v>
      </c>
      <c r="D84" s="45" t="s">
        <v>39</v>
      </c>
      <c r="E84" s="17" t="s">
        <v>17</v>
      </c>
      <c r="F84" s="17" t="s">
        <v>21</v>
      </c>
      <c r="G84" s="25" t="str">
        <f t="shared" si="2"/>
        <v>60s ASHP NoPV ST Normal EV charging</v>
      </c>
      <c r="H84" s="13">
        <f>'[79]INPUT_Energy demand'!AD8</f>
        <v>16518.86589927927</v>
      </c>
      <c r="I84" s="13">
        <f>'[79]INPUT_Energy demand'!AE8</f>
        <v>16923.547209714819</v>
      </c>
      <c r="J84" s="13">
        <f>'[79]INPUT_Energy demand'!AF8</f>
        <v>27499.271389923262</v>
      </c>
      <c r="K84" s="13">
        <f>'[79]INPUT_Energy demand'!AG8</f>
        <v>17315.841967817745</v>
      </c>
      <c r="L84" s="13">
        <f>'[79]INPUT_Energy demand'!AH8</f>
        <v>16518.86589927927</v>
      </c>
      <c r="M84" s="13">
        <f>'[79]INPUT_Energy demand'!AI8</f>
        <v>11673.540490381085</v>
      </c>
      <c r="N84" s="13">
        <f>'[79]INPUT_Energy demand'!AJ8</f>
        <v>11797.02165443259</v>
      </c>
      <c r="O84" s="13">
        <f>'[79]INPUT_Energy demand'!AK8</f>
        <v>13272.369472602555</v>
      </c>
      <c r="P84" s="13">
        <f>'[79]INPUT_Energy demand'!AL8</f>
        <v>0</v>
      </c>
      <c r="Q84" s="13">
        <f>'[79]INPUT_Energy demand'!AM8</f>
        <v>5250.0067193337345</v>
      </c>
      <c r="R84" s="13">
        <f>'[79]INPUT_Energy demand'!AN8</f>
        <v>15702.249735490672</v>
      </c>
      <c r="S84" s="13">
        <f>'[79]INPUT_Energy demand'!AO8</f>
        <v>4043.4724952151901</v>
      </c>
      <c r="T84" s="13">
        <f>'[79]INPUT_Energy demand'!AP8</f>
        <v>0</v>
      </c>
      <c r="U84" s="13">
        <f>'[79]INPUT_Energy demand'!AQ8</f>
        <v>15599.26890392409</v>
      </c>
      <c r="V84" s="13">
        <f>'[79]INPUT_Energy demand'!AR8</f>
        <v>15702.249735490672</v>
      </c>
      <c r="W84" s="13">
        <f>'[79]INPUT_Energy demand'!AS8</f>
        <v>18548.873</v>
      </c>
      <c r="X84" s="13">
        <f>'[79]INPUT_Energy demand'!AT8</f>
        <v>0</v>
      </c>
      <c r="Y84" s="110">
        <f>'[79]INPUT_Energy demand'!AU8</f>
        <v>0.33655466494414132</v>
      </c>
      <c r="Z84" s="110">
        <f>'[79]INPUT_Energy demand'!AV8</f>
        <v>1</v>
      </c>
      <c r="AA84" s="110">
        <f>'[79]INPUT_Energy demand'!AW8</f>
        <v>0.21799019785273155</v>
      </c>
      <c r="AB84" s="13">
        <f>'[79]INPUT_Energy demand'!AX8</f>
        <v>74312.433088652135</v>
      </c>
      <c r="AC84" s="13">
        <f>'[79]INPUT_Energy demand'!AY8</f>
        <v>66.293778789727838</v>
      </c>
      <c r="AD84" s="13">
        <f>'[79]INPUT_Energy demand'!AZ8</f>
        <v>139.71117537367618</v>
      </c>
      <c r="AE84" s="104">
        <f>'[79]INPUT_Energy demand'!BA8</f>
        <v>192.07599999999999</v>
      </c>
    </row>
    <row r="85" spans="1:31">
      <c r="A85" s="17" t="s">
        <v>8</v>
      </c>
      <c r="B85" s="17" t="s">
        <v>10</v>
      </c>
      <c r="C85" s="17" t="s">
        <v>32</v>
      </c>
      <c r="D85" s="45" t="s">
        <v>39</v>
      </c>
      <c r="E85" s="17" t="s">
        <v>17</v>
      </c>
      <c r="F85" s="17" t="s">
        <v>21</v>
      </c>
      <c r="G85" s="25" t="str">
        <f t="shared" si="2"/>
        <v>60s Direct PV panels ST Normal EV charging</v>
      </c>
      <c r="H85" s="13">
        <f>'[87]INPUT_Energy demand'!AD8</f>
        <v>10130.480354370235</v>
      </c>
      <c r="I85" s="13">
        <f>'[87]INPUT_Energy demand'!AE8</f>
        <v>10719.569075223437</v>
      </c>
      <c r="J85" s="13">
        <f>'[87]INPUT_Energy demand'!AF8</f>
        <v>11286.376461075741</v>
      </c>
      <c r="K85" s="13">
        <f>'[87]INPUT_Energy demand'!AG8</f>
        <v>10914.931177626386</v>
      </c>
      <c r="L85" s="13">
        <f>'[87]INPUT_Energy demand'!AH8</f>
        <v>10130.480354370235</v>
      </c>
      <c r="M85" s="13">
        <f>'[87]INPUT_Energy demand'!AI8</f>
        <v>7901.8468690527734</v>
      </c>
      <c r="N85" s="13">
        <f>'[87]INPUT_Energy demand'!AJ8</f>
        <v>10133.096483745858</v>
      </c>
      <c r="O85" s="13">
        <f>'[87]INPUT_Energy demand'!AK8</f>
        <v>8496.7434631002907</v>
      </c>
      <c r="P85" s="13">
        <f>'[87]INPUT_Energy demand'!AL8</f>
        <v>0</v>
      </c>
      <c r="Q85" s="13">
        <f>'[87]INPUT_Energy demand'!AM8</f>
        <v>2817.7222061706634</v>
      </c>
      <c r="R85" s="13">
        <f>'[87]INPUT_Energy demand'!AN8</f>
        <v>1153.279977329883</v>
      </c>
      <c r="S85" s="13">
        <f>'[87]INPUT_Energy demand'!AO8</f>
        <v>2418.1877145260951</v>
      </c>
      <c r="T85" s="13">
        <f>'[87]INPUT_Energy demand'!AP8</f>
        <v>0</v>
      </c>
      <c r="U85" s="13">
        <f>'[87]INPUT_Energy demand'!AQ8</f>
        <v>6388.5302965361943</v>
      </c>
      <c r="V85" s="13">
        <f>'[87]INPUT_Energy demand'!AR8</f>
        <v>1153.2799773298834</v>
      </c>
      <c r="W85" s="13">
        <f>'[87]INPUT_Energy demand'!AS8</f>
        <v>11447.930800000009</v>
      </c>
      <c r="X85" s="13">
        <f>'[87]INPUT_Energy demand'!AT8</f>
        <v>0</v>
      </c>
      <c r="Y85" s="110">
        <f>'[87]INPUT_Energy demand'!AU8</f>
        <v>0.44105953566478473</v>
      </c>
      <c r="Z85" s="110">
        <f>'[87]INPUT_Energy demand'!AV8</f>
        <v>0.99999999999999956</v>
      </c>
      <c r="AA85" s="110">
        <f>'[87]INPUT_Energy demand'!AW8</f>
        <v>0.21123360690877807</v>
      </c>
      <c r="AB85" s="13">
        <f>'[87]INPUT_Energy demand'!AX8</f>
        <v>41033.929674917184</v>
      </c>
      <c r="AC85" s="13">
        <f>'[87]INPUT_Energy demand'!AY8</f>
        <v>44.39253863690243</v>
      </c>
      <c r="AD85" s="13">
        <f>'[87]INPUT_Energy demand'!AZ8</f>
        <v>56.656172706276493</v>
      </c>
      <c r="AE85" s="104">
        <f>'[87]INPUT_Energy demand'!BA8</f>
        <v>139.26929999999999</v>
      </c>
    </row>
    <row r="86" spans="1:31">
      <c r="A86" s="17" t="s">
        <v>8</v>
      </c>
      <c r="B86" s="17" t="s">
        <v>11</v>
      </c>
      <c r="C86" s="17" t="s">
        <v>32</v>
      </c>
      <c r="D86" s="45" t="s">
        <v>39</v>
      </c>
      <c r="E86" s="17" t="s">
        <v>17</v>
      </c>
      <c r="F86" s="17" t="s">
        <v>21</v>
      </c>
      <c r="G86" s="25" t="str">
        <f t="shared" si="2"/>
        <v>60s ASHP PV panels ST Normal EV charging</v>
      </c>
      <c r="H86" s="13">
        <f>'[95]INPUT_Energy demand'!AD8</f>
        <v>16526.073457656865</v>
      </c>
      <c r="I86" s="13">
        <f>'[95]INPUT_Energy demand'!AE8</f>
        <v>16503.182729030599</v>
      </c>
      <c r="J86" s="13">
        <f>'[95]INPUT_Energy demand'!AF8</f>
        <v>24943.381111966559</v>
      </c>
      <c r="K86" s="13">
        <f>'[95]INPUT_Energy demand'!AG8</f>
        <v>17072.540170536842</v>
      </c>
      <c r="L86" s="13">
        <f>'[95]INPUT_Energy demand'!AH8</f>
        <v>16526.073457656865</v>
      </c>
      <c r="M86" s="13">
        <f>'[95]INPUT_Energy demand'!AI8</f>
        <v>11655.820780922433</v>
      </c>
      <c r="N86" s="13">
        <f>'[95]INPUT_Energy demand'!AJ8</f>
        <v>11798.898622760084</v>
      </c>
      <c r="O86" s="13">
        <f>'[95]INPUT_Energy demand'!AK8</f>
        <v>13037.688843338121</v>
      </c>
      <c r="P86" s="13">
        <f>'[95]INPUT_Energy demand'!AL8</f>
        <v>0</v>
      </c>
      <c r="Q86" s="13">
        <f>'[95]INPUT_Energy demand'!AM8</f>
        <v>4847.361948108166</v>
      </c>
      <c r="R86" s="13">
        <f>'[95]INPUT_Energy demand'!AN8</f>
        <v>13144.482489206475</v>
      </c>
      <c r="S86" s="13">
        <f>'[95]INPUT_Energy demand'!AO8</f>
        <v>4034.8513271987213</v>
      </c>
      <c r="T86" s="13">
        <f>'[95]INPUT_Energy demand'!AP8</f>
        <v>0</v>
      </c>
      <c r="U86" s="13">
        <f>'[95]INPUT_Energy demand'!AQ8</f>
        <v>12949.082128844879</v>
      </c>
      <c r="V86" s="13">
        <f>'[95]INPUT_Energy demand'!AR8</f>
        <v>13144.482489206475</v>
      </c>
      <c r="W86" s="13">
        <f>'[95]INPUT_Energy demand'!AS8</f>
        <v>18548.873</v>
      </c>
      <c r="X86" s="13">
        <f>'[95]INPUT_Energy demand'!AT8</f>
        <v>0</v>
      </c>
      <c r="Y86" s="110">
        <f>'[95]INPUT_Energy demand'!AU8</f>
        <v>0.37434019646152128</v>
      </c>
      <c r="Z86" s="110">
        <f>'[95]INPUT_Energy demand'!AV8</f>
        <v>1</v>
      </c>
      <c r="AA86" s="110">
        <f>'[95]INPUT_Energy demand'!AW8</f>
        <v>0.21752541662227787</v>
      </c>
      <c r="AB86" s="13">
        <f>'[95]INPUT_Energy demand'!AX8</f>
        <v>74349.972455201845</v>
      </c>
      <c r="AC86" s="13">
        <f>'[95]INPUT_Energy demand'!AY8</f>
        <v>64.750206106895419</v>
      </c>
      <c r="AD86" s="13">
        <f>'[95]INPUT_Energy demand'!AZ8</f>
        <v>139.71117537367621</v>
      </c>
      <c r="AE86" s="104">
        <f>'[95]INPUT_Energy demand'!BA8</f>
        <v>192.07599999999999</v>
      </c>
    </row>
    <row r="87" spans="1:31">
      <c r="A87" s="16" t="s">
        <v>8</v>
      </c>
      <c r="B87" s="17" t="s">
        <v>10</v>
      </c>
      <c r="C87" s="17" t="s">
        <v>37</v>
      </c>
      <c r="D87" s="45" t="s">
        <v>39</v>
      </c>
      <c r="E87" s="17" t="s">
        <v>40</v>
      </c>
      <c r="F87" s="17" t="s">
        <v>21</v>
      </c>
      <c r="G87" s="25" t="str">
        <f t="shared" si="2"/>
        <v>60s Direct NoPV ST Occupant open EV charging</v>
      </c>
      <c r="H87" s="13">
        <f>'[8]INPUT_Energy demand'!AD8</f>
        <v>3348.8691973363757</v>
      </c>
      <c r="I87" s="13">
        <f>'[8]INPUT_Energy demand'!AE8</f>
        <v>3921.986952395268</v>
      </c>
      <c r="J87" s="13">
        <f>'[8]INPUT_Energy demand'!AF8</f>
        <v>3893.0307378985831</v>
      </c>
      <c r="K87" s="13">
        <f>'[8]INPUT_Energy demand'!AG8</f>
        <v>3718.4206313610803</v>
      </c>
      <c r="L87" s="13">
        <f>'[8]INPUT_Energy demand'!AH8</f>
        <v>3348.8691973363757</v>
      </c>
      <c r="M87" s="13">
        <f>'[8]INPUT_Energy demand'!AI8</f>
        <v>3568.9215054254546</v>
      </c>
      <c r="N87" s="13">
        <f>'[8]INPUT_Energy demand'!AJ8</f>
        <v>3543.6736939682887</v>
      </c>
      <c r="O87" s="13">
        <f>'[8]INPUT_Energy demand'!AK8</f>
        <v>3306.439956323291</v>
      </c>
      <c r="P87" s="13">
        <f>'[8]INPUT_Energy demand'!AL8</f>
        <v>0</v>
      </c>
      <c r="Q87" s="13">
        <f>'[8]INPUT_Energy demand'!AM8</f>
        <v>353.06544696981337</v>
      </c>
      <c r="R87" s="13">
        <f>'[8]INPUT_Energy demand'!AN8</f>
        <v>349.35704393029437</v>
      </c>
      <c r="S87" s="13">
        <f>'[8]INPUT_Energy demand'!AO8</f>
        <v>411.9806750377893</v>
      </c>
      <c r="T87" s="13">
        <f>'[8]INPUT_Energy demand'!AP8</f>
        <v>0</v>
      </c>
      <c r="U87" s="13">
        <f>'[8]INPUT_Energy demand'!AQ8</f>
        <v>587.80285586829643</v>
      </c>
      <c r="V87" s="13">
        <f>'[8]INPUT_Energy demand'!AR8</f>
        <v>349.3570439302942</v>
      </c>
      <c r="W87" s="13">
        <f>'[8]INPUT_Energy demand'!AS8</f>
        <v>2204.720846083093</v>
      </c>
      <c r="X87" s="13">
        <f>'[8]INPUT_Energy demand'!AT8</f>
        <v>0</v>
      </c>
      <c r="Y87" s="110">
        <f>'[8]INPUT_Energy demand'!AU8</f>
        <v>0.60065282678538312</v>
      </c>
      <c r="Z87" s="110">
        <f>'[8]INPUT_Energy demand'!AV8</f>
        <v>1.0000000000000004</v>
      </c>
      <c r="AA87" s="110">
        <f>'[8]INPUT_Energy demand'!AW8</f>
        <v>0.18686296533627564</v>
      </c>
      <c r="AB87" s="13">
        <f>'[8]INPUT_Energy demand'!AX8</f>
        <v>8333.4738793657161</v>
      </c>
      <c r="AC87" s="13">
        <f>'[8]INPUT_Energy demand'!AY8</f>
        <v>19.538290682757061</v>
      </c>
      <c r="AD87" s="13">
        <f>'[8]INPUT_Energy demand'!AZ8</f>
        <v>17.527130635569964</v>
      </c>
      <c r="AE87" s="104">
        <f>'[8]INPUT_Energy demand'!BA8</f>
        <v>37.070160330448644</v>
      </c>
    </row>
    <row r="88" spans="1:31">
      <c r="A88" s="16" t="s">
        <v>8</v>
      </c>
      <c r="B88" s="17" t="s">
        <v>11</v>
      </c>
      <c r="C88" s="17" t="s">
        <v>37</v>
      </c>
      <c r="D88" s="45" t="s">
        <v>39</v>
      </c>
      <c r="E88" s="17" t="s">
        <v>40</v>
      </c>
      <c r="F88" s="17" t="s">
        <v>21</v>
      </c>
      <c r="G88" s="25" t="str">
        <f t="shared" si="2"/>
        <v>60s ASHP NoPV ST Occupant open EV charging</v>
      </c>
      <c r="H88" s="13">
        <f>'[16]INPUT_Energy demand'!AD8</f>
        <v>7182.4640211149199</v>
      </c>
      <c r="I88" s="13">
        <f>'[16]INPUT_Energy demand'!AE8</f>
        <v>8565.9764503773295</v>
      </c>
      <c r="J88" s="13">
        <f>'[16]INPUT_Energy demand'!AF8</f>
        <v>9668.3269124117578</v>
      </c>
      <c r="K88" s="13">
        <f>'[16]INPUT_Energy demand'!AG8</f>
        <v>7970.4571199470092</v>
      </c>
      <c r="L88" s="13">
        <f>'[16]INPUT_Energy demand'!AH8</f>
        <v>7182.4640211149199</v>
      </c>
      <c r="M88" s="13">
        <f>'[16]INPUT_Energy demand'!AI8</f>
        <v>5413.492432754394</v>
      </c>
      <c r="N88" s="13">
        <f>'[16]INPUT_Energy demand'!AJ8</f>
        <v>8676.1846261772862</v>
      </c>
      <c r="O88" s="13">
        <f>'[16]INPUT_Energy demand'!AK8</f>
        <v>6115.9376317585156</v>
      </c>
      <c r="P88" s="13">
        <f>'[16]INPUT_Energy demand'!AL8</f>
        <v>0</v>
      </c>
      <c r="Q88" s="13">
        <f>'[16]INPUT_Energy demand'!AM8</f>
        <v>3152.4840176229354</v>
      </c>
      <c r="R88" s="13">
        <f>'[16]INPUT_Energy demand'!AN8</f>
        <v>992.14228623447161</v>
      </c>
      <c r="S88" s="13">
        <f>'[16]INPUT_Energy demand'!AO8</f>
        <v>1854.5194881884936</v>
      </c>
      <c r="T88" s="13">
        <f>'[16]INPUT_Energy demand'!AP8</f>
        <v>0</v>
      </c>
      <c r="U88" s="13">
        <f>'[16]INPUT_Energy demand'!AQ8</f>
        <v>8461.7637165538326</v>
      </c>
      <c r="V88" s="13">
        <f>'[16]INPUT_Energy demand'!AR8</f>
        <v>992.14228623447195</v>
      </c>
      <c r="W88" s="13">
        <f>'[16]INPUT_Energy demand'!AS8</f>
        <v>8669.0198944005188</v>
      </c>
      <c r="X88" s="13">
        <f>'[16]INPUT_Energy demand'!AT8</f>
        <v>0</v>
      </c>
      <c r="Y88" s="110">
        <f>'[16]INPUT_Energy demand'!AU8</f>
        <v>0.37255637515092743</v>
      </c>
      <c r="Z88" s="110">
        <f>'[16]INPUT_Energy demand'!AV8</f>
        <v>0.99999999999999967</v>
      </c>
      <c r="AA88" s="110">
        <f>'[16]INPUT_Energy demand'!AW8</f>
        <v>0.21392493162766441</v>
      </c>
      <c r="AB88" s="13">
        <f>'[16]INPUT_Energy demand'!AX8</f>
        <v>28303.692523545775</v>
      </c>
      <c r="AC88" s="13">
        <f>'[16]INPUT_Energy demand'!AY8</f>
        <v>48.859838124070507</v>
      </c>
      <c r="AD88" s="13">
        <f>'[16]INPUT_Energy demand'!AZ8</f>
        <v>34.576353448615805</v>
      </c>
      <c r="AE88" s="104">
        <f>'[16]INPUT_Energy demand'!BA8</f>
        <v>132.75632843201686</v>
      </c>
    </row>
    <row r="89" spans="1:31">
      <c r="A89" s="16" t="s">
        <v>8</v>
      </c>
      <c r="B89" s="17" t="s">
        <v>10</v>
      </c>
      <c r="C89" s="17" t="s">
        <v>32</v>
      </c>
      <c r="D89" s="45" t="s">
        <v>39</v>
      </c>
      <c r="E89" s="17" t="s">
        <v>40</v>
      </c>
      <c r="F89" s="17" t="s">
        <v>21</v>
      </c>
      <c r="G89" s="25" t="str">
        <f t="shared" si="2"/>
        <v>60s Direct PV panels ST Occupant open EV charging</v>
      </c>
      <c r="H89" s="13">
        <f>'[24]INPUT_Energy demand'!AD8</f>
        <v>6091.1784839680213</v>
      </c>
      <c r="I89" s="13">
        <f>'[24]INPUT_Energy demand'!AE8</f>
        <v>6977.376514514046</v>
      </c>
      <c r="J89" s="13">
        <f>'[24]INPUT_Energy demand'!AF8</f>
        <v>6699.4187322892631</v>
      </c>
      <c r="K89" s="13">
        <f>'[24]INPUT_Energy demand'!AG8</f>
        <v>6131.0957892067636</v>
      </c>
      <c r="L89" s="13">
        <f>'[24]INPUT_Energy demand'!AH8</f>
        <v>6091.1784839680213</v>
      </c>
      <c r="M89" s="13">
        <f>'[24]INPUT_Energy demand'!AI8</f>
        <v>6714.316382402003</v>
      </c>
      <c r="N89" s="13">
        <f>'[24]INPUT_Energy demand'!AJ8</f>
        <v>6324.9967373619447</v>
      </c>
      <c r="O89" s="13">
        <f>'[24]INPUT_Energy demand'!AK8</f>
        <v>5715.1792118736039</v>
      </c>
      <c r="P89" s="13">
        <f>'[24]INPUT_Energy demand'!AL8</f>
        <v>0</v>
      </c>
      <c r="Q89" s="13">
        <f>'[24]INPUT_Energy demand'!AM8</f>
        <v>263.06013211204299</v>
      </c>
      <c r="R89" s="13">
        <f>'[24]INPUT_Energy demand'!AN8</f>
        <v>374.42199492731834</v>
      </c>
      <c r="S89" s="13">
        <f>'[24]INPUT_Energy demand'!AO8</f>
        <v>415.91657733315969</v>
      </c>
      <c r="T89" s="13">
        <f>'[24]INPUT_Energy demand'!AP8</f>
        <v>0</v>
      </c>
      <c r="U89" s="13">
        <f>'[24]INPUT_Energy demand'!AQ8</f>
        <v>271.38001785666626</v>
      </c>
      <c r="V89" s="13">
        <f>'[24]INPUT_Energy demand'!AR8</f>
        <v>374.42199492731822</v>
      </c>
      <c r="W89" s="13">
        <f>'[24]INPUT_Energy demand'!AS8</f>
        <v>2204.720846083093</v>
      </c>
      <c r="X89" s="13">
        <f>'[24]INPUT_Energy demand'!AT8</f>
        <v>0</v>
      </c>
      <c r="Y89" s="110">
        <f>'[24]INPUT_Energy demand'!AU8</f>
        <v>0.96934230526501941</v>
      </c>
      <c r="Z89" s="110">
        <f>'[24]INPUT_Energy demand'!AV8</f>
        <v>1.0000000000000002</v>
      </c>
      <c r="AA89" s="110">
        <f>'[24]INPUT_Energy demand'!AW8</f>
        <v>0.18864818104844297</v>
      </c>
      <c r="AB89" s="13">
        <f>'[24]INPUT_Energy demand'!AX8</f>
        <v>19991.934747238891</v>
      </c>
      <c r="AC89" s="13">
        <f>'[24]INPUT_Energy demand'!AY8</f>
        <v>8.120123237642586</v>
      </c>
      <c r="AD89" s="13">
        <f>'[24]INPUT_Energy demand'!AZ8</f>
        <v>11.390950306612588</v>
      </c>
      <c r="AE89" s="104">
        <f>'[24]INPUT_Energy demand'!BA8</f>
        <v>37.070160330448644</v>
      </c>
    </row>
    <row r="90" spans="1:31">
      <c r="A90" s="16" t="s">
        <v>8</v>
      </c>
      <c r="B90" s="17" t="s">
        <v>11</v>
      </c>
      <c r="C90" s="17" t="s">
        <v>32</v>
      </c>
      <c r="D90" s="45" t="s">
        <v>39</v>
      </c>
      <c r="E90" s="17" t="s">
        <v>40</v>
      </c>
      <c r="F90" s="17" t="s">
        <v>21</v>
      </c>
      <c r="G90" s="25" t="str">
        <f t="shared" si="2"/>
        <v>60s ASHP PV panels ST Occupant open EV charging</v>
      </c>
      <c r="H90" s="13">
        <f>'[32]INPUT_Energy demand'!AD8</f>
        <v>9947.771038459292</v>
      </c>
      <c r="I90" s="13">
        <f>'[32]INPUT_Energy demand'!AE8</f>
        <v>11658.191100813667</v>
      </c>
      <c r="J90" s="13">
        <f>'[32]INPUT_Energy demand'!AF8</f>
        <v>13393.568175384189</v>
      </c>
      <c r="K90" s="13">
        <f>'[32]INPUT_Energy demand'!AG8</f>
        <v>10403.06168721794</v>
      </c>
      <c r="L90" s="13">
        <f>'[32]INPUT_Energy demand'!AH8</f>
        <v>9947.771038459292</v>
      </c>
      <c r="M90" s="13">
        <f>'[32]INPUT_Energy demand'!AI8</f>
        <v>7923.7451543435636</v>
      </c>
      <c r="N90" s="13">
        <f>'[32]INPUT_Energy demand'!AJ8</f>
        <v>10085.496661944057</v>
      </c>
      <c r="O90" s="13">
        <f>'[32]INPUT_Energy demand'!AK8</f>
        <v>8539.9331257289341</v>
      </c>
      <c r="P90" s="13">
        <f>'[32]INPUT_Energy demand'!AL8</f>
        <v>0</v>
      </c>
      <c r="Q90" s="13">
        <f>'[32]INPUT_Energy demand'!AM8</f>
        <v>3734.4459464701031</v>
      </c>
      <c r="R90" s="13">
        <f>'[32]INPUT_Energy demand'!AN8</f>
        <v>3308.0715134401325</v>
      </c>
      <c r="S90" s="13">
        <f>'[32]INPUT_Energy demand'!AO8</f>
        <v>1863.1285614890057</v>
      </c>
      <c r="T90" s="13">
        <f>'[32]INPUT_Energy demand'!AP8</f>
        <v>0</v>
      </c>
      <c r="U90" s="13">
        <f>'[32]INPUT_Energy demand'!AQ8</f>
        <v>10266.124694078348</v>
      </c>
      <c r="V90" s="13">
        <f>'[32]INPUT_Energy demand'!AR8</f>
        <v>3308.0715134401325</v>
      </c>
      <c r="W90" s="13">
        <f>'[32]INPUT_Energy demand'!AS8</f>
        <v>8669.0198944005188</v>
      </c>
      <c r="X90" s="13">
        <f>'[32]INPUT_Energy demand'!AT8</f>
        <v>0</v>
      </c>
      <c r="Y90" s="110">
        <f>'[32]INPUT_Energy demand'!AU8</f>
        <v>0.3637639379759518</v>
      </c>
      <c r="Z90" s="110">
        <f>'[32]INPUT_Energy demand'!AV8</f>
        <v>1</v>
      </c>
      <c r="AA90" s="110">
        <f>'[32]INPUT_Energy demand'!AW8</f>
        <v>0.21491801659059925</v>
      </c>
      <c r="AB90" s="13">
        <f>'[32]INPUT_Energy demand'!AX8</f>
        <v>40081.933238881058</v>
      </c>
      <c r="AC90" s="13">
        <f>'[32]INPUT_Energy demand'!AY8</f>
        <v>69.109838124070492</v>
      </c>
      <c r="AD90" s="13">
        <f>'[32]INPUT_Energy demand'!AZ8</f>
        <v>53.578663113900369</v>
      </c>
      <c r="AE90" s="104">
        <f>'[32]INPUT_Energy demand'!BA8</f>
        <v>132.75632843201686</v>
      </c>
    </row>
    <row r="91" spans="1:31">
      <c r="A91" s="21" t="s">
        <v>8</v>
      </c>
      <c r="B91" s="20" t="s">
        <v>10</v>
      </c>
      <c r="C91" s="20" t="s">
        <v>37</v>
      </c>
      <c r="D91" s="47" t="s">
        <v>39</v>
      </c>
      <c r="E91" s="20" t="s">
        <v>17</v>
      </c>
      <c r="F91" s="20" t="s">
        <v>41</v>
      </c>
      <c r="G91" s="28" t="str">
        <f t="shared" si="2"/>
        <v>60s Direct NoPV ST Normal EV charging delay</v>
      </c>
      <c r="H91" s="24">
        <f>'[40]INPUT_Energy demand'!AD8</f>
        <v>6123.3459973363542</v>
      </c>
      <c r="I91" s="24">
        <f>'[40]INPUT_Energy demand'!AE8</f>
        <v>6737.6504553779851</v>
      </c>
      <c r="J91" s="24">
        <f>'[40]INPUT_Energy demand'!AF8</f>
        <v>6211.7980037242069</v>
      </c>
      <c r="K91" s="24">
        <f>'[40]INPUT_Energy demand'!AG8</f>
        <v>5908.9702313610806</v>
      </c>
      <c r="L91" s="24">
        <f>'[40]INPUT_Energy demand'!AH8</f>
        <v>6123.3459973363542</v>
      </c>
      <c r="M91" s="24">
        <f>'[40]INPUT_Energy demand'!AI8</f>
        <v>6147.1767651017672</v>
      </c>
      <c r="N91" s="24">
        <f>'[40]INPUT_Energy demand'!AJ8</f>
        <v>5644.3736939682858</v>
      </c>
      <c r="O91" s="24">
        <f>'[40]INPUT_Energy demand'!AK8</f>
        <v>5496.9895563232949</v>
      </c>
      <c r="P91" s="24">
        <f>'[40]INPUT_Energy demand'!AL8</f>
        <v>0</v>
      </c>
      <c r="Q91" s="24">
        <f>'[40]INPUT_Energy demand'!AM8</f>
        <v>590.47369027621789</v>
      </c>
      <c r="R91" s="24">
        <f>'[40]INPUT_Energy demand'!AN8</f>
        <v>567.42430975592106</v>
      </c>
      <c r="S91" s="24">
        <f>'[40]INPUT_Energy demand'!AO8</f>
        <v>411.98067503778566</v>
      </c>
      <c r="T91" s="24">
        <f>'[40]INPUT_Energy demand'!AP8</f>
        <v>0</v>
      </c>
      <c r="U91" s="24">
        <f>'[40]INPUT_Energy demand'!AQ8</f>
        <v>612.91924090950238</v>
      </c>
      <c r="V91" s="24">
        <f>'[40]INPUT_Energy demand'!AR8</f>
        <v>567.42430975592117</v>
      </c>
      <c r="W91" s="24">
        <f>'[40]INPUT_Energy demand'!AS8</f>
        <v>2204.720846083093</v>
      </c>
      <c r="X91" s="24">
        <f>'[40]INPUT_Energy demand'!AT8</f>
        <v>0</v>
      </c>
      <c r="Y91" s="111">
        <f>'[40]INPUT_Energy demand'!AU8</f>
        <v>0.96337926902086179</v>
      </c>
      <c r="Z91" s="111">
        <f>'[40]INPUT_Energy demand'!AV8</f>
        <v>0.99999999999999978</v>
      </c>
      <c r="AA91" s="111">
        <f>'[40]INPUT_Energy demand'!AW8</f>
        <v>0.186862965336274</v>
      </c>
      <c r="AB91" s="24">
        <f>'[40]INPUT_Energy demand'!AX8</f>
        <v>20159.473879365705</v>
      </c>
      <c r="AC91" s="24">
        <f>'[40]INPUT_Energy demand'!AY8</f>
        <v>10.395359391983847</v>
      </c>
      <c r="AD91" s="24">
        <f>'[40]INPUT_Energy demand'!AZ8</f>
        <v>11.838455729311459</v>
      </c>
      <c r="AE91" s="106">
        <f>'[40]INPUT_Energy demand'!BA8</f>
        <v>37.070160330448644</v>
      </c>
    </row>
    <row r="92" spans="1:31">
      <c r="A92" s="21" t="s">
        <v>8</v>
      </c>
      <c r="B92" s="20" t="s">
        <v>11</v>
      </c>
      <c r="C92" s="20" t="s">
        <v>37</v>
      </c>
      <c r="D92" s="47" t="s">
        <v>39</v>
      </c>
      <c r="E92" s="20" t="s">
        <v>17</v>
      </c>
      <c r="F92" s="20" t="s">
        <v>41</v>
      </c>
      <c r="G92" s="28" t="str">
        <f t="shared" si="2"/>
        <v>60s ASHP NoPV ST Normal EV charging delay</v>
      </c>
      <c r="H92" s="24">
        <f>'[48]INPUT_Energy demand'!AD8</f>
        <v>9956.9408211149621</v>
      </c>
      <c r="I92" s="24">
        <f>'[48]INPUT_Energy demand'!AE8</f>
        <v>11269.952714942101</v>
      </c>
      <c r="J92" s="24">
        <f>'[48]INPUT_Energy demand'!AF8</f>
        <v>11549.074959240314</v>
      </c>
      <c r="K92" s="24">
        <f>'[48]INPUT_Energy demand'!AG8</f>
        <v>10161.006719947021</v>
      </c>
      <c r="L92" s="24">
        <f>'[48]INPUT_Energy demand'!AH8</f>
        <v>9956.9408211149621</v>
      </c>
      <c r="M92" s="24">
        <f>'[48]INPUT_Energy demand'!AI8</f>
        <v>7652.3216240556212</v>
      </c>
      <c r="N92" s="24">
        <f>'[48]INPUT_Energy demand'!AJ8</f>
        <v>10087.884626177294</v>
      </c>
      <c r="O92" s="24">
        <f>'[48]INPUT_Energy demand'!AK8</f>
        <v>8306.487231758525</v>
      </c>
      <c r="P92" s="24">
        <f>'[48]INPUT_Energy demand'!AL8</f>
        <v>0</v>
      </c>
      <c r="Q92" s="24">
        <f>'[48]INPUT_Energy demand'!AM8</f>
        <v>3617.6310908864798</v>
      </c>
      <c r="R92" s="24">
        <f>'[48]INPUT_Energy demand'!AN8</f>
        <v>1461.1903330630194</v>
      </c>
      <c r="S92" s="24">
        <f>'[48]INPUT_Energy demand'!AO8</f>
        <v>1854.5194881884963</v>
      </c>
      <c r="T92" s="24">
        <f>'[48]INPUT_Energy demand'!AP8</f>
        <v>0</v>
      </c>
      <c r="U92" s="24">
        <f>'[48]INPUT_Energy demand'!AQ8</f>
        <v>7381.3544099451583</v>
      </c>
      <c r="V92" s="24">
        <f>'[48]INPUT_Energy demand'!AR8</f>
        <v>1461.1903330630194</v>
      </c>
      <c r="W92" s="24">
        <f>'[48]INPUT_Energy demand'!AS8</f>
        <v>8669.0198944005188</v>
      </c>
      <c r="X92" s="24">
        <f>'[48]INPUT_Energy demand'!AT8</f>
        <v>0</v>
      </c>
      <c r="Y92" s="111">
        <f>'[48]INPUT_Energy demand'!AU8</f>
        <v>0.49010396872589107</v>
      </c>
      <c r="Z92" s="111">
        <f>'[48]INPUT_Energy demand'!AV8</f>
        <v>1</v>
      </c>
      <c r="AA92" s="111">
        <f>'[48]INPUT_Energy demand'!AW8</f>
        <v>0.21392493162766474</v>
      </c>
      <c r="AB92" s="24">
        <f>'[48]INPUT_Energy demand'!AX8</f>
        <v>40129.692523545964</v>
      </c>
      <c r="AC92" s="24">
        <f>'[48]INPUT_Energy demand'!AY8</f>
        <v>56.484344468985213</v>
      </c>
      <c r="AD92" s="24">
        <f>'[48]INPUT_Energy demand'!AZ8</f>
        <v>37.476984127790807</v>
      </c>
      <c r="AE92" s="106">
        <f>'[48]INPUT_Energy demand'!BA8</f>
        <v>132.75632843201686</v>
      </c>
    </row>
    <row r="93" spans="1:31">
      <c r="A93" s="21" t="s">
        <v>8</v>
      </c>
      <c r="B93" s="20" t="s">
        <v>10</v>
      </c>
      <c r="C93" s="20" t="s">
        <v>32</v>
      </c>
      <c r="D93" s="47" t="s">
        <v>39</v>
      </c>
      <c r="E93" s="20" t="s">
        <v>17</v>
      </c>
      <c r="F93" s="20" t="s">
        <v>41</v>
      </c>
      <c r="G93" s="28" t="str">
        <f t="shared" si="2"/>
        <v>60s Direct PV panels ST Normal EV charging delay</v>
      </c>
      <c r="H93" s="24">
        <f>'[56]INPUT_Energy demand'!AD8</f>
        <v>4799.0140789930119</v>
      </c>
      <c r="I93" s="24">
        <f>'[56]INPUT_Energy demand'!AE8</f>
        <v>5255.9203659893083</v>
      </c>
      <c r="J93" s="24">
        <f>'[56]INPUT_Energy demand'!AF8</f>
        <v>6366.3653082172368</v>
      </c>
      <c r="K93" s="24">
        <f>'[56]INPUT_Energy demand'!AG8</f>
        <v>5561.9793327021989</v>
      </c>
      <c r="L93" s="24">
        <f>'[56]INPUT_Energy demand'!AH8</f>
        <v>4799.0140789930119</v>
      </c>
      <c r="M93" s="24">
        <f>'[56]INPUT_Energy demand'!AI8</f>
        <v>4146.9005500793901</v>
      </c>
      <c r="N93" s="24">
        <f>'[56]INPUT_Energy demand'!AJ8</f>
        <v>5299.3891961997033</v>
      </c>
      <c r="O93" s="24">
        <f>'[56]INPUT_Energy demand'!AK8</f>
        <v>4403.7955133835931</v>
      </c>
      <c r="P93" s="24">
        <f>'[56]INPUT_Energy demand'!AL8</f>
        <v>0</v>
      </c>
      <c r="Q93" s="24">
        <f>'[56]INPUT_Energy demand'!AM8</f>
        <v>1109.0198159099182</v>
      </c>
      <c r="R93" s="24">
        <f>'[56]INPUT_Energy demand'!AN8</f>
        <v>1066.9761120175335</v>
      </c>
      <c r="S93" s="24">
        <f>'[56]INPUT_Energy demand'!AO8</f>
        <v>1158.1838193186059</v>
      </c>
      <c r="T93" s="24">
        <f>'[56]INPUT_Energy demand'!AP8</f>
        <v>0</v>
      </c>
      <c r="U93" s="24">
        <f>'[56]INPUT_Energy demand'!AQ8</f>
        <v>2516.7693125459728</v>
      </c>
      <c r="V93" s="24">
        <f>'[56]INPUT_Energy demand'!AR8</f>
        <v>1066.9761120175333</v>
      </c>
      <c r="W93" s="24">
        <f>'[56]INPUT_Energy demand'!AS8</f>
        <v>5679.247343324103</v>
      </c>
      <c r="X93" s="24">
        <f>'[56]INPUT_Energy demand'!AT8</f>
        <v>0</v>
      </c>
      <c r="Y93" s="111">
        <f>'[56]INPUT_Energy demand'!AU8</f>
        <v>0.44065215289359588</v>
      </c>
      <c r="Z93" s="111">
        <f>'[56]INPUT_Energy demand'!AV8</f>
        <v>1.0000000000000002</v>
      </c>
      <c r="AA93" s="111">
        <f>'[56]INPUT_Energy demand'!AW8</f>
        <v>0.2039326251004086</v>
      </c>
      <c r="AB93" s="24">
        <f>'[56]INPUT_Energy demand'!AX8</f>
        <v>15887.783923994075</v>
      </c>
      <c r="AC93" s="24">
        <f>'[56]INPUT_Energy demand'!AY8</f>
        <v>32.72901029424056</v>
      </c>
      <c r="AD93" s="24">
        <f>'[56]INPUT_Energy demand'!AZ8</f>
        <v>83.961586163809926</v>
      </c>
      <c r="AE93" s="106">
        <f>'[56]INPUT_Energy demand'!BA8</f>
        <v>110.60450884389138</v>
      </c>
    </row>
    <row r="94" spans="1:31">
      <c r="A94" s="21" t="s">
        <v>8</v>
      </c>
      <c r="B94" s="20" t="s">
        <v>11</v>
      </c>
      <c r="C94" s="20" t="s">
        <v>32</v>
      </c>
      <c r="D94" s="47" t="s">
        <v>39</v>
      </c>
      <c r="E94" s="20" t="s">
        <v>17</v>
      </c>
      <c r="F94" s="20" t="s">
        <v>41</v>
      </c>
      <c r="G94" s="28" t="str">
        <f t="shared" si="2"/>
        <v>60s ASHP PV panels ST Normal EV charging delay</v>
      </c>
      <c r="H94" s="24">
        <f>'[64]INPUT_Energy demand'!AD8</f>
        <v>8873.7585592882533</v>
      </c>
      <c r="I94" s="24">
        <f>'[64]INPUT_Energy demand'!AE8</f>
        <v>9768.5854730528008</v>
      </c>
      <c r="J94" s="24">
        <f>'[64]INPUT_Energy demand'!AF8</f>
        <v>11157.988889302334</v>
      </c>
      <c r="K94" s="24">
        <f>'[64]INPUT_Energy demand'!AG8</f>
        <v>9898.5402316599502</v>
      </c>
      <c r="L94" s="24">
        <f>'[64]INPUT_Energy demand'!AH8</f>
        <v>8873.7585592882533</v>
      </c>
      <c r="M94" s="24">
        <f>'[64]INPUT_Energy demand'!AI8</f>
        <v>6517.5658993442021</v>
      </c>
      <c r="N94" s="24">
        <f>'[64]INPUT_Energy demand'!AJ8</f>
        <v>9805.7693263099227</v>
      </c>
      <c r="O94" s="24">
        <f>'[64]INPUT_Energy demand'!AK8</f>
        <v>7388.6962956783627</v>
      </c>
      <c r="P94" s="24">
        <f>'[64]INPUT_Energy demand'!AL8</f>
        <v>0</v>
      </c>
      <c r="Q94" s="24">
        <f>'[64]INPUT_Energy demand'!AM8</f>
        <v>3251.0195737085987</v>
      </c>
      <c r="R94" s="24">
        <f>'[64]INPUT_Energy demand'!AN8</f>
        <v>1352.2195629924117</v>
      </c>
      <c r="S94" s="24">
        <f>'[64]INPUT_Energy demand'!AO8</f>
        <v>2509.8439359815875</v>
      </c>
      <c r="T94" s="24">
        <f>'[64]INPUT_Energy demand'!AP8</f>
        <v>0</v>
      </c>
      <c r="U94" s="24">
        <f>'[64]INPUT_Energy demand'!AQ8</f>
        <v>8179.0823476325886</v>
      </c>
      <c r="V94" s="24">
        <f>'[64]INPUT_Energy demand'!AR8</f>
        <v>1352.2195629924117</v>
      </c>
      <c r="W94" s="24">
        <f>'[64]INPUT_Energy demand'!AS8</f>
        <v>11694.936440410842</v>
      </c>
      <c r="X94" s="24">
        <f>'[64]INPUT_Energy demand'!AT8</f>
        <v>0</v>
      </c>
      <c r="Y94" s="111">
        <f>'[64]INPUT_Energy demand'!AU8</f>
        <v>0.39747974595824881</v>
      </c>
      <c r="Z94" s="111">
        <f>'[64]INPUT_Energy demand'!AV8</f>
        <v>1</v>
      </c>
      <c r="AA94" s="111">
        <f>'[64]INPUT_Energy demand'!AW8</f>
        <v>0.21460945502098144</v>
      </c>
      <c r="AB94" s="24">
        <f>'[64]INPUT_Energy demand'!AX8</f>
        <v>37115.38652619825</v>
      </c>
      <c r="AC94" s="24">
        <f>'[64]INPUT_Energy demand'!AY8</f>
        <v>50.414540247275916</v>
      </c>
      <c r="AD94" s="24">
        <f>'[64]INPUT_Energy demand'!AZ8</f>
        <v>67.698689840770143</v>
      </c>
      <c r="AE94" s="106">
        <f>'[64]INPUT_Energy demand'!BA8</f>
        <v>160.69912843201686</v>
      </c>
    </row>
    <row r="95" spans="1:31">
      <c r="A95" s="16" t="s">
        <v>8</v>
      </c>
      <c r="B95" s="17" t="s">
        <v>10</v>
      </c>
      <c r="C95" s="17" t="s">
        <v>37</v>
      </c>
      <c r="D95" s="45" t="s">
        <v>39</v>
      </c>
      <c r="E95" s="17" t="s">
        <v>40</v>
      </c>
      <c r="F95" s="17" t="s">
        <v>41</v>
      </c>
      <c r="G95" s="25" t="str">
        <f t="shared" si="2"/>
        <v>60s Direct NoPV ST Occupant open EV charging delay</v>
      </c>
      <c r="H95" s="13">
        <f>'[72]INPUT_Energy demand'!AD8</f>
        <v>7544.1760623477203</v>
      </c>
      <c r="I95" s="13">
        <f>'[72]INPUT_Energy demand'!AE8</f>
        <v>7964.2101992895896</v>
      </c>
      <c r="J95" s="13">
        <f>'[72]INPUT_Energy demand'!AF8</f>
        <v>8696.6433546683984</v>
      </c>
      <c r="K95" s="13">
        <f>'[72]INPUT_Energy demand'!AG8</f>
        <v>7979.1387840784173</v>
      </c>
      <c r="L95" s="13">
        <f>'[72]INPUT_Energy demand'!AH8</f>
        <v>7544.1760623477203</v>
      </c>
      <c r="M95" s="13">
        <f>'[72]INPUT_Energy demand'!AI8</f>
        <v>7128.8669198371899</v>
      </c>
      <c r="N95" s="13">
        <f>'[72]INPUT_Energy demand'!AJ8</f>
        <v>7392.455129365002</v>
      </c>
      <c r="O95" s="13">
        <f>'[72]INPUT_Energy demand'!AK8</f>
        <v>6814.5882884531484</v>
      </c>
      <c r="P95" s="13">
        <f>'[72]INPUT_Energy demand'!AL8</f>
        <v>0</v>
      </c>
      <c r="Q95" s="13">
        <f>'[72]INPUT_Energy demand'!AM8</f>
        <v>835.34327945239966</v>
      </c>
      <c r="R95" s="13">
        <f>'[72]INPUT_Energy demand'!AN8</f>
        <v>1304.1882253033964</v>
      </c>
      <c r="S95" s="13">
        <f>'[72]INPUT_Energy demand'!AO8</f>
        <v>1164.5504956252689</v>
      </c>
      <c r="T95" s="13">
        <f>'[72]INPUT_Energy demand'!AP8</f>
        <v>0</v>
      </c>
      <c r="U95" s="13">
        <f>'[72]INPUT_Energy demand'!AQ8</f>
        <v>1878.080201442431</v>
      </c>
      <c r="V95" s="13">
        <f>'[72]INPUT_Energy demand'!AR8</f>
        <v>1304.1882253033968</v>
      </c>
      <c r="W95" s="13">
        <f>'[72]INPUT_Energy demand'!AS8</f>
        <v>5679.247343324103</v>
      </c>
      <c r="X95" s="13">
        <f>'[72]INPUT_Energy demand'!AT8</f>
        <v>0</v>
      </c>
      <c r="Y95" s="110">
        <f>'[72]INPUT_Energy demand'!AU8</f>
        <v>0.44478573322418657</v>
      </c>
      <c r="Z95" s="110">
        <f>'[72]INPUT_Energy demand'!AV8</f>
        <v>0.99999999999999967</v>
      </c>
      <c r="AA95" s="110">
        <f>'[72]INPUT_Energy demand'!AW8</f>
        <v>0.2050536673656565</v>
      </c>
      <c r="AB95" s="13">
        <f>'[72]INPUT_Energy demand'!AX8</f>
        <v>27563.552401207737</v>
      </c>
      <c r="AC95" s="13">
        <f>'[72]INPUT_Energy demand'!AY8</f>
        <v>45.121447525153542</v>
      </c>
      <c r="AD95" s="13">
        <f>'[72]INPUT_Energy demand'!AZ8</f>
        <v>76.67079967954848</v>
      </c>
      <c r="AE95" s="104">
        <f>'[72]INPUT_Energy demand'!BA8</f>
        <v>110.60450884389138</v>
      </c>
    </row>
    <row r="96" spans="1:31">
      <c r="A96" s="16" t="s">
        <v>8</v>
      </c>
      <c r="B96" s="17" t="s">
        <v>11</v>
      </c>
      <c r="C96" s="17" t="s">
        <v>37</v>
      </c>
      <c r="D96" s="45" t="s">
        <v>39</v>
      </c>
      <c r="E96" s="17" t="s">
        <v>40</v>
      </c>
      <c r="F96" s="17" t="s">
        <v>41</v>
      </c>
      <c r="G96" s="25" t="str">
        <f t="shared" si="2"/>
        <v>60s ASHP NoPV ST Occupant open EV charging delay</v>
      </c>
      <c r="H96" s="13">
        <f>'[80]INPUT_Energy demand'!AD8</f>
        <v>11639.253543894265</v>
      </c>
      <c r="I96" s="13">
        <f>'[80]INPUT_Energy demand'!AE8</f>
        <v>12826.791232829715</v>
      </c>
      <c r="J96" s="13">
        <f>'[80]INPUT_Energy demand'!AF8</f>
        <v>15809.497740741203</v>
      </c>
      <c r="K96" s="13">
        <f>'[80]INPUT_Energy demand'!AG8</f>
        <v>12331.264236461751</v>
      </c>
      <c r="L96" s="13">
        <f>'[80]INPUT_Energy demand'!AH8</f>
        <v>11639.253543894265</v>
      </c>
      <c r="M96" s="13">
        <f>'[80]INPUT_Energy demand'!AI8</f>
        <v>8854.827571104699</v>
      </c>
      <c r="N96" s="13">
        <f>'[80]INPUT_Energy demand'!AJ8</f>
        <v>10526.130311884399</v>
      </c>
      <c r="O96" s="13">
        <f>'[80]INPUT_Energy demand'!AK8</f>
        <v>9812.7991324636314</v>
      </c>
      <c r="P96" s="13">
        <f>'[80]INPUT_Energy demand'!AL8</f>
        <v>0</v>
      </c>
      <c r="Q96" s="13">
        <f>'[80]INPUT_Energy demand'!AM8</f>
        <v>3971.9636617250162</v>
      </c>
      <c r="R96" s="13">
        <f>'[80]INPUT_Energy demand'!AN8</f>
        <v>5283.3674288568036</v>
      </c>
      <c r="S96" s="13">
        <f>'[80]INPUT_Energy demand'!AO8</f>
        <v>2518.46510399812</v>
      </c>
      <c r="T96" s="13">
        <f>'[80]INPUT_Energy demand'!AP8</f>
        <v>0</v>
      </c>
      <c r="U96" s="13">
        <f>'[80]INPUT_Energy demand'!AQ8</f>
        <v>10762.243898901757</v>
      </c>
      <c r="V96" s="13">
        <f>'[80]INPUT_Energy demand'!AR8</f>
        <v>5283.3674288568036</v>
      </c>
      <c r="W96" s="13">
        <f>'[80]INPUT_Energy demand'!AS8</f>
        <v>11694.936440410842</v>
      </c>
      <c r="X96" s="13">
        <f>'[80]INPUT_Energy demand'!AT8</f>
        <v>0</v>
      </c>
      <c r="Y96" s="110">
        <f>'[80]INPUT_Energy demand'!AU8</f>
        <v>0.36906463921806665</v>
      </c>
      <c r="Z96" s="110">
        <f>'[80]INPUT_Energy demand'!AV8</f>
        <v>1</v>
      </c>
      <c r="AA96" s="110">
        <f>'[80]INPUT_Energy demand'!AW8</f>
        <v>0.2153466260231891</v>
      </c>
      <c r="AB96" s="13">
        <f>'[80]INPUT_Energy demand'!AX8</f>
        <v>48894.606237688196</v>
      </c>
      <c r="AC96" s="13">
        <f>'[80]INPUT_Energy demand'!AY8</f>
        <v>62.791517480516724</v>
      </c>
      <c r="AD96" s="13">
        <f>'[80]INPUT_Energy demand'!AZ8</f>
        <v>100.09868984077016</v>
      </c>
      <c r="AE96" s="104">
        <f>'[80]INPUT_Energy demand'!BA8</f>
        <v>160.69912843201686</v>
      </c>
    </row>
    <row r="97" spans="1:31">
      <c r="A97" s="16" t="s">
        <v>8</v>
      </c>
      <c r="B97" s="17" t="s">
        <v>10</v>
      </c>
      <c r="C97" s="17" t="s">
        <v>32</v>
      </c>
      <c r="D97" s="45" t="s">
        <v>39</v>
      </c>
      <c r="E97" s="17" t="s">
        <v>40</v>
      </c>
      <c r="F97" s="17" t="s">
        <v>41</v>
      </c>
      <c r="G97" s="25" t="str">
        <f t="shared" si="2"/>
        <v>60s Direct PV panels ST Occupant open EV charging delay</v>
      </c>
      <c r="H97" s="13">
        <f>'[88]INPUT_Energy demand'!AD8</f>
        <v>7573.4908789930187</v>
      </c>
      <c r="I97" s="13">
        <f>'[88]INPUT_Energy demand'!AE8</f>
        <v>8237.3282932564198</v>
      </c>
      <c r="J97" s="13">
        <f>'[88]INPUT_Energy demand'!AF8</f>
        <v>8588.9489340991622</v>
      </c>
      <c r="K97" s="13">
        <f>'[88]INPUT_Energy demand'!AG8</f>
        <v>7752.5289327022138</v>
      </c>
      <c r="L97" s="13">
        <f>'[88]INPUT_Energy demand'!AH8</f>
        <v>7573.4908789930187</v>
      </c>
      <c r="M97" s="13">
        <f>'[88]INPUT_Energy demand'!AI8</f>
        <v>6656.6431141392968</v>
      </c>
      <c r="N97" s="13">
        <f>'[88]INPUT_Energy demand'!AJ8</f>
        <v>7400.0891961997058</v>
      </c>
      <c r="O97" s="13">
        <f>'[88]INPUT_Energy demand'!AK8</f>
        <v>6594.3451133835888</v>
      </c>
      <c r="P97" s="13">
        <f>'[88]INPUT_Energy demand'!AL8</f>
        <v>0</v>
      </c>
      <c r="Q97" s="13">
        <f>'[88]INPUT_Energy demand'!AM8</f>
        <v>1580.685179117123</v>
      </c>
      <c r="R97" s="13">
        <f>'[88]INPUT_Energy demand'!AN8</f>
        <v>1188.8597378994564</v>
      </c>
      <c r="S97" s="13">
        <f>'[88]INPUT_Energy demand'!AO8</f>
        <v>1158.183819318625</v>
      </c>
      <c r="T97" s="13">
        <f>'[88]INPUT_Energy demand'!AP8</f>
        <v>0</v>
      </c>
      <c r="U97" s="13">
        <f>'[88]INPUT_Energy demand'!AQ8</f>
        <v>3127.5691423736407</v>
      </c>
      <c r="V97" s="13">
        <f>'[88]INPUT_Energy demand'!AR8</f>
        <v>1188.8597378994559</v>
      </c>
      <c r="W97" s="13">
        <f>'[88]INPUT_Energy demand'!AS8</f>
        <v>5679.247343324103</v>
      </c>
      <c r="X97" s="13">
        <f>'[88]INPUT_Energy demand'!AT8</f>
        <v>0</v>
      </c>
      <c r="Y97" s="110">
        <f>'[88]INPUT_Energy demand'!AU8</f>
        <v>0.50540375197508058</v>
      </c>
      <c r="Z97" s="110">
        <f>'[88]INPUT_Energy demand'!AV8</f>
        <v>1.0000000000000004</v>
      </c>
      <c r="AA97" s="110">
        <f>'[88]INPUT_Energy demand'!AW8</f>
        <v>0.20393262510041196</v>
      </c>
      <c r="AB97" s="13">
        <f>'[88]INPUT_Energy demand'!AX8</f>
        <v>27713.783923993989</v>
      </c>
      <c r="AC97" s="13">
        <f>'[88]INPUT_Energy demand'!AY8</f>
        <v>42.808447618581909</v>
      </c>
      <c r="AD97" s="13">
        <f>'[88]INPUT_Energy demand'!AZ8</f>
        <v>76.670799679548495</v>
      </c>
      <c r="AE97" s="104">
        <f>'[88]INPUT_Energy demand'!BA8</f>
        <v>110.60450884389138</v>
      </c>
    </row>
    <row r="98" spans="1:31">
      <c r="A98" s="32" t="s">
        <v>8</v>
      </c>
      <c r="B98" s="33" t="s">
        <v>11</v>
      </c>
      <c r="C98" s="33" t="s">
        <v>32</v>
      </c>
      <c r="D98" s="48" t="s">
        <v>39</v>
      </c>
      <c r="E98" s="33" t="s">
        <v>40</v>
      </c>
      <c r="F98" s="33" t="s">
        <v>41</v>
      </c>
      <c r="G98" s="34" t="str">
        <f t="shared" si="2"/>
        <v>60s ASHP PV panels ST Occupant open EV charging delay</v>
      </c>
      <c r="H98" s="31">
        <f>'[96]INPUT_Energy demand'!AD8</f>
        <v>11648.235359288243</v>
      </c>
      <c r="I98" s="31">
        <f>'[96]INPUT_Energy demand'!AE8</f>
        <v>12530.978927931319</v>
      </c>
      <c r="J98" s="31">
        <f>'[96]INPUT_Energy demand'!AF8</f>
        <v>14328.416457415478</v>
      </c>
      <c r="K98" s="31">
        <f>'[96]INPUT_Energy demand'!AG8</f>
        <v>12089.08983166002</v>
      </c>
      <c r="L98" s="31">
        <f>'[96]INPUT_Energy demand'!AH8</f>
        <v>11648.235359288243</v>
      </c>
      <c r="M98" s="31">
        <f>'[96]INPUT_Energy demand'!AI8</f>
        <v>8684.3622182208965</v>
      </c>
      <c r="N98" s="31">
        <f>'[96]INPUT_Energy demand'!AJ8</f>
        <v>10528.469326309918</v>
      </c>
      <c r="O98" s="31">
        <f>'[96]INPUT_Energy demand'!AK8</f>
        <v>9579.2458956783521</v>
      </c>
      <c r="P98" s="31">
        <f>'[96]INPUT_Energy demand'!AL8</f>
        <v>0</v>
      </c>
      <c r="Q98" s="31">
        <f>'[96]INPUT_Energy demand'!AM8</f>
        <v>3846.6167097104226</v>
      </c>
      <c r="R98" s="31">
        <f>'[96]INPUT_Energy demand'!AN8</f>
        <v>3799.9471311055604</v>
      </c>
      <c r="S98" s="31">
        <f>'[96]INPUT_Energy demand'!AO8</f>
        <v>2509.8439359816675</v>
      </c>
      <c r="T98" s="31">
        <f>'[96]INPUT_Energy demand'!AP8</f>
        <v>0</v>
      </c>
      <c r="U98" s="31">
        <f>'[96]INPUT_Energy demand'!AQ8</f>
        <v>8836.5921290065289</v>
      </c>
      <c r="V98" s="31">
        <f>'[96]INPUT_Energy demand'!AR8</f>
        <v>3799.9471311055599</v>
      </c>
      <c r="W98" s="31">
        <f>'[96]INPUT_Energy demand'!AS8</f>
        <v>11694.936440410842</v>
      </c>
      <c r="X98" s="31">
        <f>'[96]INPUT_Energy demand'!AT8</f>
        <v>0</v>
      </c>
      <c r="Y98" s="113">
        <f>'[96]INPUT_Energy demand'!AU8</f>
        <v>0.43530544960695</v>
      </c>
      <c r="Z98" s="113">
        <f>'[96]INPUT_Energy demand'!AV8</f>
        <v>1.0000000000000002</v>
      </c>
      <c r="AA98" s="113">
        <f>'[96]INPUT_Energy demand'!AW8</f>
        <v>0.2146094550209883</v>
      </c>
      <c r="AB98" s="31">
        <f>'[96]INPUT_Energy demand'!AX8</f>
        <v>48941.386526198461</v>
      </c>
      <c r="AC98" s="31">
        <f>'[96]INPUT_Energy demand'!AY8</f>
        <v>62.06574664024653</v>
      </c>
      <c r="AD98" s="31">
        <f>'[96]INPUT_Energy demand'!AZ8</f>
        <v>100.09868984077013</v>
      </c>
      <c r="AE98" s="107">
        <f>'[96]INPUT_Energy demand'!BA8</f>
        <v>160.69912843201686</v>
      </c>
    </row>
  </sheetData>
  <sortState ref="A3:AA98">
    <sortCondition ref="D3"/>
  </sortState>
  <mergeCells count="6">
    <mergeCell ref="AC1:AE1"/>
    <mergeCell ref="H1:K1"/>
    <mergeCell ref="L1:O1"/>
    <mergeCell ref="P1:S1"/>
    <mergeCell ref="T1:W1"/>
    <mergeCell ref="X1:AA1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9" enableFormatConditionsCalculation="0">
    <tabColor rgb="FFDDCA55"/>
  </sheetPr>
  <dimension ref="A1:AE98"/>
  <sheetViews>
    <sheetView workbookViewId="0">
      <selection activeCell="N103" sqref="N103"/>
    </sheetView>
  </sheetViews>
  <sheetFormatPr baseColWidth="10" defaultColWidth="11" defaultRowHeight="15" x14ac:dyDescent="0"/>
  <cols>
    <col min="1" max="1" width="13.5" bestFit="1" customWidth="1"/>
    <col min="2" max="2" width="13.83203125" bestFit="1" customWidth="1"/>
    <col min="3" max="3" width="13.5" customWidth="1"/>
    <col min="4" max="4" width="12.5" bestFit="1" customWidth="1"/>
    <col min="5" max="5" width="16.1640625" bestFit="1" customWidth="1"/>
    <col min="6" max="6" width="15.83203125" bestFit="1" customWidth="1"/>
    <col min="7" max="7" width="52.33203125" bestFit="1" customWidth="1"/>
    <col min="8" max="8" width="10.6640625" bestFit="1" customWidth="1"/>
    <col min="9" max="9" width="19.6640625" bestFit="1" customWidth="1"/>
    <col min="10" max="10" width="14.6640625" bestFit="1" customWidth="1"/>
    <col min="11" max="11" width="15.1640625" bestFit="1" customWidth="1"/>
    <col min="12" max="12" width="10.6640625" bestFit="1" customWidth="1"/>
    <col min="13" max="13" width="19.6640625" bestFit="1" customWidth="1"/>
    <col min="14" max="14" width="14.6640625" bestFit="1" customWidth="1"/>
    <col min="15" max="15" width="15.1640625" bestFit="1" customWidth="1"/>
    <col min="16" max="16" width="10.6640625" bestFit="1" customWidth="1"/>
    <col min="17" max="17" width="19.6640625" bestFit="1" customWidth="1"/>
    <col min="18" max="18" width="14.6640625" bestFit="1" customWidth="1"/>
    <col min="19" max="19" width="15.1640625" bestFit="1" customWidth="1"/>
    <col min="20" max="20" width="10.6640625" bestFit="1" customWidth="1"/>
    <col min="21" max="21" width="19.6640625" bestFit="1" customWidth="1"/>
    <col min="22" max="22" width="14.6640625" bestFit="1" customWidth="1"/>
    <col min="23" max="23" width="15.1640625" bestFit="1" customWidth="1"/>
    <col min="25" max="25" width="19.6640625" bestFit="1" customWidth="1"/>
    <col min="26" max="26" width="14.6640625" bestFit="1" customWidth="1"/>
    <col min="27" max="27" width="15.1640625" bestFit="1" customWidth="1"/>
    <col min="29" max="29" width="19.33203125" bestFit="1" customWidth="1"/>
    <col min="30" max="30" width="15" bestFit="1" customWidth="1"/>
    <col min="31" max="31" width="15.5" bestFit="1" customWidth="1"/>
  </cols>
  <sheetData>
    <row r="1" spans="1:31">
      <c r="A1" s="5"/>
      <c r="B1" s="4"/>
      <c r="C1" s="4"/>
      <c r="D1" s="4"/>
      <c r="E1" s="4"/>
      <c r="F1" s="4"/>
      <c r="G1" s="4"/>
      <c r="H1" s="333" t="s">
        <v>26</v>
      </c>
      <c r="I1" s="333"/>
      <c r="J1" s="333"/>
      <c r="K1" s="333"/>
      <c r="L1" s="333" t="s">
        <v>27</v>
      </c>
      <c r="M1" s="333"/>
      <c r="N1" s="333"/>
      <c r="O1" s="333"/>
      <c r="P1" s="333" t="s">
        <v>28</v>
      </c>
      <c r="Q1" s="333"/>
      <c r="R1" s="333"/>
      <c r="S1" s="333"/>
      <c r="T1" s="333" t="s">
        <v>29</v>
      </c>
      <c r="U1" s="333"/>
      <c r="V1" s="333"/>
      <c r="W1" s="333"/>
      <c r="X1" s="333" t="s">
        <v>30</v>
      </c>
      <c r="Y1" s="333"/>
      <c r="Z1" s="333"/>
      <c r="AA1" s="333"/>
      <c r="AC1" s="334" t="s">
        <v>64</v>
      </c>
      <c r="AD1" s="335"/>
      <c r="AE1" s="337"/>
    </row>
    <row r="2" spans="1:31" s="1" customFormat="1">
      <c r="A2" s="3" t="s">
        <v>31</v>
      </c>
      <c r="B2" s="3" t="s">
        <v>9</v>
      </c>
      <c r="C2" s="3" t="s">
        <v>32</v>
      </c>
      <c r="D2" s="3" t="s">
        <v>33</v>
      </c>
      <c r="E2" s="6" t="s">
        <v>16</v>
      </c>
      <c r="F2" s="6" t="s">
        <v>34</v>
      </c>
      <c r="G2" s="2" t="s">
        <v>35</v>
      </c>
      <c r="H2" s="3" t="s">
        <v>36</v>
      </c>
      <c r="I2" s="3" t="s">
        <v>2</v>
      </c>
      <c r="J2" s="3" t="s">
        <v>3</v>
      </c>
      <c r="K2" s="3" t="s">
        <v>4</v>
      </c>
      <c r="L2" s="3" t="s">
        <v>36</v>
      </c>
      <c r="M2" s="3" t="s">
        <v>2</v>
      </c>
      <c r="N2" s="3" t="s">
        <v>3</v>
      </c>
      <c r="O2" s="3" t="s">
        <v>4</v>
      </c>
      <c r="P2" s="27" t="s">
        <v>36</v>
      </c>
      <c r="Q2" s="27" t="s">
        <v>2</v>
      </c>
      <c r="R2" s="27" t="s">
        <v>3</v>
      </c>
      <c r="S2" s="27" t="s">
        <v>4</v>
      </c>
      <c r="T2" s="27" t="s">
        <v>36</v>
      </c>
      <c r="U2" s="27" t="s">
        <v>2</v>
      </c>
      <c r="V2" s="27" t="s">
        <v>3</v>
      </c>
      <c r="W2" s="27" t="s">
        <v>4</v>
      </c>
      <c r="X2" s="27" t="s">
        <v>36</v>
      </c>
      <c r="Y2" s="27" t="s">
        <v>2</v>
      </c>
      <c r="Z2" s="27" t="s">
        <v>3</v>
      </c>
      <c r="AA2" s="27" t="s">
        <v>4</v>
      </c>
      <c r="AB2" s="2" t="s">
        <v>58</v>
      </c>
      <c r="AC2" s="114" t="s">
        <v>63</v>
      </c>
      <c r="AD2" s="115" t="s">
        <v>3</v>
      </c>
      <c r="AE2" s="116" t="s">
        <v>4</v>
      </c>
    </row>
    <row r="3" spans="1:31">
      <c r="A3" s="14" t="s">
        <v>7</v>
      </c>
      <c r="B3" s="15" t="s">
        <v>10</v>
      </c>
      <c r="C3" s="15" t="s">
        <v>37</v>
      </c>
      <c r="D3" s="15" t="s">
        <v>38</v>
      </c>
      <c r="E3" s="44" t="s">
        <v>17</v>
      </c>
      <c r="F3" s="15" t="s">
        <v>20</v>
      </c>
      <c r="G3" s="26" t="str">
        <f t="shared" ref="G3:G34" si="0">CONCATENATE(A3," ",B3," ",C3," ",D3," ",E3," ",F3)</f>
        <v>TEK17 Direct NoPV NoST Normal NoEV</v>
      </c>
      <c r="H3" s="22">
        <f>'[1]INPUT_Energy demand'!AD8</f>
        <v>5204.4689381930602</v>
      </c>
      <c r="I3" s="22">
        <f>'[1]INPUT_Energy demand'!AE8</f>
        <v>5711.4730453734428</v>
      </c>
      <c r="J3" s="22">
        <f>'[1]INPUT_Energy demand'!AF8</f>
        <v>5913.6204449794468</v>
      </c>
      <c r="K3" s="22">
        <f>'[1]INPUT_Energy demand'!AG8</f>
        <v>6037.5271651698804</v>
      </c>
      <c r="L3" s="22">
        <f>'[1]INPUT_Energy demand'!AH8</f>
        <v>5204.4689381930602</v>
      </c>
      <c r="M3" s="22">
        <f>'[1]INPUT_Energy demand'!AI8</f>
        <v>4940.8426852825378</v>
      </c>
      <c r="N3" s="22">
        <f>'[1]INPUT_Energy demand'!AJ8</f>
        <v>5404.9268214794465</v>
      </c>
      <c r="O3" s="22">
        <f>'[1]INPUT_Energy demand'!AK8</f>
        <v>4824.6081846498382</v>
      </c>
      <c r="P3" s="22">
        <f>'[1]INPUT_Energy demand'!AL8</f>
        <v>0</v>
      </c>
      <c r="Q3" s="22">
        <f>'[1]INPUT_Energy demand'!AM8</f>
        <v>770.63036009090501</v>
      </c>
      <c r="R3" s="22">
        <f>'[1]INPUT_Energy demand'!AN8</f>
        <v>508.69362350000029</v>
      </c>
      <c r="S3" s="22">
        <f>'[1]INPUT_Energy demand'!AO8</f>
        <v>1212.9189805200422</v>
      </c>
      <c r="T3" s="22">
        <f>'[1]INPUT_Energy demand'!AP8</f>
        <v>0</v>
      </c>
      <c r="U3" s="22">
        <f>'[1]INPUT_Energy demand'!AQ8</f>
        <v>1884.3286834004821</v>
      </c>
      <c r="V3" s="22">
        <f>'[1]INPUT_Energy demand'!AR8</f>
        <v>508.69362350000046</v>
      </c>
      <c r="W3" s="22">
        <f>'[1]INPUT_Energy demand'!AS8</f>
        <v>5319.8200899999974</v>
      </c>
      <c r="X3" s="109">
        <f>'[1]INPUT_Energy demand'!AT8</f>
        <v>0</v>
      </c>
      <c r="Y3" s="109">
        <f>'[1]INPUT_Energy demand'!AU8</f>
        <v>0.40896812051930148</v>
      </c>
      <c r="Z3" s="109">
        <f>'[1]INPUT_Energy demand'!AV8</f>
        <v>0.99999999999999967</v>
      </c>
      <c r="AA3" s="109">
        <f>'[1]INPUT_Energy demand'!AW8</f>
        <v>0.22800000000000803</v>
      </c>
      <c r="AB3" s="22">
        <f>'[1]INPUT_Energy demand'!AX8</f>
        <v>17998.53642958885</v>
      </c>
      <c r="AC3" s="22">
        <f>'[1]INPUT_Energy demand'!AY8</f>
        <v>20.012855399999999</v>
      </c>
      <c r="AD3" s="22">
        <f>'[1]INPUT_Energy demand'!AZ8</f>
        <v>19.870730700000003</v>
      </c>
      <c r="AE3" s="103">
        <f>'[1]INPUT_Energy demand'!BA8</f>
        <v>64.147599999999997</v>
      </c>
    </row>
    <row r="4" spans="1:31">
      <c r="A4" s="16" t="s">
        <v>7</v>
      </c>
      <c r="B4" s="17" t="s">
        <v>11</v>
      </c>
      <c r="C4" s="17" t="s">
        <v>37</v>
      </c>
      <c r="D4" s="17" t="s">
        <v>38</v>
      </c>
      <c r="E4" s="45" t="s">
        <v>17</v>
      </c>
      <c r="F4" s="17" t="s">
        <v>20</v>
      </c>
      <c r="G4" s="25" t="str">
        <f t="shared" si="0"/>
        <v>TEK17 ASHP NoPV NoST Normal NoEV</v>
      </c>
      <c r="H4" s="13">
        <f>'[17]INPUT_Energy demand'!AD8</f>
        <v>7474.369738193076</v>
      </c>
      <c r="I4" s="13">
        <f>'[17]INPUT_Energy demand'!AE8</f>
        <v>8562.6947541774462</v>
      </c>
      <c r="J4" s="13">
        <f>'[17]INPUT_Energy demand'!AF8</f>
        <v>8224.6901547794478</v>
      </c>
      <c r="K4" s="13">
        <f>'[17]INPUT_Energy demand'!AG8</f>
        <v>8122.7263651698595</v>
      </c>
      <c r="L4" s="13">
        <f>'[17]INPUT_Energy demand'!AH8</f>
        <v>7474.369738193076</v>
      </c>
      <c r="M4" s="13">
        <f>'[17]INPUT_Energy demand'!AI8</f>
        <v>7935.5303980554454</v>
      </c>
      <c r="N4" s="13">
        <f>'[17]INPUT_Energy demand'!AJ8</f>
        <v>7374.2268214794467</v>
      </c>
      <c r="O4" s="13">
        <f>'[17]INPUT_Energy demand'!AK8</f>
        <v>6909.8073846498282</v>
      </c>
      <c r="P4" s="13">
        <f>'[17]INPUT_Energy demand'!AL8</f>
        <v>0</v>
      </c>
      <c r="Q4" s="13">
        <f>'[17]INPUT_Energy demand'!AM8</f>
        <v>627.16435612200075</v>
      </c>
      <c r="R4" s="13">
        <f>'[17]INPUT_Energy demand'!AN8</f>
        <v>850.46333330000107</v>
      </c>
      <c r="S4" s="13">
        <f>'[17]INPUT_Energy demand'!AO8</f>
        <v>1212.9189805200313</v>
      </c>
      <c r="T4" s="13">
        <f>'[17]INPUT_Energy demand'!AP8</f>
        <v>0</v>
      </c>
      <c r="U4" s="13">
        <f>'[17]INPUT_Energy demand'!AQ8</f>
        <v>844.12880320000068</v>
      </c>
      <c r="V4" s="13">
        <f>'[17]INPUT_Energy demand'!AR8</f>
        <v>850.46333330000118</v>
      </c>
      <c r="W4" s="13">
        <f>'[17]INPUT_Energy demand'!AS8</f>
        <v>5319.8200899999974</v>
      </c>
      <c r="X4" s="110">
        <f>'[17]INPUT_Energy demand'!AT8</f>
        <v>0</v>
      </c>
      <c r="Y4" s="110">
        <f>'[17]INPUT_Energy demand'!AU8</f>
        <v>0.74297234467594131</v>
      </c>
      <c r="Z4" s="110">
        <f>'[17]INPUT_Energy demand'!AV8</f>
        <v>0.99999999999999989</v>
      </c>
      <c r="AA4" s="110">
        <f>'[17]INPUT_Energy demand'!AW8</f>
        <v>0.22800000000000598</v>
      </c>
      <c r="AB4" s="13">
        <f>'[17]INPUT_Energy demand'!AX8</f>
        <v>29824.536429588905</v>
      </c>
      <c r="AC4" s="13">
        <f>'[17]INPUT_Energy demand'!AY8</f>
        <v>21.776876899999991</v>
      </c>
      <c r="AD4" s="13">
        <f>'[17]INPUT_Energy demand'!AZ8</f>
        <v>23.290768899999996</v>
      </c>
      <c r="AE4" s="104">
        <f>'[17]INPUT_Energy demand'!BA8</f>
        <v>64.147599999999997</v>
      </c>
    </row>
    <row r="5" spans="1:31">
      <c r="A5" s="16" t="s">
        <v>7</v>
      </c>
      <c r="B5" s="17" t="s">
        <v>10</v>
      </c>
      <c r="C5" s="17" t="s">
        <v>32</v>
      </c>
      <c r="D5" s="17" t="s">
        <v>38</v>
      </c>
      <c r="E5" s="45" t="s">
        <v>17</v>
      </c>
      <c r="F5" s="17" t="s">
        <v>20</v>
      </c>
      <c r="G5" s="25" t="str">
        <f t="shared" si="0"/>
        <v>TEK17 Direct PV panels NoST Normal NoEV</v>
      </c>
      <c r="H5" s="13">
        <f>'[33]INPUT_Energy demand'!AD8</f>
        <v>7474.3697381930861</v>
      </c>
      <c r="I5" s="13">
        <f>'[33]INPUT_Energy demand'!AE8</f>
        <v>7318.9104913014417</v>
      </c>
      <c r="J5" s="13">
        <f>'[33]INPUT_Energy demand'!AF8</f>
        <v>7162.9254454794482</v>
      </c>
      <c r="K5" s="13">
        <f>'[33]INPUT_Energy demand'!AG8</f>
        <v>7626.9631651698264</v>
      </c>
      <c r="L5" s="13">
        <f>'[33]INPUT_Energy demand'!AH8</f>
        <v>7474.3697381930861</v>
      </c>
      <c r="M5" s="13">
        <f>'[33]INPUT_Energy demand'!AI8</f>
        <v>6675.0710849510961</v>
      </c>
      <c r="N5" s="13">
        <f>'[33]INPUT_Energy demand'!AJ8</f>
        <v>6685.2268214794485</v>
      </c>
      <c r="O5" s="13">
        <f>'[33]INPUT_Energy demand'!AK8</f>
        <v>6414.0441846498361</v>
      </c>
      <c r="P5" s="13">
        <f>'[33]INPUT_Energy demand'!AL8</f>
        <v>0</v>
      </c>
      <c r="Q5" s="13">
        <f>'[33]INPUT_Energy demand'!AM8</f>
        <v>643.8394063503456</v>
      </c>
      <c r="R5" s="13">
        <f>'[33]INPUT_Energy demand'!AN8</f>
        <v>477.69862399999965</v>
      </c>
      <c r="S5" s="13">
        <f>'[33]INPUT_Energy demand'!AO8</f>
        <v>1212.9189805199903</v>
      </c>
      <c r="T5" s="13">
        <f>'[33]INPUT_Energy demand'!AP8</f>
        <v>0</v>
      </c>
      <c r="U5" s="13">
        <f>'[33]INPUT_Energy demand'!AQ8</f>
        <v>1164.5024110664967</v>
      </c>
      <c r="V5" s="13">
        <f>'[33]INPUT_Energy demand'!AR8</f>
        <v>477.69862399999971</v>
      </c>
      <c r="W5" s="13">
        <f>'[33]INPUT_Energy demand'!AS8</f>
        <v>5319.8200899999974</v>
      </c>
      <c r="X5" s="110">
        <f>'[33]INPUT_Energy demand'!AT8</f>
        <v>0</v>
      </c>
      <c r="Y5" s="110">
        <f>'[33]INPUT_Energy demand'!AU8</f>
        <v>0.55288799768193897</v>
      </c>
      <c r="Z5" s="110">
        <f>'[33]INPUT_Energy demand'!AV8</f>
        <v>0.99999999999999989</v>
      </c>
      <c r="AA5" s="110">
        <f>'[33]INPUT_Energy demand'!AW8</f>
        <v>0.22799999999999829</v>
      </c>
      <c r="AB5" s="13">
        <f>'[33]INPUT_Energy demand'!AX8</f>
        <v>29824.536429588839</v>
      </c>
      <c r="AC5" s="13">
        <f>'[33]INPUT_Energy demand'!AY8</f>
        <v>20.569969408333346</v>
      </c>
      <c r="AD5" s="13">
        <f>'[33]INPUT_Energy demand'!AZ8</f>
        <v>24.299043199999996</v>
      </c>
      <c r="AE5" s="104">
        <f>'[33]INPUT_Energy demand'!BA8</f>
        <v>64.147599999999997</v>
      </c>
    </row>
    <row r="6" spans="1:31">
      <c r="A6" s="16" t="s">
        <v>7</v>
      </c>
      <c r="B6" s="17" t="s">
        <v>11</v>
      </c>
      <c r="C6" s="17" t="s">
        <v>32</v>
      </c>
      <c r="D6" s="17" t="s">
        <v>38</v>
      </c>
      <c r="E6" s="45" t="s">
        <v>17</v>
      </c>
      <c r="F6" s="17" t="s">
        <v>20</v>
      </c>
      <c r="G6" s="25" t="str">
        <f t="shared" si="0"/>
        <v>TEK17 ASHP PV panels NoST Normal NoEV</v>
      </c>
      <c r="H6" s="13">
        <f>'[49]INPUT_Energy demand'!AD8</f>
        <v>8365.6248688278356</v>
      </c>
      <c r="I6" s="13">
        <f>'[49]INPUT_Energy demand'!AE8</f>
        <v>8173.8254227509133</v>
      </c>
      <c r="J6" s="13">
        <f>'[49]INPUT_Energy demand'!AF8</f>
        <v>9478.2250078818197</v>
      </c>
      <c r="K6" s="13">
        <f>'[49]INPUT_Energy demand'!AG8</f>
        <v>9782.5760895766725</v>
      </c>
      <c r="L6" s="13">
        <f>'[49]INPUT_Energy demand'!AH8</f>
        <v>8365.6248688278356</v>
      </c>
      <c r="M6" s="13">
        <f>'[49]INPUT_Energy demand'!AI8</f>
        <v>6581.7264557884209</v>
      </c>
      <c r="N6" s="13">
        <f>'[49]INPUT_Energy demand'!AJ8</f>
        <v>8295.32115654892</v>
      </c>
      <c r="O6" s="13">
        <f>'[49]INPUT_Energy demand'!AK8</f>
        <v>7172.4478671766874</v>
      </c>
      <c r="P6" s="13">
        <f>'[49]INPUT_Energy demand'!AL8</f>
        <v>0</v>
      </c>
      <c r="Q6" s="13">
        <f>'[49]INPUT_Energy demand'!AM8</f>
        <v>1592.0989669624923</v>
      </c>
      <c r="R6" s="13">
        <f>'[49]INPUT_Energy demand'!AN8</f>
        <v>1182.9038513328996</v>
      </c>
      <c r="S6" s="13">
        <f>'[49]INPUT_Energy demand'!AO8</f>
        <v>2610.1282223999851</v>
      </c>
      <c r="T6" s="13">
        <f>'[49]INPUT_Energy demand'!AP8</f>
        <v>0</v>
      </c>
      <c r="U6" s="13">
        <f>'[49]INPUT_Energy demand'!AQ8</f>
        <v>3842.2164645308267</v>
      </c>
      <c r="V6" s="13">
        <f>'[49]INPUT_Energy demand'!AR8</f>
        <v>1182.903851332899</v>
      </c>
      <c r="W6" s="13">
        <f>'[49]INPUT_Energy demand'!AS8</f>
        <v>11447.930800000009</v>
      </c>
      <c r="X6" s="110">
        <f>'[49]INPUT_Energy demand'!AT8</f>
        <v>0</v>
      </c>
      <c r="Y6" s="110">
        <f>'[49]INPUT_Energy demand'!AU8</f>
        <v>0.41436992987247107</v>
      </c>
      <c r="Z6" s="110">
        <f>'[49]INPUT_Energy demand'!AV8</f>
        <v>1.0000000000000007</v>
      </c>
      <c r="AA6" s="110">
        <f>'[49]INPUT_Energy demand'!AW8</f>
        <v>0.22799999999999851</v>
      </c>
      <c r="AB6" s="13">
        <f>'[49]INPUT_Energy demand'!AX8</f>
        <v>34466.423130978175</v>
      </c>
      <c r="AC6" s="13">
        <f>'[49]INPUT_Energy demand'!AY8</f>
        <v>24.639788150000008</v>
      </c>
      <c r="AD6" s="13">
        <f>'[49]INPUT_Energy demand'!AZ8</f>
        <v>68.744115199999996</v>
      </c>
      <c r="AE6" s="104">
        <f>'[49]INPUT_Energy demand'!BA8</f>
        <v>139.26929999999999</v>
      </c>
    </row>
    <row r="7" spans="1:31">
      <c r="A7" s="16" t="s">
        <v>7</v>
      </c>
      <c r="B7" s="17" t="s">
        <v>10</v>
      </c>
      <c r="C7" s="17" t="s">
        <v>37</v>
      </c>
      <c r="D7" s="17" t="s">
        <v>39</v>
      </c>
      <c r="E7" s="45" t="s">
        <v>17</v>
      </c>
      <c r="F7" s="17" t="s">
        <v>20</v>
      </c>
      <c r="G7" s="25" t="str">
        <f t="shared" si="0"/>
        <v>TEK17 Direct NoPV ST Normal NoEV</v>
      </c>
      <c r="H7" s="13">
        <f>'[65]INPUT_Energy demand'!AD8</f>
        <v>11139.030254088626</v>
      </c>
      <c r="I7" s="13">
        <f>'[65]INPUT_Energy demand'!AE8</f>
        <v>10732.150006753909</v>
      </c>
      <c r="J7" s="13">
        <f>'[65]INPUT_Energy demand'!AF8</f>
        <v>11822.518472793912</v>
      </c>
      <c r="K7" s="13">
        <f>'[65]INPUT_Energy demand'!AG8</f>
        <v>12220.159086241452</v>
      </c>
      <c r="L7" s="13">
        <f>'[65]INPUT_Energy demand'!AH8</f>
        <v>11139.030254088626</v>
      </c>
      <c r="M7" s="13">
        <f>'[65]INPUT_Energy demand'!AI8</f>
        <v>9174.2285837111485</v>
      </c>
      <c r="N7" s="13">
        <f>'[65]INPUT_Energy demand'!AJ8</f>
        <v>10395.742142293911</v>
      </c>
      <c r="O7" s="13">
        <f>'[65]INPUT_Energy demand'!AK8</f>
        <v>9610.0308638414772</v>
      </c>
      <c r="P7" s="13">
        <f>'[65]INPUT_Energy demand'!AL8</f>
        <v>0</v>
      </c>
      <c r="Q7" s="13">
        <f>'[65]INPUT_Energy demand'!AM8</f>
        <v>1557.9214230427606</v>
      </c>
      <c r="R7" s="13">
        <f>'[65]INPUT_Energy demand'!AN8</f>
        <v>1426.7763305000008</v>
      </c>
      <c r="S7" s="13">
        <f>'[65]INPUT_Energy demand'!AO8</f>
        <v>2610.1282223999751</v>
      </c>
      <c r="T7" s="13">
        <f>'[65]INPUT_Energy demand'!AP8</f>
        <v>0</v>
      </c>
      <c r="U7" s="13">
        <f>'[65]INPUT_Energy demand'!AQ8</f>
        <v>4086.9763074006914</v>
      </c>
      <c r="V7" s="13">
        <f>'[65]INPUT_Energy demand'!AR8</f>
        <v>1426.7763304999999</v>
      </c>
      <c r="W7" s="13">
        <f>'[65]INPUT_Energy demand'!AS8</f>
        <v>11447.930800000009</v>
      </c>
      <c r="X7" s="110">
        <f>'[65]INPUT_Energy demand'!AT8</f>
        <v>0</v>
      </c>
      <c r="Y7" s="110">
        <f>'[65]INPUT_Energy demand'!AU8</f>
        <v>0.38119169426592431</v>
      </c>
      <c r="Z7" s="110">
        <f>'[65]INPUT_Energy demand'!AV8</f>
        <v>1.0000000000000007</v>
      </c>
      <c r="AA7" s="110">
        <f>'[65]INPUT_Energy demand'!AW8</f>
        <v>0.22799999999999765</v>
      </c>
      <c r="AB7" s="13">
        <f>'[65]INPUT_Energy demand'!AX8</f>
        <v>46292.423130978059</v>
      </c>
      <c r="AC7" s="13">
        <f>'[65]INPUT_Energy demand'!AY8</f>
        <v>38.776696299999983</v>
      </c>
      <c r="AD7" s="13">
        <f>'[65]INPUT_Energy demand'!AZ8</f>
        <v>60.147290300000016</v>
      </c>
      <c r="AE7" s="104">
        <f>'[65]INPUT_Energy demand'!BA8</f>
        <v>139.26929999999999</v>
      </c>
    </row>
    <row r="8" spans="1:31">
      <c r="A8" s="16" t="s">
        <v>7</v>
      </c>
      <c r="B8" s="17" t="s">
        <v>11</v>
      </c>
      <c r="C8" s="17" t="s">
        <v>37</v>
      </c>
      <c r="D8" s="17" t="s">
        <v>39</v>
      </c>
      <c r="E8" s="45" t="s">
        <v>17</v>
      </c>
      <c r="F8" s="17" t="s">
        <v>20</v>
      </c>
      <c r="G8" s="25" t="str">
        <f t="shared" si="0"/>
        <v>TEK17 ASHP NoPV ST Normal NoEV</v>
      </c>
      <c r="H8" s="13">
        <f>'[81]INPUT_Energy demand'!AD8</f>
        <v>11139.410468827798</v>
      </c>
      <c r="I8" s="13">
        <f>'[81]INPUT_Energy demand'!AE8</f>
        <v>11184.686200638909</v>
      </c>
      <c r="J8" s="13">
        <f>'[81]INPUT_Energy demand'!AF8</f>
        <v>11671.364933941215</v>
      </c>
      <c r="K8" s="13">
        <f>'[81]INPUT_Energy demand'!AG8</f>
        <v>11972.578489576659</v>
      </c>
      <c r="L8" s="13">
        <f>'[81]INPUT_Energy demand'!AH8</f>
        <v>11139.410468827798</v>
      </c>
      <c r="M8" s="13">
        <f>'[81]INPUT_Energy demand'!AI8</f>
        <v>8569.8340074291445</v>
      </c>
      <c r="N8" s="13">
        <f>'[81]INPUT_Energy demand'!AJ8</f>
        <v>10395.841156548915</v>
      </c>
      <c r="O8" s="13">
        <f>'[81]INPUT_Energy demand'!AK8</f>
        <v>9362.4502671766932</v>
      </c>
      <c r="P8" s="13">
        <f>'[81]INPUT_Energy demand'!AL8</f>
        <v>0</v>
      </c>
      <c r="Q8" s="13">
        <f>'[81]INPUT_Energy demand'!AM8</f>
        <v>2614.8521932097647</v>
      </c>
      <c r="R8" s="13">
        <f>'[81]INPUT_Energy demand'!AN8</f>
        <v>1275.5237773923</v>
      </c>
      <c r="S8" s="13">
        <f>'[81]INPUT_Energy demand'!AO8</f>
        <v>2610.128222399966</v>
      </c>
      <c r="T8" s="13">
        <f>'[81]INPUT_Energy demand'!AP8</f>
        <v>0</v>
      </c>
      <c r="U8" s="13">
        <f>'[81]INPUT_Energy demand'!AQ8</f>
        <v>5291.5986492489064</v>
      </c>
      <c r="V8" s="13">
        <f>'[81]INPUT_Energy demand'!AR8</f>
        <v>1275.5237773923002</v>
      </c>
      <c r="W8" s="13">
        <f>'[81]INPUT_Energy demand'!AS8</f>
        <v>11447.930800000009</v>
      </c>
      <c r="X8" s="110">
        <f>'[81]INPUT_Energy demand'!AT8</f>
        <v>0</v>
      </c>
      <c r="Y8" s="110">
        <f>'[81]INPUT_Energy demand'!AU8</f>
        <v>0.49415164802434869</v>
      </c>
      <c r="Z8" s="110">
        <f>'[81]INPUT_Energy demand'!AV8</f>
        <v>0.99999999999999978</v>
      </c>
      <c r="AA8" s="110">
        <f>'[81]INPUT_Energy demand'!AW8</f>
        <v>0.22799999999999684</v>
      </c>
      <c r="AB8" s="13">
        <f>'[81]INPUT_Energy demand'!AX8</f>
        <v>46292.423130978146</v>
      </c>
      <c r="AC8" s="13">
        <f>'[81]INPUT_Energy demand'!AY8</f>
        <v>32.313187225000014</v>
      </c>
      <c r="AD8" s="13">
        <f>'[81]INPUT_Energy demand'!AZ8</f>
        <v>59.918425799999994</v>
      </c>
      <c r="AE8" s="104">
        <f>'[81]INPUT_Energy demand'!BA8</f>
        <v>139.26929999999999</v>
      </c>
    </row>
    <row r="9" spans="1:31">
      <c r="A9" s="16" t="s">
        <v>7</v>
      </c>
      <c r="B9" s="17" t="s">
        <v>10</v>
      </c>
      <c r="C9" s="17" t="s">
        <v>32</v>
      </c>
      <c r="D9" s="17" t="s">
        <v>39</v>
      </c>
      <c r="E9" s="45" t="s">
        <v>17</v>
      </c>
      <c r="F9" s="17" t="s">
        <v>20</v>
      </c>
      <c r="G9" s="25" t="str">
        <f t="shared" si="0"/>
        <v>TEK17 Direct PV panels ST Normal NoEV</v>
      </c>
      <c r="H9" s="13">
        <f>'[2]INPUT_Energy demand'!AD8</f>
        <v>4143.0450494097895</v>
      </c>
      <c r="I9" s="13">
        <f>'[2]INPUT_Energy demand'!AE8</f>
        <v>4881.4197355839424</v>
      </c>
      <c r="J9" s="13">
        <f>'[2]INPUT_Energy demand'!AF8</f>
        <v>4467.8131125608243</v>
      </c>
      <c r="K9" s="13">
        <f>'[2]INPUT_Energy demand'!AG8</f>
        <v>4525.1057638711809</v>
      </c>
      <c r="L9" s="13">
        <f>'[2]INPUT_Energy demand'!AH8</f>
        <v>4143.0450494097895</v>
      </c>
      <c r="M9" s="13">
        <f>'[2]INPUT_Energy demand'!AI8</f>
        <v>4623.7563541847994</v>
      </c>
      <c r="N9" s="13">
        <f>'[2]INPUT_Energy demand'!AJ8</f>
        <v>3750.4927776087989</v>
      </c>
      <c r="O9" s="13">
        <f>'[2]INPUT_Energy demand'!AK8</f>
        <v>4022.4294109642369</v>
      </c>
      <c r="P9" s="13">
        <f>'[2]INPUT_Energy demand'!AL8</f>
        <v>0</v>
      </c>
      <c r="Q9" s="13">
        <f>'[2]INPUT_Energy demand'!AM8</f>
        <v>257.66338139914296</v>
      </c>
      <c r="R9" s="13">
        <f>'[2]INPUT_Energy demand'!AN8</f>
        <v>717.32033495202541</v>
      </c>
      <c r="S9" s="13">
        <f>'[2]INPUT_Energy demand'!AO8</f>
        <v>502.67635290694398</v>
      </c>
      <c r="T9" s="13">
        <f>'[2]INPUT_Energy demand'!AP8</f>
        <v>0</v>
      </c>
      <c r="U9" s="13">
        <f>'[2]INPUT_Energy demand'!AQ8</f>
        <v>368.14196372553835</v>
      </c>
      <c r="V9" s="13">
        <f>'[2]INPUT_Energy demand'!AR8</f>
        <v>717.32033495202552</v>
      </c>
      <c r="W9" s="13">
        <f>'[2]INPUT_Energy demand'!AS8</f>
        <v>2204.720846083093</v>
      </c>
      <c r="X9" s="110">
        <f>'[2]INPUT_Energy demand'!AT8</f>
        <v>0</v>
      </c>
      <c r="Y9" s="110">
        <f>'[2]INPUT_Energy demand'!AU8</f>
        <v>0.69990223008436847</v>
      </c>
      <c r="Z9" s="110">
        <f>'[2]INPUT_Energy demand'!AV8</f>
        <v>0.99999999999999989</v>
      </c>
      <c r="AA9" s="110">
        <f>'[2]INPUT_Energy demand'!AW8</f>
        <v>0.22799999999999945</v>
      </c>
      <c r="AB9" s="13">
        <f>'[2]INPUT_Energy demand'!AX8</f>
        <v>12469.855552175974</v>
      </c>
      <c r="AC9" s="13">
        <f>'[2]INPUT_Energy demand'!AY8</f>
        <v>14.743138223060306</v>
      </c>
      <c r="AD9" s="13">
        <f>'[2]INPUT_Energy demand'!AZ8</f>
        <v>20.245718365408912</v>
      </c>
      <c r="AE9" s="104">
        <f>'[2]INPUT_Energy demand'!BA8</f>
        <v>37.070160330448644</v>
      </c>
    </row>
    <row r="10" spans="1:31">
      <c r="A10" s="16" t="s">
        <v>7</v>
      </c>
      <c r="B10" s="17" t="s">
        <v>11</v>
      </c>
      <c r="C10" s="17" t="s">
        <v>32</v>
      </c>
      <c r="D10" s="17" t="s">
        <v>39</v>
      </c>
      <c r="E10" s="45" t="s">
        <v>17</v>
      </c>
      <c r="F10" s="17" t="s">
        <v>20</v>
      </c>
      <c r="G10" s="25" t="str">
        <f t="shared" si="0"/>
        <v>TEK17 ASHP PV panels ST Normal NoEV</v>
      </c>
      <c r="H10" s="13">
        <f>'[18]INPUT_Energy demand'!AD8</f>
        <v>6917.5218494097735</v>
      </c>
      <c r="I10" s="13">
        <f>'[18]INPUT_Energy demand'!AE8</f>
        <v>8037.4674966252933</v>
      </c>
      <c r="J10" s="13">
        <f>'[18]INPUT_Energy demand'!AF8</f>
        <v>7466.8482226219076</v>
      </c>
      <c r="K10" s="13">
        <f>'[18]INPUT_Energy demand'!AG8</f>
        <v>6963.5369638711845</v>
      </c>
      <c r="L10" s="13">
        <f>'[18]INPUT_Energy demand'!AH8</f>
        <v>6917.5218494097735</v>
      </c>
      <c r="M10" s="13">
        <f>'[18]INPUT_Energy demand'!AI8</f>
        <v>7790.4963541847956</v>
      </c>
      <c r="N10" s="13">
        <f>'[18]INPUT_Energy demand'!AJ8</f>
        <v>7229.192777608796</v>
      </c>
      <c r="O10" s="13">
        <f>'[18]INPUT_Energy demand'!AK8</f>
        <v>6460.8606109642305</v>
      </c>
      <c r="P10" s="13">
        <f>'[18]INPUT_Energy demand'!AL8</f>
        <v>0</v>
      </c>
      <c r="Q10" s="13">
        <f>'[18]INPUT_Energy demand'!AM8</f>
        <v>246.97114244049772</v>
      </c>
      <c r="R10" s="13">
        <f>'[18]INPUT_Energy demand'!AN8</f>
        <v>237.6554450131116</v>
      </c>
      <c r="S10" s="13">
        <f>'[18]INPUT_Energy demand'!AO8</f>
        <v>502.67635290695398</v>
      </c>
      <c r="T10" s="13">
        <f>'[18]INPUT_Energy demand'!AP8</f>
        <v>0</v>
      </c>
      <c r="U10" s="13">
        <f>'[18]INPUT_Energy demand'!AQ8</f>
        <v>243.60190260732952</v>
      </c>
      <c r="V10" s="13">
        <f>'[18]INPUT_Energy demand'!AR8</f>
        <v>237.65544501311203</v>
      </c>
      <c r="W10" s="13">
        <f>'[18]INPUT_Energy demand'!AS8</f>
        <v>2204.720846083093</v>
      </c>
      <c r="X10" s="110">
        <f>'[18]INPUT_Energy demand'!AT8</f>
        <v>0</v>
      </c>
      <c r="Y10" s="110">
        <f>'[18]INPUT_Energy demand'!AU8</f>
        <v>1.0138309257731832</v>
      </c>
      <c r="Z10" s="110">
        <f>'[18]INPUT_Energy demand'!AV8</f>
        <v>0.99999999999999822</v>
      </c>
      <c r="AA10" s="110">
        <f>'[18]INPUT_Energy demand'!AW8</f>
        <v>0.22800000000000398</v>
      </c>
      <c r="AB10" s="13">
        <f>'[18]INPUT_Energy demand'!AX8</f>
        <v>24295.855552175926</v>
      </c>
      <c r="AC10" s="13">
        <f>'[18]INPUT_Energy demand'!AY8</f>
        <v>4.8005890786752081</v>
      </c>
      <c r="AD10" s="13">
        <f>'[18]INPUT_Energy demand'!AZ8</f>
        <v>5.6899004734022967</v>
      </c>
      <c r="AE10" s="104">
        <f>'[18]INPUT_Energy demand'!BA8</f>
        <v>37.070160330448644</v>
      </c>
    </row>
    <row r="11" spans="1:31">
      <c r="A11" s="16" t="s">
        <v>7</v>
      </c>
      <c r="B11" s="17" t="s">
        <v>10</v>
      </c>
      <c r="C11" s="17" t="s">
        <v>37</v>
      </c>
      <c r="D11" s="17" t="s">
        <v>38</v>
      </c>
      <c r="E11" s="45" t="s">
        <v>17</v>
      </c>
      <c r="F11" s="17" t="s">
        <v>21</v>
      </c>
      <c r="G11" s="25" t="str">
        <f t="shared" si="0"/>
        <v>TEK17 Direct NoPV NoST Normal EV charging</v>
      </c>
      <c r="H11" s="13">
        <f>'[34]INPUT_Energy demand'!AD8</f>
        <v>6917.5218494097862</v>
      </c>
      <c r="I11" s="13">
        <f>'[34]INPUT_Energy demand'!AE8</f>
        <v>7246.4007752686193</v>
      </c>
      <c r="J11" s="13">
        <f>'[34]INPUT_Energy demand'!AF8</f>
        <v>6601.3071611298965</v>
      </c>
      <c r="K11" s="13">
        <f>'[34]INPUT_Energy demand'!AG8</f>
        <v>6715.6553638711775</v>
      </c>
      <c r="L11" s="13">
        <f>'[34]INPUT_Energy demand'!AH8</f>
        <v>6917.5218494097862</v>
      </c>
      <c r="M11" s="13">
        <f>'[34]INPUT_Energy demand'!AI8</f>
        <v>6642.0604392291889</v>
      </c>
      <c r="N11" s="13">
        <f>'[34]INPUT_Energy demand'!AJ8</f>
        <v>5851.192777608795</v>
      </c>
      <c r="O11" s="13">
        <f>'[34]INPUT_Energy demand'!AK8</f>
        <v>6212.979010964229</v>
      </c>
      <c r="P11" s="13">
        <f>'[34]INPUT_Energy demand'!AL8</f>
        <v>0</v>
      </c>
      <c r="Q11" s="13">
        <f>'[34]INPUT_Energy demand'!AM8</f>
        <v>604.34033603943044</v>
      </c>
      <c r="R11" s="13">
        <f>'[34]INPUT_Energy demand'!AN8</f>
        <v>750.11438352110144</v>
      </c>
      <c r="S11" s="13">
        <f>'[34]INPUT_Energy demand'!AO8</f>
        <v>502.67635290694852</v>
      </c>
      <c r="T11" s="13">
        <f>'[34]INPUT_Energy demand'!AP8</f>
        <v>0</v>
      </c>
      <c r="U11" s="13">
        <f>'[34]INPUT_Energy demand'!AQ8</f>
        <v>597.86595578388335</v>
      </c>
      <c r="V11" s="13">
        <f>'[34]INPUT_Energy demand'!AR8</f>
        <v>750.11438352110167</v>
      </c>
      <c r="W11" s="13">
        <f>'[34]INPUT_Energy demand'!AS8</f>
        <v>2204.720846083093</v>
      </c>
      <c r="X11" s="110">
        <f>'[34]INPUT_Energy demand'!AT8</f>
        <v>0</v>
      </c>
      <c r="Y11" s="110">
        <f>'[34]INPUT_Energy demand'!AU8</f>
        <v>1.0108291502349525</v>
      </c>
      <c r="Z11" s="110">
        <f>'[34]INPUT_Energy demand'!AV8</f>
        <v>0.99999999999999967</v>
      </c>
      <c r="AA11" s="110">
        <f>'[34]INPUT_Energy demand'!AW8</f>
        <v>0.22800000000000151</v>
      </c>
      <c r="AB11" s="13">
        <f>'[34]INPUT_Energy demand'!AX8</f>
        <v>24295.855552175875</v>
      </c>
      <c r="AC11" s="13">
        <f>'[34]INPUT_Energy demand'!AY8</f>
        <v>14.286816884748127</v>
      </c>
      <c r="AD11" s="13">
        <f>'[34]INPUT_Energy demand'!AZ8</f>
        <v>13.76428998536462</v>
      </c>
      <c r="AE11" s="104">
        <f>'[34]INPUT_Energy demand'!BA8</f>
        <v>37.070160330448644</v>
      </c>
    </row>
    <row r="12" spans="1:31">
      <c r="A12" s="16" t="s">
        <v>7</v>
      </c>
      <c r="B12" s="17" t="s">
        <v>11</v>
      </c>
      <c r="C12" s="17" t="s">
        <v>37</v>
      </c>
      <c r="D12" s="17" t="s">
        <v>38</v>
      </c>
      <c r="E12" s="45" t="s">
        <v>17</v>
      </c>
      <c r="F12" s="17" t="s">
        <v>21</v>
      </c>
      <c r="G12" s="25" t="str">
        <f t="shared" si="0"/>
        <v>TEK17 ASHP NoPV NoST Normal EV charging</v>
      </c>
      <c r="H12" s="13">
        <f>'[50]INPUT_Energy demand'!AD8</f>
        <v>5680.0693176724253</v>
      </c>
      <c r="I12" s="13">
        <f>'[50]INPUT_Energy demand'!AE8</f>
        <v>6052.7578094030523</v>
      </c>
      <c r="J12" s="13">
        <f>'[50]INPUT_Energy demand'!AF8</f>
        <v>6789.5553403510685</v>
      </c>
      <c r="K12" s="13">
        <f>'[50]INPUT_Energy demand'!AG8</f>
        <v>6475.9533345690388</v>
      </c>
      <c r="L12" s="13">
        <f>'[50]INPUT_Energy demand'!AH8</f>
        <v>5680.0693176724253</v>
      </c>
      <c r="M12" s="13">
        <f>'[50]INPUT_Energy demand'!AI8</f>
        <v>5182.8832096635142</v>
      </c>
      <c r="N12" s="13">
        <f>'[50]INPUT_Energy demand'!AJ8</f>
        <v>4472.1012151753857</v>
      </c>
      <c r="O12" s="13">
        <f>'[50]INPUT_Energy demand'!AK8</f>
        <v>5181.0849402911635</v>
      </c>
      <c r="P12" s="13">
        <f>'[50]INPUT_Energy demand'!AL8</f>
        <v>0</v>
      </c>
      <c r="Q12" s="13">
        <f>'[50]INPUT_Energy demand'!AM8</f>
        <v>869.8745997395381</v>
      </c>
      <c r="R12" s="13">
        <f>'[50]INPUT_Energy demand'!AN8</f>
        <v>2317.4541251756827</v>
      </c>
      <c r="S12" s="13">
        <f>'[50]INPUT_Energy demand'!AO8</f>
        <v>1294.8683942778753</v>
      </c>
      <c r="T12" s="13">
        <f>'[50]INPUT_Energy demand'!AP8</f>
        <v>0</v>
      </c>
      <c r="U12" s="13">
        <f>'[50]INPUT_Energy demand'!AQ8</f>
        <v>1868.7172555784334</v>
      </c>
      <c r="V12" s="13">
        <f>'[50]INPUT_Energy demand'!AR8</f>
        <v>2317.4541251756827</v>
      </c>
      <c r="W12" s="13">
        <f>'[50]INPUT_Energy demand'!AS8</f>
        <v>5679.247343324103</v>
      </c>
      <c r="X12" s="110">
        <f>'[50]INPUT_Energy demand'!AT8</f>
        <v>0</v>
      </c>
      <c r="Y12" s="110">
        <f>'[50]INPUT_Energy demand'!AU8</f>
        <v>0.46549289205887995</v>
      </c>
      <c r="Z12" s="110">
        <f>'[50]INPUT_Energy demand'!AV8</f>
        <v>1</v>
      </c>
      <c r="AA12" s="110">
        <f>'[50]INPUT_Energy demand'!AW8</f>
        <v>0.22799999999999643</v>
      </c>
      <c r="AB12" s="13">
        <f>'[50]INPUT_Energy demand'!AX8</f>
        <v>20476.696814131854</v>
      </c>
      <c r="AC12" s="13">
        <f>'[50]INPUT_Energy demand'!AY8</f>
        <v>26.914771155619533</v>
      </c>
      <c r="AD12" s="13">
        <f>'[50]INPUT_Energy demand'!AZ8</f>
        <v>92.685239599085961</v>
      </c>
      <c r="AE12" s="104">
        <f>'[50]INPUT_Energy demand'!BA8</f>
        <v>110.60450884389138</v>
      </c>
    </row>
    <row r="13" spans="1:31">
      <c r="A13" s="16" t="s">
        <v>7</v>
      </c>
      <c r="B13" s="17" t="s">
        <v>10</v>
      </c>
      <c r="C13" s="17" t="s">
        <v>32</v>
      </c>
      <c r="D13" s="17" t="s">
        <v>38</v>
      </c>
      <c r="E13" s="45" t="s">
        <v>17</v>
      </c>
      <c r="F13" s="17" t="s">
        <v>21</v>
      </c>
      <c r="G13" s="25" t="str">
        <f t="shared" si="0"/>
        <v>TEK17 Direct PV panels NoST Normal EV charging</v>
      </c>
      <c r="H13" s="13">
        <f>'[66]INPUT_Energy demand'!AD8</f>
        <v>8454.5527247933387</v>
      </c>
      <c r="I13" s="13">
        <f>'[66]INPUT_Energy demand'!AE8</f>
        <v>9010.4875125325198</v>
      </c>
      <c r="J13" s="13">
        <f>'[66]INPUT_Energy demand'!AF8</f>
        <v>9175.6458182686747</v>
      </c>
      <c r="K13" s="13">
        <f>'[66]INPUT_Energy demand'!AG8</f>
        <v>8914.3897652064479</v>
      </c>
      <c r="L13" s="13">
        <f>'[66]INPUT_Energy demand'!AH8</f>
        <v>8454.5527247933387</v>
      </c>
      <c r="M13" s="13">
        <f>'[66]INPUT_Energy demand'!AI8</f>
        <v>8220.2427928886755</v>
      </c>
      <c r="N13" s="13">
        <f>'[66]INPUT_Energy demand'!AJ8</f>
        <v>8318.5348407065903</v>
      </c>
      <c r="O13" s="13">
        <f>'[66]INPUT_Energy demand'!AK8</f>
        <v>7619.521370928529</v>
      </c>
      <c r="P13" s="13">
        <f>'[66]INPUT_Energy demand'!AL8</f>
        <v>0</v>
      </c>
      <c r="Q13" s="13">
        <f>'[66]INPUT_Energy demand'!AM8</f>
        <v>790.24471964384429</v>
      </c>
      <c r="R13" s="13">
        <f>'[66]INPUT_Energy demand'!AN8</f>
        <v>857.11097756208437</v>
      </c>
      <c r="S13" s="13">
        <f>'[66]INPUT_Energy demand'!AO8</f>
        <v>1294.8683942779189</v>
      </c>
      <c r="T13" s="13">
        <f>'[66]INPUT_Energy demand'!AP8</f>
        <v>0</v>
      </c>
      <c r="U13" s="13">
        <f>'[66]INPUT_Energy demand'!AQ8</f>
        <v>1412.029955952095</v>
      </c>
      <c r="V13" s="13">
        <f>'[66]INPUT_Energy demand'!AR8</f>
        <v>857.11097756208505</v>
      </c>
      <c r="W13" s="13">
        <f>'[66]INPUT_Energy demand'!AS8</f>
        <v>5679.247343324103</v>
      </c>
      <c r="X13" s="110">
        <f>'[66]INPUT_Energy demand'!AT8</f>
        <v>0</v>
      </c>
      <c r="Y13" s="110">
        <f>'[66]INPUT_Energy demand'!AU8</f>
        <v>0.55965152602658697</v>
      </c>
      <c r="Z13" s="110">
        <f>'[66]INPUT_Energy demand'!AV8</f>
        <v>0.99999999999999922</v>
      </c>
      <c r="AA13" s="110">
        <f>'[66]INPUT_Energy demand'!AW8</f>
        <v>0.22800000000000412</v>
      </c>
      <c r="AB13" s="13">
        <f>'[66]INPUT_Energy demand'!AX8</f>
        <v>32302.696814131847</v>
      </c>
      <c r="AC13" s="13">
        <f>'[66]INPUT_Energy demand'!AY8</f>
        <v>41.281351432757404</v>
      </c>
      <c r="AD13" s="13">
        <f>'[66]INPUT_Energy demand'!AZ8</f>
        <v>61.055304376513256</v>
      </c>
      <c r="AE13" s="104">
        <f>'[66]INPUT_Energy demand'!BA8</f>
        <v>110.60450884389138</v>
      </c>
    </row>
    <row r="14" spans="1:31">
      <c r="A14" s="16" t="s">
        <v>7</v>
      </c>
      <c r="B14" s="17" t="s">
        <v>11</v>
      </c>
      <c r="C14" s="17" t="s">
        <v>32</v>
      </c>
      <c r="D14" s="17" t="s">
        <v>38</v>
      </c>
      <c r="E14" s="45" t="s">
        <v>17</v>
      </c>
      <c r="F14" s="17" t="s">
        <v>21</v>
      </c>
      <c r="G14" s="25" t="str">
        <f t="shared" si="0"/>
        <v>TEK17 ASHP PV panels NoST Normal EV charging</v>
      </c>
      <c r="H14" s="13">
        <f>'[82]INPUT_Energy demand'!AD8</f>
        <v>8453.8615247933449</v>
      </c>
      <c r="I14" s="13">
        <f>'[82]INPUT_Energy demand'!AE8</f>
        <v>8759.1640503970521</v>
      </c>
      <c r="J14" s="13">
        <f>'[82]INPUT_Energy demand'!AF8</f>
        <v>8935.3057069248298</v>
      </c>
      <c r="K14" s="13">
        <f>'[82]INPUT_Energy demand'!AG8</f>
        <v>8665.9609652064573</v>
      </c>
      <c r="L14" s="13">
        <f>'[82]INPUT_Energy demand'!AH8</f>
        <v>8453.8615247933449</v>
      </c>
      <c r="M14" s="13">
        <f>'[82]INPUT_Energy demand'!AI8</f>
        <v>7207.8158295253152</v>
      </c>
      <c r="N14" s="13">
        <f>'[82]INPUT_Energy demand'!AJ8</f>
        <v>7629.3548407065937</v>
      </c>
      <c r="O14" s="13">
        <f>'[82]INPUT_Energy demand'!AK8</f>
        <v>7371.0925709285466</v>
      </c>
      <c r="P14" s="13">
        <f>'[82]INPUT_Energy demand'!AL8</f>
        <v>0</v>
      </c>
      <c r="Q14" s="13">
        <f>'[82]INPUT_Energy demand'!AM8</f>
        <v>1551.3482208717369</v>
      </c>
      <c r="R14" s="13">
        <f>'[82]INPUT_Energy demand'!AN8</f>
        <v>1305.9508662182361</v>
      </c>
      <c r="S14" s="13">
        <f>'[82]INPUT_Energy demand'!AO8</f>
        <v>1294.8683942779107</v>
      </c>
      <c r="T14" s="13">
        <f>'[82]INPUT_Energy demand'!AP8</f>
        <v>0</v>
      </c>
      <c r="U14" s="13">
        <f>'[82]INPUT_Energy demand'!AQ8</f>
        <v>2740.1177340463455</v>
      </c>
      <c r="V14" s="13">
        <f>'[82]INPUT_Energy demand'!AR8</f>
        <v>1305.9508662182357</v>
      </c>
      <c r="W14" s="13">
        <f>'[82]INPUT_Energy demand'!AS8</f>
        <v>5679.247343324103</v>
      </c>
      <c r="X14" s="110">
        <f>'[82]INPUT_Energy demand'!AT8</f>
        <v>0</v>
      </c>
      <c r="Y14" s="110">
        <f>'[82]INPUT_Energy demand'!AU8</f>
        <v>0.56616115490076158</v>
      </c>
      <c r="Z14" s="110">
        <f>'[82]INPUT_Energy demand'!AV8</f>
        <v>1.0000000000000004</v>
      </c>
      <c r="AA14" s="110">
        <f>'[82]INPUT_Energy demand'!AW8</f>
        <v>0.22800000000000267</v>
      </c>
      <c r="AB14" s="13">
        <f>'[82]INPUT_Energy demand'!AX8</f>
        <v>32302.696814131908</v>
      </c>
      <c r="AC14" s="13">
        <f>'[82]INPUT_Energy demand'!AY8</f>
        <v>33.92936861923593</v>
      </c>
      <c r="AD14" s="13">
        <f>'[82]INPUT_Energy demand'!AZ8</f>
        <v>80.557198081405943</v>
      </c>
      <c r="AE14" s="104">
        <f>'[82]INPUT_Energy demand'!BA8</f>
        <v>110.60450884389138</v>
      </c>
    </row>
    <row r="15" spans="1:31">
      <c r="A15" s="16" t="s">
        <v>7</v>
      </c>
      <c r="B15" s="17" t="s">
        <v>10</v>
      </c>
      <c r="C15" s="17" t="s">
        <v>37</v>
      </c>
      <c r="D15" s="17" t="s">
        <v>39</v>
      </c>
      <c r="E15" s="45" t="s">
        <v>17</v>
      </c>
      <c r="F15" s="17" t="s">
        <v>21</v>
      </c>
      <c r="G15" s="25" t="str">
        <f t="shared" si="0"/>
        <v>TEK17 Direct NoPV ST Normal EV charging</v>
      </c>
      <c r="H15" s="13">
        <f>'[3]INPUT_Energy demand'!AD8</f>
        <v>4600.2238525148823</v>
      </c>
      <c r="I15" s="13">
        <f>'[3]INPUT_Energy demand'!AE8</f>
        <v>5431.6197250674977</v>
      </c>
      <c r="J15" s="13">
        <f>'[3]INPUT_Energy demand'!AF8</f>
        <v>5720.576316047117</v>
      </c>
      <c r="K15" s="13">
        <f>'[3]INPUT_Energy demand'!AG8</f>
        <v>5353.9407550369233</v>
      </c>
      <c r="L15" s="13">
        <f>'[3]INPUT_Energy demand'!AH8</f>
        <v>4600.2238525148823</v>
      </c>
      <c r="M15" s="13">
        <f>'[3]INPUT_Energy demand'!AI8</f>
        <v>4655.5479163171185</v>
      </c>
      <c r="N15" s="13">
        <f>'[3]INPUT_Energy demand'!AJ8</f>
        <v>5247.5713304174169</v>
      </c>
      <c r="O15" s="13">
        <f>'[3]INPUT_Energy demand'!AK8</f>
        <v>4286.5398621935619</v>
      </c>
      <c r="P15" s="13">
        <f>'[3]INPUT_Energy demand'!AL8</f>
        <v>0</v>
      </c>
      <c r="Q15" s="13">
        <f>'[3]INPUT_Energy demand'!AM8</f>
        <v>776.0718087503792</v>
      </c>
      <c r="R15" s="13">
        <f>'[3]INPUT_Energy demand'!AN8</f>
        <v>473.00498562970006</v>
      </c>
      <c r="S15" s="13">
        <f>'[3]INPUT_Energy demand'!AO8</f>
        <v>1067.4008928433614</v>
      </c>
      <c r="T15" s="13">
        <f>'[3]INPUT_Energy demand'!AP8</f>
        <v>0</v>
      </c>
      <c r="U15" s="13">
        <f>'[3]INPUT_Energy demand'!AQ8</f>
        <v>1848.431880529535</v>
      </c>
      <c r="V15" s="13">
        <f>'[3]INPUT_Energy demand'!AR8</f>
        <v>473.00498562969995</v>
      </c>
      <c r="W15" s="13">
        <f>'[3]INPUT_Energy demand'!AS8</f>
        <v>5319.8200899999974</v>
      </c>
      <c r="X15" s="110">
        <f>'[3]INPUT_Energy demand'!AT8</f>
        <v>0</v>
      </c>
      <c r="Y15" s="110">
        <f>'[3]INPUT_Energy demand'!AU8</f>
        <v>0.41985415688029126</v>
      </c>
      <c r="Z15" s="110">
        <f>'[3]INPUT_Energy demand'!AV8</f>
        <v>1.0000000000000002</v>
      </c>
      <c r="AA15" s="110">
        <f>'[3]INPUT_Energy demand'!AW8</f>
        <v>0.20064605095383251</v>
      </c>
      <c r="AB15" s="13">
        <f>'[3]INPUT_Energy demand'!AX8</f>
        <v>14851.426608348256</v>
      </c>
      <c r="AC15" s="13">
        <f>'[3]INPUT_Energy demand'!AY8</f>
        <v>23.588473900000004</v>
      </c>
      <c r="AD15" s="13">
        <f>'[3]INPUT_Energy demand'!AZ8</f>
        <v>19.013601700000002</v>
      </c>
      <c r="AE15" s="104">
        <f>'[3]INPUT_Energy demand'!BA8</f>
        <v>64.147599999999997</v>
      </c>
    </row>
    <row r="16" spans="1:31">
      <c r="A16" s="16" t="s">
        <v>7</v>
      </c>
      <c r="B16" s="17" t="s">
        <v>11</v>
      </c>
      <c r="C16" s="17" t="s">
        <v>37</v>
      </c>
      <c r="D16" s="17" t="s">
        <v>39</v>
      </c>
      <c r="E16" s="45" t="s">
        <v>17</v>
      </c>
      <c r="F16" s="17" t="s">
        <v>21</v>
      </c>
      <c r="G16" s="25" t="str">
        <f t="shared" si="0"/>
        <v>TEK17 ASHP NoPV ST Normal EV charging</v>
      </c>
      <c r="H16" s="13">
        <f>'[19]INPUT_Energy demand'!AD8</f>
        <v>7351.9798452019913</v>
      </c>
      <c r="I16" s="13">
        <f>'[19]INPUT_Energy demand'!AE8</f>
        <v>8428.6391331832856</v>
      </c>
      <c r="J16" s="13">
        <f>'[19]INPUT_Energy demand'!AF8</f>
        <v>8174.655922434913</v>
      </c>
      <c r="K16" s="13">
        <f>'[19]INPUT_Energy demand'!AG8</f>
        <v>7776.3586032143257</v>
      </c>
      <c r="L16" s="13">
        <f>'[19]INPUT_Energy demand'!AH8</f>
        <v>7351.9798452019913</v>
      </c>
      <c r="M16" s="13">
        <f>'[19]INPUT_Energy demand'!AI8</f>
        <v>7793.2318680904446</v>
      </c>
      <c r="N16" s="13">
        <f>'[19]INPUT_Energy demand'!AJ8</f>
        <v>7342.3544535130113</v>
      </c>
      <c r="O16" s="13">
        <f>'[19]INPUT_Energy demand'!AK8</f>
        <v>6703.212231758177</v>
      </c>
      <c r="P16" s="13">
        <f>'[19]INPUT_Energy demand'!AL8</f>
        <v>0</v>
      </c>
      <c r="Q16" s="13">
        <f>'[19]INPUT_Energy demand'!AM8</f>
        <v>635.40726509284104</v>
      </c>
      <c r="R16" s="13">
        <f>'[19]INPUT_Energy demand'!AN8</f>
        <v>832.30146892190169</v>
      </c>
      <c r="S16" s="13">
        <f>'[19]INPUT_Energy demand'!AO8</f>
        <v>1073.1463714561487</v>
      </c>
      <c r="T16" s="13">
        <f>'[19]INPUT_Energy demand'!AP8</f>
        <v>0</v>
      </c>
      <c r="U16" s="13">
        <f>'[19]INPUT_Energy demand'!AQ8</f>
        <v>838.20997928249994</v>
      </c>
      <c r="V16" s="13">
        <f>'[19]INPUT_Energy demand'!AR8</f>
        <v>832.30146892190135</v>
      </c>
      <c r="W16" s="13">
        <f>'[19]INPUT_Energy demand'!AS8</f>
        <v>5319.8200899999974</v>
      </c>
      <c r="X16" s="110">
        <f>'[19]INPUT_Energy demand'!AT8</f>
        <v>0</v>
      </c>
      <c r="Y16" s="110">
        <f>'[19]INPUT_Energy demand'!AU8</f>
        <v>0.75805261306569482</v>
      </c>
      <c r="Z16" s="110">
        <f>'[19]INPUT_Energy demand'!AV8</f>
        <v>1.0000000000000004</v>
      </c>
      <c r="AA16" s="110">
        <f>'[19]INPUT_Energy demand'!AW8</f>
        <v>0.20172606466023352</v>
      </c>
      <c r="AB16" s="13">
        <f>'[19]INPUT_Energy demand'!AX8</f>
        <v>26560.119097248145</v>
      </c>
      <c r="AC16" s="13">
        <f>'[19]INPUT_Energy demand'!AY8</f>
        <v>21.503397899999996</v>
      </c>
      <c r="AD16" s="13">
        <f>'[19]INPUT_Energy demand'!AZ8</f>
        <v>23.017289900000002</v>
      </c>
      <c r="AE16" s="104">
        <f>'[19]INPUT_Energy demand'!BA8</f>
        <v>64.147599999999997</v>
      </c>
    </row>
    <row r="17" spans="1:31">
      <c r="A17" s="16" t="s">
        <v>7</v>
      </c>
      <c r="B17" s="17" t="s">
        <v>10</v>
      </c>
      <c r="C17" s="17" t="s">
        <v>32</v>
      </c>
      <c r="D17" s="17" t="s">
        <v>39</v>
      </c>
      <c r="E17" s="45" t="s">
        <v>17</v>
      </c>
      <c r="F17" s="17" t="s">
        <v>21</v>
      </c>
      <c r="G17" s="25" t="str">
        <f t="shared" si="0"/>
        <v>TEK17 Direct PV panels ST Normal EV charging</v>
      </c>
      <c r="H17" s="13">
        <f>'[35]INPUT_Energy demand'!AD8</f>
        <v>7374.7006525148827</v>
      </c>
      <c r="I17" s="13">
        <f>'[35]INPUT_Energy demand'!AE8</f>
        <v>8189.3623927512526</v>
      </c>
      <c r="J17" s="13">
        <f>'[35]INPUT_Energy demand'!AF8</f>
        <v>7803.4239848271154</v>
      </c>
      <c r="K17" s="13">
        <f>'[35]INPUT_Energy demand'!AG8</f>
        <v>7544.4903550369072</v>
      </c>
      <c r="L17" s="13">
        <f>'[35]INPUT_Energy demand'!AH8</f>
        <v>7374.7006525148827</v>
      </c>
      <c r="M17" s="13">
        <f>'[35]INPUT_Energy demand'!AI8</f>
        <v>6684.3621324533087</v>
      </c>
      <c r="N17" s="13">
        <f>'[35]INPUT_Energy demand'!AJ8</f>
        <v>6659.2713304174158</v>
      </c>
      <c r="O17" s="13">
        <f>'[35]INPUT_Energy demand'!AK8</f>
        <v>6477.0894621935577</v>
      </c>
      <c r="P17" s="13">
        <f>'[35]INPUT_Energy demand'!AL8</f>
        <v>0</v>
      </c>
      <c r="Q17" s="13">
        <f>'[35]INPUT_Energy demand'!AM8</f>
        <v>1505.0002602979439</v>
      </c>
      <c r="R17" s="13">
        <f>'[35]INPUT_Energy demand'!AN8</f>
        <v>1144.1526544096996</v>
      </c>
      <c r="S17" s="13">
        <f>'[35]INPUT_Energy demand'!AO8</f>
        <v>1067.4008928433495</v>
      </c>
      <c r="T17" s="13">
        <f>'[35]INPUT_Energy demand'!AP8</f>
        <v>0</v>
      </c>
      <c r="U17" s="13">
        <f>'[35]INPUT_Energy demand'!AQ8</f>
        <v>2054.0281612322742</v>
      </c>
      <c r="V17" s="13">
        <f>'[35]INPUT_Energy demand'!AR8</f>
        <v>1144.1526544096992</v>
      </c>
      <c r="W17" s="13">
        <f>'[35]INPUT_Energy demand'!AS8</f>
        <v>5319.8200899999974</v>
      </c>
      <c r="X17" s="110">
        <f>'[35]INPUT_Energy demand'!AT8</f>
        <v>0</v>
      </c>
      <c r="Y17" s="110">
        <f>'[35]INPUT_Energy demand'!AU8</f>
        <v>0.73270673143792164</v>
      </c>
      <c r="Z17" s="110">
        <f>'[35]INPUT_Energy demand'!AV8</f>
        <v>1.0000000000000004</v>
      </c>
      <c r="AA17" s="110">
        <f>'[35]INPUT_Energy demand'!AW8</f>
        <v>0.20064605095383028</v>
      </c>
      <c r="AB17" s="13">
        <f>'[35]INPUT_Energy demand'!AX8</f>
        <v>26677.426608348142</v>
      </c>
      <c r="AC17" s="13">
        <f>'[35]INPUT_Energy demand'!AY8</f>
        <v>24.311523099999995</v>
      </c>
      <c r="AD17" s="13">
        <f>'[35]INPUT_Energy demand'!AZ8</f>
        <v>23.601124199999997</v>
      </c>
      <c r="AE17" s="104">
        <f>'[35]INPUT_Energy demand'!BA8</f>
        <v>64.147599999999997</v>
      </c>
    </row>
    <row r="18" spans="1:31">
      <c r="A18" s="16" t="s">
        <v>7</v>
      </c>
      <c r="B18" s="17" t="s">
        <v>11</v>
      </c>
      <c r="C18" s="17" t="s">
        <v>32</v>
      </c>
      <c r="D18" s="17" t="s">
        <v>39</v>
      </c>
      <c r="E18" s="45" t="s">
        <v>17</v>
      </c>
      <c r="F18" s="17" t="s">
        <v>21</v>
      </c>
      <c r="G18" s="25" t="str">
        <f t="shared" si="0"/>
        <v>TEK17 ASHP PV panels ST Normal EV charging</v>
      </c>
      <c r="H18" s="13">
        <f>'[51]INPUT_Energy demand'!AD8</f>
        <v>7656.8250823443914</v>
      </c>
      <c r="I18" s="13">
        <f>'[51]INPUT_Energy demand'!AE8</f>
        <v>7880.834268241656</v>
      </c>
      <c r="J18" s="13">
        <f>'[51]INPUT_Energy demand'!AF8</f>
        <v>9226.4528033608567</v>
      </c>
      <c r="K18" s="13">
        <f>'[51]INPUT_Energy demand'!AG8</f>
        <v>8989.445485126671</v>
      </c>
      <c r="L18" s="13">
        <f>'[51]INPUT_Energy demand'!AH8</f>
        <v>7656.8250823443914</v>
      </c>
      <c r="M18" s="13">
        <f>'[51]INPUT_Energy demand'!AI8</f>
        <v>6157.0487698514953</v>
      </c>
      <c r="N18" s="13">
        <f>'[51]INPUT_Energy demand'!AJ8</f>
        <v>8110.737878818858</v>
      </c>
      <c r="O18" s="13">
        <f>'[51]INPUT_Energy demand'!AK8</f>
        <v>6562.8889178441514</v>
      </c>
      <c r="P18" s="13">
        <f>'[51]INPUT_Energy demand'!AL8</f>
        <v>0</v>
      </c>
      <c r="Q18" s="13">
        <f>'[51]INPUT_Energy demand'!AM8</f>
        <v>1723.7854983901607</v>
      </c>
      <c r="R18" s="13">
        <f>'[51]INPUT_Energy demand'!AN8</f>
        <v>1115.7149245419987</v>
      </c>
      <c r="S18" s="13">
        <f>'[51]INPUT_Energy demand'!AO8</f>
        <v>2426.5565672825196</v>
      </c>
      <c r="T18" s="13">
        <f>'[51]INPUT_Energy demand'!AP8</f>
        <v>0</v>
      </c>
      <c r="U18" s="13">
        <f>'[51]INPUT_Energy demand'!AQ8</f>
        <v>4428.1396850585988</v>
      </c>
      <c r="V18" s="13">
        <f>'[51]INPUT_Energy demand'!AR8</f>
        <v>1115.7149245419987</v>
      </c>
      <c r="W18" s="13">
        <f>'[51]INPUT_Energy demand'!AS8</f>
        <v>11447.930800000009</v>
      </c>
      <c r="X18" s="110">
        <f>'[51]INPUT_Energy demand'!AT8</f>
        <v>0</v>
      </c>
      <c r="Y18" s="110">
        <f>'[51]INPUT_Energy demand'!AU8</f>
        <v>0.38927983780786024</v>
      </c>
      <c r="Z18" s="110">
        <f>'[51]INPUT_Energy demand'!AV8</f>
        <v>1</v>
      </c>
      <c r="AA18" s="110">
        <f>'[51]INPUT_Energy demand'!AW8</f>
        <v>0.21196464318971231</v>
      </c>
      <c r="AB18" s="13">
        <f>'[51]INPUT_Energy demand'!AX8</f>
        <v>30774.757576376996</v>
      </c>
      <c r="AC18" s="13">
        <f>'[51]INPUT_Energy demand'!AY8</f>
        <v>35.547124325000006</v>
      </c>
      <c r="AD18" s="13">
        <f>'[51]INPUT_Energy demand'!AZ8</f>
        <v>64.980113399999993</v>
      </c>
      <c r="AE18" s="104">
        <f>'[51]INPUT_Energy demand'!BA8</f>
        <v>139.26929999999999</v>
      </c>
    </row>
    <row r="19" spans="1:31">
      <c r="A19" s="16" t="s">
        <v>7</v>
      </c>
      <c r="B19" s="17" t="s">
        <v>10</v>
      </c>
      <c r="C19" s="17" t="s">
        <v>37</v>
      </c>
      <c r="D19" s="17" t="s">
        <v>38</v>
      </c>
      <c r="E19" s="45" t="s">
        <v>17</v>
      </c>
      <c r="F19" s="17" t="s">
        <v>41</v>
      </c>
      <c r="G19" s="25" t="str">
        <f t="shared" si="0"/>
        <v>TEK17 Direct NoPV NoST Normal EV charging delay</v>
      </c>
      <c r="H19" s="13">
        <f>'[67]INPUT_Energy demand'!AD8</f>
        <v>10411.215593486793</v>
      </c>
      <c r="I19" s="13">
        <f>'[67]INPUT_Energy demand'!AE8</f>
        <v>10450.346793353341</v>
      </c>
      <c r="J19" s="13">
        <f>'[67]INPUT_Energy demand'!AF8</f>
        <v>11609.519672308557</v>
      </c>
      <c r="K19" s="13">
        <f>'[67]INPUT_Energy demand'!AG8</f>
        <v>11415.034423923698</v>
      </c>
      <c r="L19" s="13">
        <f>'[67]INPUT_Energy demand'!AH8</f>
        <v>10411.215593486793</v>
      </c>
      <c r="M19" s="13">
        <f>'[67]INPUT_Energy demand'!AI8</f>
        <v>8818.3948578844756</v>
      </c>
      <c r="N19" s="13">
        <f>'[67]INPUT_Energy demand'!AJ8</f>
        <v>10206.207074428858</v>
      </c>
      <c r="O19" s="13">
        <f>'[67]INPUT_Energy demand'!AK8</f>
        <v>8981.4321383515671</v>
      </c>
      <c r="P19" s="13">
        <f>'[67]INPUT_Energy demand'!AL8</f>
        <v>0</v>
      </c>
      <c r="Q19" s="13">
        <f>'[67]INPUT_Energy demand'!AM8</f>
        <v>1631.9519354688655</v>
      </c>
      <c r="R19" s="13">
        <f>'[67]INPUT_Energy demand'!AN8</f>
        <v>1403.3125978796998</v>
      </c>
      <c r="S19" s="13">
        <f>'[67]INPUT_Energy demand'!AO8</f>
        <v>2433.6022855721312</v>
      </c>
      <c r="T19" s="13">
        <f>'[67]INPUT_Energy demand'!AP8</f>
        <v>0</v>
      </c>
      <c r="U19" s="13">
        <f>'[67]INPUT_Energy demand'!AQ8</f>
        <v>4409.2719784130322</v>
      </c>
      <c r="V19" s="13">
        <f>'[67]INPUT_Energy demand'!AR8</f>
        <v>1403.3125978796993</v>
      </c>
      <c r="W19" s="13">
        <f>'[67]INPUT_Energy demand'!AS8</f>
        <v>11447.930800000009</v>
      </c>
      <c r="X19" s="110">
        <f>'[67]INPUT_Energy demand'!AT8</f>
        <v>0</v>
      </c>
      <c r="Y19" s="110">
        <f>'[67]INPUT_Energy demand'!AU8</f>
        <v>0.3701182289181969</v>
      </c>
      <c r="Z19" s="110">
        <f>'[67]INPUT_Energy demand'!AV8</f>
        <v>1.0000000000000002</v>
      </c>
      <c r="AA19" s="110">
        <f>'[67]INPUT_Energy demand'!AW8</f>
        <v>0.21258010098839253</v>
      </c>
      <c r="AB19" s="13">
        <f>'[67]INPUT_Energy demand'!AX8</f>
        <v>42496.141488577028</v>
      </c>
      <c r="AC19" s="13">
        <f>'[67]INPUT_Energy demand'!AY8</f>
        <v>44.791971549999985</v>
      </c>
      <c r="AD19" s="13">
        <f>'[67]INPUT_Energy demand'!AZ8</f>
        <v>59.290161300000015</v>
      </c>
      <c r="AE19" s="104">
        <f>'[67]INPUT_Energy demand'!BA8</f>
        <v>139.26929999999999</v>
      </c>
    </row>
    <row r="20" spans="1:31">
      <c r="A20" s="16" t="s">
        <v>7</v>
      </c>
      <c r="B20" s="17" t="s">
        <v>11</v>
      </c>
      <c r="C20" s="17" t="s">
        <v>37</v>
      </c>
      <c r="D20" s="17" t="s">
        <v>38</v>
      </c>
      <c r="E20" s="45" t="s">
        <v>17</v>
      </c>
      <c r="F20" s="17" t="s">
        <v>41</v>
      </c>
      <c r="G20" s="25" t="str">
        <f t="shared" si="0"/>
        <v>TEK17 ASHP NoPV NoST Normal EV charging delay</v>
      </c>
      <c r="H20" s="13">
        <f>'[83]INPUT_Energy demand'!AD8</f>
        <v>10431.301882344374</v>
      </c>
      <c r="I20" s="13">
        <f>'[83]INPUT_Energy demand'!AE8</f>
        <v>10910.523031413482</v>
      </c>
      <c r="J20" s="13">
        <f>'[83]INPUT_Energy demand'!AF8</f>
        <v>11461.673394030866</v>
      </c>
      <c r="K20" s="13">
        <f>'[83]INPUT_Energy demand'!AG8</f>
        <v>11179.995085126693</v>
      </c>
      <c r="L20" s="13">
        <f>'[83]INPUT_Energy demand'!AH8</f>
        <v>10431.301882344374</v>
      </c>
      <c r="M20" s="13">
        <f>'[83]INPUT_Energy demand'!AI8</f>
        <v>8161.0157982569417</v>
      </c>
      <c r="N20" s="13">
        <f>'[83]INPUT_Energy demand'!AJ8</f>
        <v>10211.437878818866</v>
      </c>
      <c r="O20" s="13">
        <f>'[83]INPUT_Energy demand'!AK8</f>
        <v>8753.4385178441607</v>
      </c>
      <c r="P20" s="13">
        <f>'[83]INPUT_Energy demand'!AL8</f>
        <v>0</v>
      </c>
      <c r="Q20" s="13">
        <f>'[83]INPUT_Energy demand'!AM8</f>
        <v>2749.5072331565407</v>
      </c>
      <c r="R20" s="13">
        <f>'[83]INPUT_Energy demand'!AN8</f>
        <v>1250.2355152119999</v>
      </c>
      <c r="S20" s="13">
        <f>'[83]INPUT_Energy demand'!AO8</f>
        <v>2426.5565672825323</v>
      </c>
      <c r="T20" s="13">
        <f>'[83]INPUT_Energy demand'!AP8</f>
        <v>0</v>
      </c>
      <c r="U20" s="13">
        <f>'[83]INPUT_Energy demand'!AQ8</f>
        <v>6297.9982276196106</v>
      </c>
      <c r="V20" s="13">
        <f>'[83]INPUT_Energy demand'!AR8</f>
        <v>1250.2355152120006</v>
      </c>
      <c r="W20" s="13">
        <f>'[83]INPUT_Energy demand'!AS8</f>
        <v>11447.930800000009</v>
      </c>
      <c r="X20" s="110">
        <f>'[83]INPUT_Energy demand'!AT8</f>
        <v>0</v>
      </c>
      <c r="Y20" s="110">
        <f>'[83]INPUT_Energy demand'!AU8</f>
        <v>0.4365684355226857</v>
      </c>
      <c r="Z20" s="110">
        <f>'[83]INPUT_Energy demand'!AV8</f>
        <v>0.99999999999999944</v>
      </c>
      <c r="AA20" s="110">
        <f>'[83]INPUT_Energy demand'!AW8</f>
        <v>0.21196464318971342</v>
      </c>
      <c r="AB20" s="13">
        <f>'[83]INPUT_Energy demand'!AX8</f>
        <v>42600.757576376913</v>
      </c>
      <c r="AC20" s="13">
        <f>'[83]INPUT_Energy demand'!AY8</f>
        <v>45.653626712500014</v>
      </c>
      <c r="AD20" s="13">
        <f>'[83]INPUT_Energy demand'!AZ8</f>
        <v>59.061296799999994</v>
      </c>
      <c r="AE20" s="104">
        <f>'[83]INPUT_Energy demand'!BA8</f>
        <v>139.26929999999999</v>
      </c>
    </row>
    <row r="21" spans="1:31">
      <c r="A21" s="16" t="s">
        <v>7</v>
      </c>
      <c r="B21" s="17" t="s">
        <v>10</v>
      </c>
      <c r="C21" s="17" t="s">
        <v>32</v>
      </c>
      <c r="D21" s="17" t="s">
        <v>38</v>
      </c>
      <c r="E21" s="45" t="s">
        <v>17</v>
      </c>
      <c r="F21" s="17" t="s">
        <v>41</v>
      </c>
      <c r="G21" s="25" t="str">
        <f t="shared" si="0"/>
        <v>TEK17 Direct PV panels NoST Normal EV charging delay</v>
      </c>
      <c r="H21" s="13">
        <f>'[4]INPUT_Energy demand'!AD8</f>
        <v>3636.2908815663086</v>
      </c>
      <c r="I21" s="13">
        <f>'[4]INPUT_Energy demand'!AE8</f>
        <v>4642.7144356660938</v>
      </c>
      <c r="J21" s="13">
        <f>'[4]INPUT_Energy demand'!AF8</f>
        <v>4227.5718477687842</v>
      </c>
      <c r="K21" s="13">
        <f>'[4]INPUT_Energy demand'!AG8</f>
        <v>3968.3088275410209</v>
      </c>
      <c r="L21" s="13">
        <f>'[4]INPUT_Energy demand'!AH8</f>
        <v>3636.2908815663086</v>
      </c>
      <c r="M21" s="13">
        <f>'[4]INPUT_Energy demand'!AI8</f>
        <v>4381.3629609770005</v>
      </c>
      <c r="N21" s="13">
        <f>'[4]INPUT_Energy demand'!AJ8</f>
        <v>3618.5255463995582</v>
      </c>
      <c r="O21" s="13">
        <f>'[4]INPUT_Energy demand'!AK8</f>
        <v>3553.8356084461284</v>
      </c>
      <c r="P21" s="13">
        <f>'[4]INPUT_Energy demand'!AL8</f>
        <v>0</v>
      </c>
      <c r="Q21" s="13">
        <f>'[4]INPUT_Energy demand'!AM8</f>
        <v>261.35147468909327</v>
      </c>
      <c r="R21" s="13">
        <f>'[4]INPUT_Energy demand'!AN8</f>
        <v>609.04630136922606</v>
      </c>
      <c r="S21" s="13">
        <f>'[4]INPUT_Energy demand'!AO8</f>
        <v>414.47321909489256</v>
      </c>
      <c r="T21" s="13">
        <f>'[4]INPUT_Energy demand'!AP8</f>
        <v>0</v>
      </c>
      <c r="U21" s="13">
        <f>'[4]INPUT_Energy demand'!AQ8</f>
        <v>351.30702582613242</v>
      </c>
      <c r="V21" s="13">
        <f>'[4]INPUT_Energy demand'!AR8</f>
        <v>609.04630136922583</v>
      </c>
      <c r="W21" s="13">
        <f>'[4]INPUT_Energy demand'!AS8</f>
        <v>2204.720846083093</v>
      </c>
      <c r="X21" s="110">
        <f>'[4]INPUT_Energy demand'!AT8</f>
        <v>0</v>
      </c>
      <c r="Y21" s="110">
        <f>'[4]INPUT_Energy demand'!AU8</f>
        <v>0.74394035836459582</v>
      </c>
      <c r="Z21" s="110">
        <f>'[4]INPUT_Energy demand'!AV8</f>
        <v>1.0000000000000004</v>
      </c>
      <c r="AA21" s="110">
        <f>'[4]INPUT_Energy demand'!AW8</f>
        <v>0.18799351393227204</v>
      </c>
      <c r="AB21" s="13">
        <f>'[4]INPUT_Energy demand'!AX8</f>
        <v>9830.986774678322</v>
      </c>
      <c r="AC21" s="13">
        <f>'[4]INPUT_Energy demand'!AY8</f>
        <v>14.045219223060306</v>
      </c>
      <c r="AD21" s="13">
        <f>'[4]INPUT_Energy demand'!AZ8</f>
        <v>19.504642119021966</v>
      </c>
      <c r="AE21" s="104">
        <f>'[4]INPUT_Energy demand'!BA8</f>
        <v>37.070160330448644</v>
      </c>
    </row>
    <row r="22" spans="1:31">
      <c r="A22" s="16" t="s">
        <v>7</v>
      </c>
      <c r="B22" s="17" t="s">
        <v>11</v>
      </c>
      <c r="C22" s="17" t="s">
        <v>32</v>
      </c>
      <c r="D22" s="17" t="s">
        <v>38</v>
      </c>
      <c r="E22" s="45" t="s">
        <v>17</v>
      </c>
      <c r="F22" s="17" t="s">
        <v>41</v>
      </c>
      <c r="G22" s="25" t="str">
        <f t="shared" si="0"/>
        <v>TEK17 ASHP PV panels NoST Normal EV charging delay</v>
      </c>
      <c r="H22" s="13">
        <f>'[20]INPUT_Energy demand'!AD8</f>
        <v>6383.7808317567387</v>
      </c>
      <c r="I22" s="13">
        <f>'[20]INPUT_Energy demand'!AE8</f>
        <v>7792.2096764506923</v>
      </c>
      <c r="J22" s="13">
        <f>'[20]INPUT_Energy demand'!AF8</f>
        <v>7211.4464288655327</v>
      </c>
      <c r="K22" s="13">
        <f>'[20]INPUT_Energy demand'!AG8</f>
        <v>6385.3161245947058</v>
      </c>
      <c r="L22" s="13">
        <f>'[20]INPUT_Energy demand'!AH8</f>
        <v>6383.7808317567387</v>
      </c>
      <c r="M22" s="13">
        <f>'[20]INPUT_Energy demand'!AI8</f>
        <v>7541.07513550576</v>
      </c>
      <c r="N22" s="13">
        <f>'[20]INPUT_Energy demand'!AJ8</f>
        <v>6401.1977209283186</v>
      </c>
      <c r="O22" s="13">
        <f>'[20]INPUT_Energy demand'!AK8</f>
        <v>5967.5232521794296</v>
      </c>
      <c r="P22" s="13">
        <f>'[20]INPUT_Energy demand'!AL8</f>
        <v>0</v>
      </c>
      <c r="Q22" s="13">
        <f>'[20]INPUT_Energy demand'!AM8</f>
        <v>251.13454094493227</v>
      </c>
      <c r="R22" s="13">
        <f>'[20]INPUT_Energy demand'!AN8</f>
        <v>810.24870793721402</v>
      </c>
      <c r="S22" s="13">
        <f>'[20]INPUT_Energy demand'!AO8</f>
        <v>417.79287241527618</v>
      </c>
      <c r="T22" s="13">
        <f>'[20]INPUT_Energy demand'!AP8</f>
        <v>0</v>
      </c>
      <c r="U22" s="13">
        <f>'[20]INPUT_Energy demand'!AQ8</f>
        <v>245.62578876087832</v>
      </c>
      <c r="V22" s="13">
        <f>'[20]INPUT_Energy demand'!AR8</f>
        <v>810.24870793721379</v>
      </c>
      <c r="W22" s="13">
        <f>'[20]INPUT_Energy demand'!AS8</f>
        <v>2204.720846083093</v>
      </c>
      <c r="X22" s="110">
        <f>'[20]INPUT_Energy demand'!AT8</f>
        <v>0</v>
      </c>
      <c r="Y22" s="110">
        <f>'[20]INPUT_Energy demand'!AU8</f>
        <v>1.0224274177880273</v>
      </c>
      <c r="Z22" s="110">
        <f>'[20]INPUT_Energy demand'!AV8</f>
        <v>1.0000000000000002</v>
      </c>
      <c r="AA22" s="110">
        <f>'[20]INPUT_Energy demand'!AW8</f>
        <v>0.18949921626473801</v>
      </c>
      <c r="AB22" s="13">
        <f>'[20]INPUT_Energy demand'!AX8</f>
        <v>21515.954418566384</v>
      </c>
      <c r="AC22" s="13">
        <f>'[20]INPUT_Energy demand'!AY8</f>
        <v>4.8005890786752081</v>
      </c>
      <c r="AD22" s="13">
        <f>'[20]INPUT_Energy demand'!AZ8</f>
        <v>13.344554601116023</v>
      </c>
      <c r="AE22" s="104">
        <f>'[20]INPUT_Energy demand'!BA8</f>
        <v>37.070160330448644</v>
      </c>
    </row>
    <row r="23" spans="1:31">
      <c r="A23" s="16" t="s">
        <v>7</v>
      </c>
      <c r="B23" s="17" t="s">
        <v>10</v>
      </c>
      <c r="C23" s="17" t="s">
        <v>37</v>
      </c>
      <c r="D23" s="17" t="s">
        <v>39</v>
      </c>
      <c r="E23" s="45" t="s">
        <v>17</v>
      </c>
      <c r="F23" s="17" t="s">
        <v>41</v>
      </c>
      <c r="G23" s="25" t="str">
        <f t="shared" si="0"/>
        <v>TEK17 Direct NoPV ST Normal EV charging delay</v>
      </c>
      <c r="H23" s="13">
        <f>'[36]INPUT_Energy demand'!AD8</f>
        <v>6410.859044130234</v>
      </c>
      <c r="I23" s="13">
        <f>'[36]INPUT_Energy demand'!AE8</f>
        <v>7004.2007536223882</v>
      </c>
      <c r="J23" s="13">
        <f>'[36]INPUT_Energy demand'!AF8</f>
        <v>6402.8068454281693</v>
      </c>
      <c r="K23" s="13">
        <f>'[36]INPUT_Energy demand'!AG8</f>
        <v>6158.9307562374825</v>
      </c>
      <c r="L23" s="13">
        <f>'[36]INPUT_Energy demand'!AH8</f>
        <v>6410.859044130234</v>
      </c>
      <c r="M23" s="13">
        <f>'[36]INPUT_Energy demand'!AI8</f>
        <v>6406.8626076347236</v>
      </c>
      <c r="N23" s="13">
        <f>'[36]INPUT_Energy demand'!AJ8</f>
        <v>5719.2493387339146</v>
      </c>
      <c r="O23" s="13">
        <f>'[36]INPUT_Energy demand'!AK8</f>
        <v>5744.4575371425726</v>
      </c>
      <c r="P23" s="13">
        <f>'[36]INPUT_Energy demand'!AL8</f>
        <v>0</v>
      </c>
      <c r="Q23" s="13">
        <f>'[36]INPUT_Energy demand'!AM8</f>
        <v>597.33814598766457</v>
      </c>
      <c r="R23" s="13">
        <f>'[36]INPUT_Energy demand'!AN8</f>
        <v>683.5575066942547</v>
      </c>
      <c r="S23" s="13">
        <f>'[36]INPUT_Energy demand'!AO8</f>
        <v>414.47321909490984</v>
      </c>
      <c r="T23" s="13">
        <f>'[36]INPUT_Energy demand'!AP8</f>
        <v>0</v>
      </c>
      <c r="U23" s="13">
        <f>'[36]INPUT_Energy demand'!AQ8</f>
        <v>605.29630509888386</v>
      </c>
      <c r="V23" s="13">
        <f>'[36]INPUT_Energy demand'!AR8</f>
        <v>683.55750669425515</v>
      </c>
      <c r="W23" s="13">
        <f>'[36]INPUT_Energy demand'!AS8</f>
        <v>2204.720846083093</v>
      </c>
      <c r="X23" s="110">
        <f>'[36]INPUT_Energy demand'!AT8</f>
        <v>0</v>
      </c>
      <c r="Y23" s="110">
        <f>'[36]INPUT_Energy demand'!AU8</f>
        <v>0.98685245714506842</v>
      </c>
      <c r="Z23" s="110">
        <f>'[36]INPUT_Energy demand'!AV8</f>
        <v>0.99999999999999933</v>
      </c>
      <c r="AA23" s="110">
        <f>'[36]INPUT_Energy demand'!AW8</f>
        <v>0.18799351393227989</v>
      </c>
      <c r="AB23" s="13">
        <f>'[36]INPUT_Energy demand'!AX8</f>
        <v>21656.986774678342</v>
      </c>
      <c r="AC23" s="13">
        <f>'[36]INPUT_Energy demand'!AY8</f>
        <v>14.1298213699698</v>
      </c>
      <c r="AD23" s="13">
        <f>'[36]INPUT_Energy demand'!AZ8</f>
        <v>13.65002098536462</v>
      </c>
      <c r="AE23" s="104">
        <f>'[36]INPUT_Energy demand'!BA8</f>
        <v>37.070160330448644</v>
      </c>
    </row>
    <row r="24" spans="1:31">
      <c r="A24" s="16" t="s">
        <v>7</v>
      </c>
      <c r="B24" s="17" t="s">
        <v>11</v>
      </c>
      <c r="C24" s="17" t="s">
        <v>37</v>
      </c>
      <c r="D24" s="17" t="s">
        <v>39</v>
      </c>
      <c r="E24" s="45" t="s">
        <v>17</v>
      </c>
      <c r="F24" s="17" t="s">
        <v>41</v>
      </c>
      <c r="G24" s="25" t="str">
        <f t="shared" si="0"/>
        <v>TEK17 ASHP NoPV ST Normal EV charging delay</v>
      </c>
      <c r="H24" s="13">
        <f>'[52]INPUT_Energy demand'!AD8</f>
        <v>5091.0762594350253</v>
      </c>
      <c r="I24" s="13">
        <f>'[52]INPUT_Energy demand'!AE8</f>
        <v>5797.8401266457167</v>
      </c>
      <c r="J24" s="13">
        <f>'[52]INPUT_Energy demand'!AF8</f>
        <v>6567.4483850801989</v>
      </c>
      <c r="K24" s="13">
        <f>'[52]INPUT_Energy demand'!AG8</f>
        <v>5817.009688223412</v>
      </c>
      <c r="L24" s="13">
        <f>'[52]INPUT_Energy demand'!AH8</f>
        <v>5091.0762594350253</v>
      </c>
      <c r="M24" s="13">
        <f>'[52]INPUT_Energy demand'!AI8</f>
        <v>4888.9336439923682</v>
      </c>
      <c r="N24" s="13">
        <f>'[52]INPUT_Energy demand'!AJ8</f>
        <v>5375.4495111862034</v>
      </c>
      <c r="O24" s="13">
        <f>'[52]INPUT_Energy demand'!AK8</f>
        <v>4654.4052307898783</v>
      </c>
      <c r="P24" s="13">
        <f>'[52]INPUT_Energy demand'!AL8</f>
        <v>0</v>
      </c>
      <c r="Q24" s="13">
        <f>'[52]INPUT_Energy demand'!AM8</f>
        <v>908.90648265334858</v>
      </c>
      <c r="R24" s="13">
        <f>'[52]INPUT_Energy demand'!AN8</f>
        <v>1191.9988738939956</v>
      </c>
      <c r="S24" s="13">
        <f>'[52]INPUT_Energy demand'!AO8</f>
        <v>1162.6044574335338</v>
      </c>
      <c r="T24" s="13">
        <f>'[52]INPUT_Energy demand'!AP8</f>
        <v>0</v>
      </c>
      <c r="U24" s="13">
        <f>'[52]INPUT_Energy demand'!AQ8</f>
        <v>1939.2746480462349</v>
      </c>
      <c r="V24" s="13">
        <f>'[52]INPUT_Energy demand'!AR8</f>
        <v>1191.998873893996</v>
      </c>
      <c r="W24" s="13">
        <f>'[52]INPUT_Energy demand'!AS8</f>
        <v>5679.247343324103</v>
      </c>
      <c r="X24" s="110">
        <f>'[52]INPUT_Energy demand'!AT8</f>
        <v>0</v>
      </c>
      <c r="Y24" s="110">
        <f>'[52]INPUT_Energy demand'!AU8</f>
        <v>0.46868373366766097</v>
      </c>
      <c r="Z24" s="110">
        <f>'[52]INPUT_Energy demand'!AV8</f>
        <v>0.99999999999999967</v>
      </c>
      <c r="AA24" s="110">
        <f>'[52]INPUT_Energy demand'!AW8</f>
        <v>0.20471100960238392</v>
      </c>
      <c r="AB24" s="13">
        <f>'[52]INPUT_Energy demand'!AX8</f>
        <v>17408.990223724006</v>
      </c>
      <c r="AC24" s="13">
        <f>'[52]INPUT_Energy demand'!AY8</f>
        <v>34.472172811625263</v>
      </c>
      <c r="AD24" s="13">
        <f>'[52]INPUT_Energy demand'!AZ8</f>
        <v>86.347683801682422</v>
      </c>
      <c r="AE24" s="104">
        <f>'[52]INPUT_Energy demand'!BA8</f>
        <v>110.60450884389138</v>
      </c>
    </row>
    <row r="25" spans="1:31">
      <c r="A25" s="16" t="s">
        <v>7</v>
      </c>
      <c r="B25" s="17" t="s">
        <v>10</v>
      </c>
      <c r="C25" s="17" t="s">
        <v>32</v>
      </c>
      <c r="D25" s="17" t="s">
        <v>39</v>
      </c>
      <c r="E25" s="45" t="s">
        <v>17</v>
      </c>
      <c r="F25" s="17" t="s">
        <v>41</v>
      </c>
      <c r="G25" s="25" t="str">
        <f t="shared" si="0"/>
        <v>TEK17 Direct PV panels ST Normal EV charging delay</v>
      </c>
      <c r="H25" s="13">
        <f>'[68]INPUT_Energy demand'!AD8</f>
        <v>7841.2738174206479</v>
      </c>
      <c r="I25" s="13">
        <f>'[68]INPUT_Energy demand'!AE8</f>
        <v>8754.4158835886665</v>
      </c>
      <c r="J25" s="13">
        <f>'[68]INPUT_Energy demand'!AF8</f>
        <v>9002.9690559898281</v>
      </c>
      <c r="K25" s="13">
        <f>'[68]INPUT_Energy demand'!AG8</f>
        <v>8238.0919600512643</v>
      </c>
      <c r="L25" s="13">
        <f>'[68]INPUT_Energy demand'!AH8</f>
        <v>7841.2738174206479</v>
      </c>
      <c r="M25" s="13">
        <f>'[68]INPUT_Energy demand'!AI8</f>
        <v>7940.140946422518</v>
      </c>
      <c r="N25" s="13">
        <f>'[68]INPUT_Energy demand'!AJ8</f>
        <v>8158.8267919116215</v>
      </c>
      <c r="O25" s="13">
        <f>'[68]INPUT_Energy demand'!AK8</f>
        <v>7070.069947042768</v>
      </c>
      <c r="P25" s="13">
        <f>'[68]INPUT_Energy demand'!AL8</f>
        <v>0</v>
      </c>
      <c r="Q25" s="13">
        <f>'[68]INPUT_Energy demand'!AM8</f>
        <v>814.27493716614845</v>
      </c>
      <c r="R25" s="13">
        <f>'[68]INPUT_Energy demand'!AN8</f>
        <v>844.14226407820661</v>
      </c>
      <c r="S25" s="13">
        <f>'[68]INPUT_Energy demand'!AO8</f>
        <v>1168.0220130084963</v>
      </c>
      <c r="T25" s="13">
        <f>'[68]INPUT_Energy demand'!AP8</f>
        <v>0</v>
      </c>
      <c r="U25" s="13">
        <f>'[68]INPUT_Energy demand'!AQ8</f>
        <v>1457.9623349608737</v>
      </c>
      <c r="V25" s="13">
        <f>'[68]INPUT_Energy demand'!AR8</f>
        <v>844.14226407820672</v>
      </c>
      <c r="W25" s="13">
        <f>'[68]INPUT_Energy demand'!AS8</f>
        <v>5679.247343324103</v>
      </c>
      <c r="X25" s="110">
        <f>'[68]INPUT_Energy demand'!AT8</f>
        <v>0</v>
      </c>
      <c r="Y25" s="110">
        <f>'[68]INPUT_Energy demand'!AU8</f>
        <v>0.55850203920940145</v>
      </c>
      <c r="Z25" s="110">
        <f>'[68]INPUT_Energy demand'!AV8</f>
        <v>0.99999999999999989</v>
      </c>
      <c r="AA25" s="110">
        <f>'[68]INPUT_Energy demand'!AW8</f>
        <v>0.20566493100207975</v>
      </c>
      <c r="AB25" s="13">
        <f>'[68]INPUT_Energy demand'!AX8</f>
        <v>29108.535838232408</v>
      </c>
      <c r="AC25" s="13">
        <f>'[68]INPUT_Energy demand'!AY8</f>
        <v>44.225521255391769</v>
      </c>
      <c r="AD25" s="13">
        <f>'[68]INPUT_Energy demand'!AZ8</f>
        <v>60.198175376513269</v>
      </c>
      <c r="AE25" s="104">
        <f>'[68]INPUT_Energy demand'!BA8</f>
        <v>110.60450884389138</v>
      </c>
    </row>
    <row r="26" spans="1:31">
      <c r="A26" s="16" t="s">
        <v>7</v>
      </c>
      <c r="B26" s="17" t="s">
        <v>11</v>
      </c>
      <c r="C26" s="17" t="s">
        <v>32</v>
      </c>
      <c r="D26" s="17" t="s">
        <v>39</v>
      </c>
      <c r="E26" s="45" t="s">
        <v>17</v>
      </c>
      <c r="F26" s="17" t="s">
        <v>41</v>
      </c>
      <c r="G26" s="25" t="str">
        <f t="shared" si="0"/>
        <v>TEK17 ASHP PV panels ST Normal EV charging delay</v>
      </c>
      <c r="H26" s="13">
        <f>'[84]INPUT_Energy demand'!AD8</f>
        <v>7865.5530594350448</v>
      </c>
      <c r="I26" s="13">
        <f>'[84]INPUT_Energy demand'!AE8</f>
        <v>8489.1210322197821</v>
      </c>
      <c r="J26" s="13">
        <f>'[84]INPUT_Energy demand'!AF8</f>
        <v>8756.0316109586493</v>
      </c>
      <c r="K26" s="13">
        <f>'[84]INPUT_Energy demand'!AG8</f>
        <v>8007.5592882234232</v>
      </c>
      <c r="L26" s="13">
        <f>'[84]INPUT_Energy demand'!AH8</f>
        <v>7865.5530594350448</v>
      </c>
      <c r="M26" s="13">
        <f>'[84]INPUT_Energy demand'!AI8</f>
        <v>6920.3812586792965</v>
      </c>
      <c r="N26" s="13">
        <f>'[84]INPUT_Energy demand'!AJ8</f>
        <v>7476.1495111862032</v>
      </c>
      <c r="O26" s="13">
        <f>'[84]INPUT_Energy demand'!AK8</f>
        <v>6844.9548307898867</v>
      </c>
      <c r="P26" s="13">
        <f>'[84]INPUT_Energy demand'!AL8</f>
        <v>0</v>
      </c>
      <c r="Q26" s="13">
        <f>'[84]INPUT_Energy demand'!AM8</f>
        <v>1568.7397735404857</v>
      </c>
      <c r="R26" s="13">
        <f>'[84]INPUT_Energy demand'!AN8</f>
        <v>1279.8820997724461</v>
      </c>
      <c r="S26" s="13">
        <f>'[84]INPUT_Energy demand'!AO8</f>
        <v>1162.6044574335365</v>
      </c>
      <c r="T26" s="13">
        <f>'[84]INPUT_Energy demand'!AP8</f>
        <v>0</v>
      </c>
      <c r="U26" s="13">
        <f>'[84]INPUT_Energy demand'!AQ8</f>
        <v>3011.6938273532223</v>
      </c>
      <c r="V26" s="13">
        <f>'[84]INPUT_Energy demand'!AR8</f>
        <v>1279.8820997724458</v>
      </c>
      <c r="W26" s="13">
        <f>'[84]INPUT_Energy demand'!AS8</f>
        <v>5679.247343324103</v>
      </c>
      <c r="X26" s="110">
        <f>'[84]INPUT_Energy demand'!AT8</f>
        <v>0</v>
      </c>
      <c r="Y26" s="110">
        <f>'[84]INPUT_Energy demand'!AU8</f>
        <v>0.5208828863321564</v>
      </c>
      <c r="Z26" s="110">
        <f>'[84]INPUT_Energy demand'!AV8</f>
        <v>1.0000000000000002</v>
      </c>
      <c r="AA26" s="110">
        <f>'[84]INPUT_Energy demand'!AW8</f>
        <v>0.20471100960238439</v>
      </c>
      <c r="AB26" s="13">
        <f>'[84]INPUT_Energy demand'!AX8</f>
        <v>29234.990223724079</v>
      </c>
      <c r="AC26" s="13">
        <f>'[84]INPUT_Energy demand'!AY8</f>
        <v>44.431471969071282</v>
      </c>
      <c r="AD26" s="13">
        <f>'[84]INPUT_Energy demand'!AZ8</f>
        <v>79.075923773271981</v>
      </c>
      <c r="AE26" s="104">
        <f>'[84]INPUT_Energy demand'!BA8</f>
        <v>110.60450884389138</v>
      </c>
    </row>
    <row r="27" spans="1:31">
      <c r="A27" s="16" t="s">
        <v>8</v>
      </c>
      <c r="B27" s="17" t="s">
        <v>10</v>
      </c>
      <c r="C27" s="17" t="s">
        <v>37</v>
      </c>
      <c r="D27" s="17" t="s">
        <v>38</v>
      </c>
      <c r="E27" s="45" t="s">
        <v>17</v>
      </c>
      <c r="F27" s="17" t="s">
        <v>20</v>
      </c>
      <c r="G27" s="25" t="str">
        <f t="shared" si="0"/>
        <v>60s Direct NoPV NoST Normal NoEV</v>
      </c>
      <c r="H27" s="13">
        <f>'[5]INPUT_Energy demand'!AD8</f>
        <v>4874.7443396923518</v>
      </c>
      <c r="I27" s="13">
        <f>'[5]INPUT_Energy demand'!AE8</f>
        <v>5206.3525241112438</v>
      </c>
      <c r="J27" s="13">
        <f>'[5]INPUT_Energy demand'!AF8</f>
        <v>5716.6737620535787</v>
      </c>
      <c r="K27" s="13">
        <f>'[5]INPUT_Energy demand'!AG8</f>
        <v>5751.8357520416685</v>
      </c>
      <c r="L27" s="13">
        <f>'[5]INPUT_Energy demand'!AH8</f>
        <v>4874.7443396923518</v>
      </c>
      <c r="M27" s="13">
        <f>'[5]INPUT_Energy demand'!AI8</f>
        <v>4208.4601206439129</v>
      </c>
      <c r="N27" s="13">
        <f>'[5]INPUT_Energy demand'!AJ8</f>
        <v>5319.0585851234882</v>
      </c>
      <c r="O27" s="13">
        <f>'[5]INPUT_Energy demand'!AK8</f>
        <v>4538.9167715216527</v>
      </c>
      <c r="P27" s="13">
        <f>'[5]INPUT_Energy demand'!AL8</f>
        <v>0</v>
      </c>
      <c r="Q27" s="13">
        <f>'[5]INPUT_Energy demand'!AM8</f>
        <v>997.89240346733095</v>
      </c>
      <c r="R27" s="13">
        <f>'[5]INPUT_Energy demand'!AN8</f>
        <v>397.61517693009046</v>
      </c>
      <c r="S27" s="13">
        <f>'[5]INPUT_Energy demand'!AO8</f>
        <v>1212.9189805200158</v>
      </c>
      <c r="T27" s="13">
        <f>'[5]INPUT_Energy demand'!AP8</f>
        <v>0</v>
      </c>
      <c r="U27" s="13">
        <f>'[5]INPUT_Energy demand'!AQ8</f>
        <v>2303.1417339378631</v>
      </c>
      <c r="V27" s="13">
        <f>'[5]INPUT_Energy demand'!AR8</f>
        <v>397.61517693009029</v>
      </c>
      <c r="W27" s="13">
        <f>'[5]INPUT_Energy demand'!AS8</f>
        <v>5319.8200899999974</v>
      </c>
      <c r="X27" s="110">
        <f>'[5]INPUT_Energy demand'!AT8</f>
        <v>0</v>
      </c>
      <c r="Y27" s="110">
        <f>'[5]INPUT_Energy demand'!AU8</f>
        <v>0.43327442196149846</v>
      </c>
      <c r="Z27" s="110">
        <f>'[5]INPUT_Energy demand'!AV8</f>
        <v>1.0000000000000004</v>
      </c>
      <c r="AA27" s="110">
        <f>'[5]INPUT_Energy demand'!AW8</f>
        <v>0.22800000000000309</v>
      </c>
      <c r="AB27" s="13">
        <f>'[5]INPUT_Energy demand'!AX8</f>
        <v>16281.171702469774</v>
      </c>
      <c r="AC27" s="13">
        <f>'[5]INPUT_Energy demand'!AY8</f>
        <v>18.476435496824301</v>
      </c>
      <c r="AD27" s="13">
        <f>'[5]INPUT_Energy demand'!AZ8</f>
        <v>17.783047249981998</v>
      </c>
      <c r="AE27" s="104">
        <f>'[5]INPUT_Energy demand'!BA8</f>
        <v>64.147599999999997</v>
      </c>
    </row>
    <row r="28" spans="1:31">
      <c r="A28" s="16" t="s">
        <v>8</v>
      </c>
      <c r="B28" s="17" t="s">
        <v>11</v>
      </c>
      <c r="C28" s="17" t="s">
        <v>37</v>
      </c>
      <c r="D28" s="17" t="s">
        <v>38</v>
      </c>
      <c r="E28" s="45" t="s">
        <v>17</v>
      </c>
      <c r="F28" s="17" t="s">
        <v>20</v>
      </c>
      <c r="G28" s="25" t="str">
        <f t="shared" si="0"/>
        <v>60s ASHP NoPV NoST Normal NoEV</v>
      </c>
      <c r="H28" s="13">
        <f>'[21]INPUT_Energy demand'!AD8</f>
        <v>7649.2211396923294</v>
      </c>
      <c r="I28" s="13">
        <f>'[21]INPUT_Energy demand'!AE8</f>
        <v>7844.4413591341254</v>
      </c>
      <c r="J28" s="13">
        <f>'[21]INPUT_Energy demand'!AF8</f>
        <v>8008.7235724555067</v>
      </c>
      <c r="K28" s="13">
        <f>'[21]INPUT_Energy demand'!AG8</f>
        <v>8190.2669520416539</v>
      </c>
      <c r="L28" s="13">
        <f>'[21]INPUT_Energy demand'!AH8</f>
        <v>7649.2211396923294</v>
      </c>
      <c r="M28" s="13">
        <f>'[21]INPUT_Energy demand'!AI8</f>
        <v>7188.5722647231642</v>
      </c>
      <c r="N28" s="13">
        <f>'[21]INPUT_Energy demand'!AJ8</f>
        <v>7419.7585851234899</v>
      </c>
      <c r="O28" s="13">
        <f>'[21]INPUT_Energy demand'!AK8</f>
        <v>6977.3479715216617</v>
      </c>
      <c r="P28" s="13">
        <f>'[21]INPUT_Energy demand'!AL8</f>
        <v>0</v>
      </c>
      <c r="Q28" s="13">
        <f>'[21]INPUT_Energy demand'!AM8</f>
        <v>655.86909441096122</v>
      </c>
      <c r="R28" s="13">
        <f>'[21]INPUT_Energy demand'!AN8</f>
        <v>588.96498733201679</v>
      </c>
      <c r="S28" s="13">
        <f>'[21]INPUT_Energy demand'!AO8</f>
        <v>1212.9189805199921</v>
      </c>
      <c r="T28" s="13">
        <f>'[21]INPUT_Energy demand'!AP8</f>
        <v>0</v>
      </c>
      <c r="U28" s="13">
        <f>'[21]INPUT_Energy demand'!AQ8</f>
        <v>1199.9919901085739</v>
      </c>
      <c r="V28" s="13">
        <f>'[21]INPUT_Energy demand'!AR8</f>
        <v>588.96498733201713</v>
      </c>
      <c r="W28" s="13">
        <f>'[21]INPUT_Energy demand'!AS8</f>
        <v>5319.8200899999974</v>
      </c>
      <c r="X28" s="110">
        <f>'[21]INPUT_Energy demand'!AT8</f>
        <v>0</v>
      </c>
      <c r="Y28" s="110">
        <f>'[21]INPUT_Energy demand'!AU8</f>
        <v>0.54656122692253883</v>
      </c>
      <c r="Z28" s="110">
        <f>'[21]INPUT_Energy demand'!AV8</f>
        <v>0.99999999999999944</v>
      </c>
      <c r="AA28" s="110">
        <f>'[21]INPUT_Energy demand'!AW8</f>
        <v>0.22799999999999862</v>
      </c>
      <c r="AB28" s="13">
        <f>'[21]INPUT_Energy demand'!AX8</f>
        <v>28107.171702469717</v>
      </c>
      <c r="AC28" s="13">
        <f>'[21]INPUT_Energy demand'!AY8</f>
        <v>28.176452483332994</v>
      </c>
      <c r="AD28" s="13">
        <f>'[21]INPUT_Energy demand'!AZ8</f>
        <v>21.462840655982006</v>
      </c>
      <c r="AE28" s="104">
        <f>'[21]INPUT_Energy demand'!BA8</f>
        <v>64.147599999999997</v>
      </c>
    </row>
    <row r="29" spans="1:31">
      <c r="A29" s="16" t="s">
        <v>8</v>
      </c>
      <c r="B29" s="17" t="s">
        <v>10</v>
      </c>
      <c r="C29" s="17" t="s">
        <v>32</v>
      </c>
      <c r="D29" s="17" t="s">
        <v>38</v>
      </c>
      <c r="E29" s="45" t="s">
        <v>17</v>
      </c>
      <c r="F29" s="17" t="s">
        <v>20</v>
      </c>
      <c r="G29" s="25" t="str">
        <f t="shared" si="0"/>
        <v>60s Direct PV panels NoST Normal NoEV</v>
      </c>
      <c r="H29" s="13">
        <f>'[37]INPUT_Energy demand'!AD8</f>
        <v>7649.2211396923585</v>
      </c>
      <c r="I29" s="13">
        <f>'[37]INPUT_Energy demand'!AE8</f>
        <v>8171.1947245098781</v>
      </c>
      <c r="J29" s="13">
        <f>'[37]INPUT_Energy demand'!AF8</f>
        <v>7787.1685606024676</v>
      </c>
      <c r="K29" s="13">
        <f>'[37]INPUT_Energy demand'!AG8</f>
        <v>7942.3853520416578</v>
      </c>
      <c r="L29" s="13">
        <f>'[37]INPUT_Energy demand'!AH8</f>
        <v>7649.2211396923585</v>
      </c>
      <c r="M29" s="13">
        <f>'[37]INPUT_Energy demand'!AI8</f>
        <v>6667.3853623192517</v>
      </c>
      <c r="N29" s="13">
        <f>'[37]INPUT_Energy demand'!AJ8</f>
        <v>6730.7585851234971</v>
      </c>
      <c r="O29" s="13">
        <f>'[37]INPUT_Energy demand'!AK8</f>
        <v>6729.4663715216666</v>
      </c>
      <c r="P29" s="13">
        <f>'[37]INPUT_Energy demand'!AL8</f>
        <v>0</v>
      </c>
      <c r="Q29" s="13">
        <f>'[37]INPUT_Energy demand'!AM8</f>
        <v>1503.8093621906264</v>
      </c>
      <c r="R29" s="13">
        <f>'[37]INPUT_Energy demand'!AN8</f>
        <v>1056.4099754789704</v>
      </c>
      <c r="S29" s="13">
        <f>'[37]INPUT_Energy demand'!AO8</f>
        <v>1212.9189805199912</v>
      </c>
      <c r="T29" s="13">
        <f>'[37]INPUT_Energy demand'!AP8</f>
        <v>0</v>
      </c>
      <c r="U29" s="13">
        <f>'[37]INPUT_Energy demand'!AQ8</f>
        <v>1923.7690656995642</v>
      </c>
      <c r="V29" s="13">
        <f>'[37]INPUT_Energy demand'!AR8</f>
        <v>1056.4099754789702</v>
      </c>
      <c r="W29" s="13">
        <f>'[37]INPUT_Energy demand'!AS8</f>
        <v>5319.8200899999974</v>
      </c>
      <c r="X29" s="110">
        <f>'[37]INPUT_Energy demand'!AT8</f>
        <v>0</v>
      </c>
      <c r="Y29" s="110">
        <f>'[37]INPUT_Energy demand'!AU8</f>
        <v>0.78169952360876405</v>
      </c>
      <c r="Z29" s="110">
        <f>'[37]INPUT_Energy demand'!AV8</f>
        <v>1.0000000000000002</v>
      </c>
      <c r="AA29" s="110">
        <f>'[37]INPUT_Energy demand'!AW8</f>
        <v>0.22799999999999845</v>
      </c>
      <c r="AB29" s="13">
        <f>'[37]INPUT_Energy demand'!AX8</f>
        <v>28107.171702469746</v>
      </c>
      <c r="AC29" s="13">
        <f>'[37]INPUT_Energy demand'!AY8</f>
        <v>19.642840657248996</v>
      </c>
      <c r="AD29" s="13">
        <f>'[37]INPUT_Energy demand'!AZ8</f>
        <v>22.115611394837508</v>
      </c>
      <c r="AE29" s="104">
        <f>'[37]INPUT_Energy demand'!BA8</f>
        <v>64.147599999999997</v>
      </c>
    </row>
    <row r="30" spans="1:31">
      <c r="A30" s="16" t="s">
        <v>8</v>
      </c>
      <c r="B30" s="17" t="s">
        <v>11</v>
      </c>
      <c r="C30" s="17" t="s">
        <v>32</v>
      </c>
      <c r="D30" s="17" t="s">
        <v>38</v>
      </c>
      <c r="E30" s="45" t="s">
        <v>17</v>
      </c>
      <c r="F30" s="17" t="s">
        <v>20</v>
      </c>
      <c r="G30" s="25" t="str">
        <f t="shared" si="0"/>
        <v>60s ASHP PV panels NoST Normal NoEV</v>
      </c>
      <c r="H30" s="13">
        <f>'[53]INPUT_Energy demand'!AD8</f>
        <v>8034.8385679270905</v>
      </c>
      <c r="I30" s="13">
        <f>'[53]INPUT_Energy demand'!AE8</f>
        <v>7881.2635655705826</v>
      </c>
      <c r="J30" s="13">
        <f>'[53]INPUT_Energy demand'!AF8</f>
        <v>9250.5509780246102</v>
      </c>
      <c r="K30" s="13">
        <f>'[53]INPUT_Energy demand'!AG8</f>
        <v>9496.0441620484635</v>
      </c>
      <c r="L30" s="13">
        <f>'[53]INPUT_Energy demand'!AH8</f>
        <v>8034.8385679270905</v>
      </c>
      <c r="M30" s="13">
        <f>'[53]INPUT_Energy demand'!AI8</f>
        <v>6053.4276460734418</v>
      </c>
      <c r="N30" s="13">
        <f>'[53]INPUT_Energy demand'!AJ8</f>
        <v>8209.1764351929614</v>
      </c>
      <c r="O30" s="13">
        <f>'[53]INPUT_Energy demand'!AK8</f>
        <v>6885.915939648502</v>
      </c>
      <c r="P30" s="13">
        <f>'[53]INPUT_Energy demand'!AL8</f>
        <v>0</v>
      </c>
      <c r="Q30" s="13">
        <f>'[53]INPUT_Energy demand'!AM8</f>
        <v>1827.8359194971408</v>
      </c>
      <c r="R30" s="13">
        <f>'[53]INPUT_Energy demand'!AN8</f>
        <v>1041.3745428316488</v>
      </c>
      <c r="S30" s="13">
        <f>'[53]INPUT_Energy demand'!AO8</f>
        <v>2610.1282223999615</v>
      </c>
      <c r="T30" s="13">
        <f>'[53]INPUT_Energy demand'!AP8</f>
        <v>0</v>
      </c>
      <c r="U30" s="13">
        <f>'[53]INPUT_Energy demand'!AQ8</f>
        <v>4057.9471969146998</v>
      </c>
      <c r="V30" s="13">
        <f>'[53]INPUT_Energy demand'!AR8</f>
        <v>1041.3745428316488</v>
      </c>
      <c r="W30" s="13">
        <f>'[53]INPUT_Energy demand'!AS8</f>
        <v>11447.930800000009</v>
      </c>
      <c r="X30" s="110">
        <f>'[53]INPUT_Energy demand'!AT8</f>
        <v>0</v>
      </c>
      <c r="Y30" s="110">
        <f>'[53]INPUT_Energy demand'!AU8</f>
        <v>0.4504336381919567</v>
      </c>
      <c r="Z30" s="110">
        <f>'[53]INPUT_Energy demand'!AV8</f>
        <v>1</v>
      </c>
      <c r="AA30" s="110">
        <f>'[53]INPUT_Energy demand'!AW8</f>
        <v>0.22799999999999646</v>
      </c>
      <c r="AB30" s="13">
        <f>'[53]INPUT_Energy demand'!AX8</f>
        <v>32749.058403859155</v>
      </c>
      <c r="AC30" s="13">
        <f>'[53]INPUT_Energy demand'!AY8</f>
        <v>23.144355783466242</v>
      </c>
      <c r="AD30" s="13">
        <f>'[53]INPUT_Energy demand'!AZ8</f>
        <v>66.385416262127492</v>
      </c>
      <c r="AE30" s="104">
        <f>'[53]INPUT_Energy demand'!BA8</f>
        <v>139.26929999999999</v>
      </c>
    </row>
    <row r="31" spans="1:31">
      <c r="A31" s="16" t="s">
        <v>8</v>
      </c>
      <c r="B31" s="17" t="s">
        <v>10</v>
      </c>
      <c r="C31" s="17" t="s">
        <v>37</v>
      </c>
      <c r="D31" s="17" t="s">
        <v>39</v>
      </c>
      <c r="E31" s="45" t="s">
        <v>17</v>
      </c>
      <c r="F31" s="17" t="s">
        <v>20</v>
      </c>
      <c r="G31" s="25" t="str">
        <f t="shared" si="0"/>
        <v>60s Direct NoPV ST Normal NoEV</v>
      </c>
      <c r="H31" s="13">
        <f>'[69]INPUT_Energy demand'!AD8</f>
        <v>10809.32197504802</v>
      </c>
      <c r="I31" s="13">
        <f>'[69]INPUT_Energy demand'!AE8</f>
        <v>9965.196490520033</v>
      </c>
      <c r="J31" s="13">
        <f>'[69]INPUT_Energy demand'!AF8</f>
        <v>11488.467342525555</v>
      </c>
      <c r="K31" s="13">
        <f>'[69]INPUT_Energy demand'!AG8</f>
        <v>11934.480592685839</v>
      </c>
      <c r="L31" s="13">
        <f>'[69]INPUT_Energy demand'!AH8</f>
        <v>10809.32197504802</v>
      </c>
      <c r="M31" s="13">
        <f>'[69]INPUT_Energy demand'!AI8</f>
        <v>8459.4529528719595</v>
      </c>
      <c r="N31" s="13">
        <f>'[69]INPUT_Energy demand'!AJ8</f>
        <v>10309.878155797367</v>
      </c>
      <c r="O31" s="13">
        <f>'[69]INPUT_Energy demand'!AK8</f>
        <v>9324.3523702858911</v>
      </c>
      <c r="P31" s="13">
        <f>'[69]INPUT_Energy demand'!AL8</f>
        <v>0</v>
      </c>
      <c r="Q31" s="13">
        <f>'[69]INPUT_Energy demand'!AM8</f>
        <v>1505.7435376480735</v>
      </c>
      <c r="R31" s="13">
        <f>'[69]INPUT_Energy demand'!AN8</f>
        <v>1178.589186728188</v>
      </c>
      <c r="S31" s="13">
        <f>'[69]INPUT_Energy demand'!AO8</f>
        <v>2610.1282223999478</v>
      </c>
      <c r="T31" s="13">
        <f>'[69]INPUT_Energy demand'!AP8</f>
        <v>0</v>
      </c>
      <c r="U31" s="13">
        <f>'[69]INPUT_Energy demand'!AQ8</f>
        <v>4648.1180469376122</v>
      </c>
      <c r="V31" s="13">
        <f>'[69]INPUT_Energy demand'!AR8</f>
        <v>1178.5891867281889</v>
      </c>
      <c r="W31" s="13">
        <f>'[69]INPUT_Energy demand'!AS8</f>
        <v>11447.930800000009</v>
      </c>
      <c r="X31" s="110">
        <f>'[69]INPUT_Energy demand'!AT8</f>
        <v>0</v>
      </c>
      <c r="Y31" s="110">
        <f>'[69]INPUT_Energy demand'!AU8</f>
        <v>0.32394692269920394</v>
      </c>
      <c r="Z31" s="110">
        <f>'[69]INPUT_Energy demand'!AV8</f>
        <v>0.99999999999999922</v>
      </c>
      <c r="AA31" s="110">
        <f>'[69]INPUT_Energy demand'!AW8</f>
        <v>0.22799999999999526</v>
      </c>
      <c r="AB31" s="13">
        <f>'[69]INPUT_Energy demand'!AX8</f>
        <v>44575.058403859148</v>
      </c>
      <c r="AC31" s="13">
        <f>'[69]INPUT_Energy demand'!AY8</f>
        <v>37.352962681577367</v>
      </c>
      <c r="AD31" s="13">
        <f>'[69]INPUT_Energy demand'!AZ8</f>
        <v>57.848015660761895</v>
      </c>
      <c r="AE31" s="104">
        <f>'[69]INPUT_Energy demand'!BA8</f>
        <v>139.26929999999999</v>
      </c>
    </row>
    <row r="32" spans="1:31">
      <c r="A32" s="16" t="s">
        <v>8</v>
      </c>
      <c r="B32" s="17" t="s">
        <v>11</v>
      </c>
      <c r="C32" s="17" t="s">
        <v>37</v>
      </c>
      <c r="D32" s="17" t="s">
        <v>39</v>
      </c>
      <c r="E32" s="45" t="s">
        <v>17</v>
      </c>
      <c r="F32" s="17" t="s">
        <v>20</v>
      </c>
      <c r="G32" s="25" t="str">
        <f t="shared" si="0"/>
        <v>60s ASHP NoPV ST Normal NoEV</v>
      </c>
      <c r="H32" s="13">
        <f>'[85]INPUT_Energy demand'!AD8</f>
        <v>10810.377070327102</v>
      </c>
      <c r="I32" s="13">
        <f>'[85]INPUT_Energy demand'!AE8</f>
        <v>10969.569659812949</v>
      </c>
      <c r="J32" s="13">
        <f>'[85]INPUT_Energy demand'!AF8</f>
        <v>11485.190518581639</v>
      </c>
      <c r="K32" s="13">
        <f>'[85]INPUT_Energy demand'!AG8</f>
        <v>11687.434276448485</v>
      </c>
      <c r="L32" s="13">
        <f>'[85]INPUT_Energy demand'!AH8</f>
        <v>10810.377070327102</v>
      </c>
      <c r="M32" s="13">
        <f>'[85]INPUT_Energy demand'!AI8</f>
        <v>8282.7812589488585</v>
      </c>
      <c r="N32" s="13">
        <f>'[85]INPUT_Energy demand'!AJ8</f>
        <v>10310.152920192957</v>
      </c>
      <c r="O32" s="13">
        <f>'[85]INPUT_Energy demand'!AK8</f>
        <v>9077.3060540485076</v>
      </c>
      <c r="P32" s="13">
        <f>'[85]INPUT_Energy demand'!AL8</f>
        <v>0</v>
      </c>
      <c r="Q32" s="13">
        <f>'[85]INPUT_Energy demand'!AM8</f>
        <v>2686.7884008640904</v>
      </c>
      <c r="R32" s="13">
        <f>'[85]INPUT_Energy demand'!AN8</f>
        <v>1175.0375983886825</v>
      </c>
      <c r="S32" s="13">
        <f>'[85]INPUT_Energy demand'!AO8</f>
        <v>2610.1282223999769</v>
      </c>
      <c r="T32" s="13">
        <f>'[85]INPUT_Energy demand'!AP8</f>
        <v>0</v>
      </c>
      <c r="U32" s="13">
        <f>'[85]INPUT_Energy demand'!AQ8</f>
        <v>5433.0056008538204</v>
      </c>
      <c r="V32" s="13">
        <f>'[85]INPUT_Energy demand'!AR8</f>
        <v>1175.0375983886829</v>
      </c>
      <c r="W32" s="13">
        <f>'[85]INPUT_Energy demand'!AS8</f>
        <v>11447.930800000009</v>
      </c>
      <c r="X32" s="110">
        <f>'[85]INPUT_Energy demand'!AT8</f>
        <v>0</v>
      </c>
      <c r="Y32" s="110">
        <f>'[85]INPUT_Energy demand'!AU8</f>
        <v>0.49453076220680686</v>
      </c>
      <c r="Z32" s="110">
        <f>'[85]INPUT_Energy demand'!AV8</f>
        <v>0.99999999999999967</v>
      </c>
      <c r="AA32" s="110">
        <f>'[85]INPUT_Energy demand'!AW8</f>
        <v>0.22799999999999782</v>
      </c>
      <c r="AB32" s="13">
        <f>'[85]INPUT_Energy demand'!AX8</f>
        <v>44575.058403859104</v>
      </c>
      <c r="AC32" s="13">
        <f>'[85]INPUT_Energy demand'!AY8</f>
        <v>31.429093528298576</v>
      </c>
      <c r="AD32" s="13">
        <f>'[85]INPUT_Energy demand'!AZ8</f>
        <v>57.513301706276494</v>
      </c>
      <c r="AE32" s="104">
        <f>'[85]INPUT_Energy demand'!BA8</f>
        <v>139.26929999999999</v>
      </c>
    </row>
    <row r="33" spans="1:31">
      <c r="A33" s="16" t="s">
        <v>8</v>
      </c>
      <c r="B33" s="17" t="s">
        <v>10</v>
      </c>
      <c r="C33" s="17" t="s">
        <v>32</v>
      </c>
      <c r="D33" s="17" t="s">
        <v>39</v>
      </c>
      <c r="E33" s="45" t="s">
        <v>17</v>
      </c>
      <c r="F33" s="17" t="s">
        <v>20</v>
      </c>
      <c r="G33" s="25" t="str">
        <f t="shared" si="0"/>
        <v>60s Direct PV panels ST Normal NoEV</v>
      </c>
      <c r="H33" s="13">
        <f>'[6]INPUT_Energy demand'!AD8</f>
        <v>3813.3301632482699</v>
      </c>
      <c r="I33" s="13">
        <f>'[6]INPUT_Energy demand'!AE8</f>
        <v>4184.2005715430087</v>
      </c>
      <c r="J33" s="13">
        <f>'[6]INPUT_Energy demand'!AF8</f>
        <v>4043.5000403872191</v>
      </c>
      <c r="K33" s="13">
        <f>'[6]INPUT_Energy demand'!AG8</f>
        <v>4239.4220396781948</v>
      </c>
      <c r="L33" s="13">
        <f>'[6]INPUT_Energy demand'!AH8</f>
        <v>3813.3301632482699</v>
      </c>
      <c r="M33" s="13">
        <f>'[6]INPUT_Energy demand'!AI8</f>
        <v>3823.008020856133</v>
      </c>
      <c r="N33" s="13">
        <f>'[6]INPUT_Energy demand'!AJ8</f>
        <v>3664.6270705078441</v>
      </c>
      <c r="O33" s="13">
        <f>'[6]INPUT_Energy demand'!AK8</f>
        <v>3736.7456867712508</v>
      </c>
      <c r="P33" s="13">
        <f>'[6]INPUT_Energy demand'!AL8</f>
        <v>0</v>
      </c>
      <c r="Q33" s="13">
        <f>'[6]INPUT_Energy demand'!AM8</f>
        <v>361.19255068687562</v>
      </c>
      <c r="R33" s="13">
        <f>'[6]INPUT_Energy demand'!AN8</f>
        <v>378.87296987937498</v>
      </c>
      <c r="S33" s="13">
        <f>'[6]INPUT_Energy demand'!AO8</f>
        <v>502.67635290694398</v>
      </c>
      <c r="T33" s="13">
        <f>'[6]INPUT_Energy demand'!AP8</f>
        <v>0</v>
      </c>
      <c r="U33" s="13">
        <f>'[6]INPUT_Energy demand'!AQ8</f>
        <v>602.44784562906921</v>
      </c>
      <c r="V33" s="13">
        <f>'[6]INPUT_Energy demand'!AR8</f>
        <v>378.87296987937475</v>
      </c>
      <c r="W33" s="13">
        <f>'[6]INPUT_Energy demand'!AS8</f>
        <v>2204.720846083093</v>
      </c>
      <c r="X33" s="110">
        <f>'[6]INPUT_Energy demand'!AT8</f>
        <v>0</v>
      </c>
      <c r="Y33" s="110">
        <f>'[6]INPUT_Energy demand'!AU8</f>
        <v>0.5995416089665363</v>
      </c>
      <c r="Z33" s="110">
        <f>'[6]INPUT_Energy demand'!AV8</f>
        <v>1.0000000000000007</v>
      </c>
      <c r="AA33" s="110">
        <f>'[6]INPUT_Energy demand'!AW8</f>
        <v>0.22799999999999945</v>
      </c>
      <c r="AB33" s="13">
        <f>'[6]INPUT_Energy demand'!AX8</f>
        <v>10752.490825056841</v>
      </c>
      <c r="AC33" s="13">
        <f>'[6]INPUT_Energy demand'!AY8</f>
        <v>16.312995353737783</v>
      </c>
      <c r="AD33" s="13">
        <f>'[6]INPUT_Energy demand'!AZ8</f>
        <v>18.225049635569963</v>
      </c>
      <c r="AE33" s="104">
        <f>'[6]INPUT_Energy demand'!BA8</f>
        <v>37.070160330448644</v>
      </c>
    </row>
    <row r="34" spans="1:31">
      <c r="A34" s="17" t="s">
        <v>8</v>
      </c>
      <c r="B34" s="17" t="s">
        <v>11</v>
      </c>
      <c r="C34" s="17" t="s">
        <v>32</v>
      </c>
      <c r="D34" s="17" t="s">
        <v>39</v>
      </c>
      <c r="E34" s="45" t="s">
        <v>17</v>
      </c>
      <c r="F34" s="17" t="s">
        <v>20</v>
      </c>
      <c r="G34" s="25" t="str">
        <f t="shared" si="0"/>
        <v>60s ASHP PV panels ST Normal NoEV</v>
      </c>
      <c r="H34" s="13">
        <f>'[22]INPUT_Energy demand'!AD8</f>
        <v>6587.8069632482539</v>
      </c>
      <c r="I34" s="13">
        <f>'[22]INPUT_Energy demand'!AE8</f>
        <v>7171.0499956108479</v>
      </c>
      <c r="J34" s="13">
        <f>'[22]INPUT_Energy demand'!AF8</f>
        <v>6832.9657389906697</v>
      </c>
      <c r="K34" s="13">
        <f>'[22]INPUT_Energy demand'!AG8</f>
        <v>6677.8532396781984</v>
      </c>
      <c r="L34" s="13">
        <f>'[22]INPUT_Energy demand'!AH8</f>
        <v>6587.8069632482539</v>
      </c>
      <c r="M34" s="13">
        <f>'[22]INPUT_Energy demand'!AI8</f>
        <v>6911.3173203138549</v>
      </c>
      <c r="N34" s="13">
        <f>'[22]INPUT_Energy demand'!AJ8</f>
        <v>6454.3270705078394</v>
      </c>
      <c r="O34" s="13">
        <f>'[22]INPUT_Energy demand'!AK8</f>
        <v>6175.1768867712608</v>
      </c>
      <c r="P34" s="13">
        <f>'[22]INPUT_Energy demand'!AL8</f>
        <v>0</v>
      </c>
      <c r="Q34" s="13">
        <f>'[22]INPUT_Energy demand'!AM8</f>
        <v>259.73267529699297</v>
      </c>
      <c r="R34" s="13">
        <f>'[22]INPUT_Energy demand'!AN8</f>
        <v>378.63866848283033</v>
      </c>
      <c r="S34" s="13">
        <f>'[22]INPUT_Energy demand'!AO8</f>
        <v>502.67635290693761</v>
      </c>
      <c r="T34" s="13">
        <f>'[22]INPUT_Energy demand'!AP8</f>
        <v>0</v>
      </c>
      <c r="U34" s="13">
        <f>'[22]INPUT_Energy demand'!AQ8</f>
        <v>273.30720101481421</v>
      </c>
      <c r="V34" s="13">
        <f>'[22]INPUT_Energy demand'!AR8</f>
        <v>378.6386684828301</v>
      </c>
      <c r="W34" s="13">
        <f>'[22]INPUT_Energy demand'!AS8</f>
        <v>2204.720846083093</v>
      </c>
      <c r="X34" s="110">
        <f>'[22]INPUT_Energy demand'!AT8</f>
        <v>0</v>
      </c>
      <c r="Y34" s="110">
        <f>'[22]INPUT_Energy demand'!AU8</f>
        <v>0.95033235250510117</v>
      </c>
      <c r="Z34" s="110">
        <f>'[22]INPUT_Energy demand'!AV8</f>
        <v>1.0000000000000007</v>
      </c>
      <c r="AA34" s="110">
        <f>'[22]INPUT_Energy demand'!AW8</f>
        <v>0.22799999999999657</v>
      </c>
      <c r="AB34" s="13">
        <f>'[22]INPUT_Energy demand'!AX8</f>
        <v>22578.490825056771</v>
      </c>
      <c r="AC34" s="13">
        <f>'[22]INPUT_Energy demand'!AY8</f>
        <v>8.3336552963080166</v>
      </c>
      <c r="AD34" s="13">
        <f>'[22]INPUT_Energy demand'!AZ8</f>
        <v>11.66442930661259</v>
      </c>
      <c r="AE34" s="104">
        <f>'[22]INPUT_Energy demand'!BA8</f>
        <v>37.070160330448644</v>
      </c>
    </row>
    <row r="35" spans="1:31">
      <c r="A35" s="16" t="s">
        <v>8</v>
      </c>
      <c r="B35" s="17" t="s">
        <v>10</v>
      </c>
      <c r="C35" s="17" t="s">
        <v>37</v>
      </c>
      <c r="D35" s="17" t="s">
        <v>38</v>
      </c>
      <c r="E35" s="45" t="s">
        <v>17</v>
      </c>
      <c r="F35" s="17" t="s">
        <v>21</v>
      </c>
      <c r="G35" s="25" t="str">
        <f t="shared" ref="G35:G66" si="1">CONCATENATE(A35," ",B35," ",C35," ",D35," ",E35," ",F35)</f>
        <v>60s Direct NoPV NoST Normal EV charging</v>
      </c>
      <c r="H35" s="13">
        <f>'[38]INPUT_Energy demand'!AD8</f>
        <v>6587.7972509090596</v>
      </c>
      <c r="I35" s="13">
        <f>'[38]INPUT_Energy demand'!AE8</f>
        <v>6947.2949402572303</v>
      </c>
      <c r="J35" s="13">
        <f>'[38]INPUT_Energy demand'!AF8</f>
        <v>6360.9836701792165</v>
      </c>
      <c r="K35" s="13">
        <f>'[38]INPUT_Energy demand'!AG8</f>
        <v>6429.9639507429838</v>
      </c>
      <c r="L35" s="13">
        <f>'[38]INPUT_Energy demand'!AH8</f>
        <v>6587.7972509090596</v>
      </c>
      <c r="M35" s="13">
        <f>'[38]INPUT_Energy demand'!AI8</f>
        <v>6348.7300349744237</v>
      </c>
      <c r="N35" s="13">
        <f>'[38]INPUT_Energy demand'!AJ8</f>
        <v>5765.3245412528431</v>
      </c>
      <c r="O35" s="13">
        <f>'[38]INPUT_Energy demand'!AK8</f>
        <v>5927.2875978360653</v>
      </c>
      <c r="P35" s="13">
        <f>'[38]INPUT_Energy demand'!AL8</f>
        <v>0</v>
      </c>
      <c r="Q35" s="13">
        <f>'[38]INPUT_Energy demand'!AM8</f>
        <v>598.56490528280665</v>
      </c>
      <c r="R35" s="13">
        <f>'[38]INPUT_Energy demand'!AN8</f>
        <v>595.65912892637334</v>
      </c>
      <c r="S35" s="13">
        <f>'[38]INPUT_Energy demand'!AO8</f>
        <v>502.67635290691851</v>
      </c>
      <c r="T35" s="13">
        <f>'[38]INPUT_Energy demand'!AP8</f>
        <v>0</v>
      </c>
      <c r="U35" s="13">
        <f>'[38]INPUT_Energy demand'!AQ8</f>
        <v>610.55935050067683</v>
      </c>
      <c r="V35" s="13">
        <f>'[38]INPUT_Energy demand'!AR8</f>
        <v>595.659128926373</v>
      </c>
      <c r="W35" s="13">
        <f>'[38]INPUT_Energy demand'!AS8</f>
        <v>2204.720846083093</v>
      </c>
      <c r="X35" s="110">
        <f>'[38]INPUT_Energy demand'!AT8</f>
        <v>0</v>
      </c>
      <c r="Y35" s="110">
        <f>'[38]INPUT_Energy demand'!AU8</f>
        <v>0.98035498889987616</v>
      </c>
      <c r="Z35" s="110">
        <f>'[38]INPUT_Energy demand'!AV8</f>
        <v>1.0000000000000007</v>
      </c>
      <c r="AA35" s="110">
        <f>'[38]INPUT_Energy demand'!AW8</f>
        <v>0.22799999999998791</v>
      </c>
      <c r="AB35" s="13">
        <f>'[38]INPUT_Energy demand'!AX8</f>
        <v>22578.490825056768</v>
      </c>
      <c r="AC35" s="13">
        <f>'[38]INPUT_Energy demand'!AY8</f>
        <v>10.509628391983847</v>
      </c>
      <c r="AD35" s="13">
        <f>'[38]INPUT_Energy demand'!AZ8</f>
        <v>11.952724729311459</v>
      </c>
      <c r="AE35" s="104">
        <f>'[38]INPUT_Energy demand'!BA8</f>
        <v>37.070160330448644</v>
      </c>
    </row>
    <row r="36" spans="1:31">
      <c r="A36" s="16" t="s">
        <v>8</v>
      </c>
      <c r="B36" s="17" t="s">
        <v>11</v>
      </c>
      <c r="C36" s="17" t="s">
        <v>37</v>
      </c>
      <c r="D36" s="17" t="s">
        <v>38</v>
      </c>
      <c r="E36" s="45" t="s">
        <v>17</v>
      </c>
      <c r="F36" s="17" t="s">
        <v>21</v>
      </c>
      <c r="G36" s="25" t="str">
        <f t="shared" si="1"/>
        <v>60s ASHP NoPV NoST Normal EV charging</v>
      </c>
      <c r="H36" s="13">
        <f>'[54]INPUT_Energy demand'!AD8</f>
        <v>5350.351326292599</v>
      </c>
      <c r="I36" s="13">
        <f>'[54]INPUT_Energy demand'!AE8</f>
        <v>5532.1996867976177</v>
      </c>
      <c r="J36" s="13">
        <f>'[54]INPUT_Energy demand'!AF8</f>
        <v>6574.7100669572546</v>
      </c>
      <c r="K36" s="13">
        <f>'[54]INPUT_Energy demand'!AG8</f>
        <v>6190.2671520782351</v>
      </c>
      <c r="L36" s="13">
        <f>'[54]INPUT_Energy demand'!AH8</f>
        <v>5350.351326292599</v>
      </c>
      <c r="M36" s="13">
        <f>'[54]INPUT_Energy demand'!AI8</f>
        <v>4477.1095017358502</v>
      </c>
      <c r="N36" s="13">
        <f>'[54]INPUT_Energy demand'!AJ8</f>
        <v>5442.966604350635</v>
      </c>
      <c r="O36" s="13">
        <f>'[54]INPUT_Energy demand'!AK8</f>
        <v>4895.3987578003544</v>
      </c>
      <c r="P36" s="13">
        <f>'[54]INPUT_Energy demand'!AL8</f>
        <v>0</v>
      </c>
      <c r="Q36" s="13">
        <f>'[54]INPUT_Energy demand'!AM8</f>
        <v>1055.0901850617674</v>
      </c>
      <c r="R36" s="13">
        <f>'[54]INPUT_Energy demand'!AN8</f>
        <v>1131.7434626066197</v>
      </c>
      <c r="S36" s="13">
        <f>'[54]INPUT_Energy demand'!AO8</f>
        <v>1294.8683942778807</v>
      </c>
      <c r="T36" s="13">
        <f>'[54]INPUT_Energy demand'!AP8</f>
        <v>0</v>
      </c>
      <c r="U36" s="13">
        <f>'[54]INPUT_Energy demand'!AQ8</f>
        <v>2221.8212674466222</v>
      </c>
      <c r="V36" s="13">
        <f>'[54]INPUT_Energy demand'!AR8</f>
        <v>1131.7434626066197</v>
      </c>
      <c r="W36" s="13">
        <f>'[54]INPUT_Energy demand'!AS8</f>
        <v>5679.247343324103</v>
      </c>
      <c r="X36" s="110">
        <f>'[54]INPUT_Energy demand'!AT8</f>
        <v>0</v>
      </c>
      <c r="Y36" s="110">
        <f>'[54]INPUT_Energy demand'!AU8</f>
        <v>0.47487626503562369</v>
      </c>
      <c r="Z36" s="110">
        <f>'[54]INPUT_Energy demand'!AV8</f>
        <v>1</v>
      </c>
      <c r="AA36" s="110">
        <f>'[54]INPUT_Energy demand'!AW8</f>
        <v>0.2279999999999974</v>
      </c>
      <c r="AB36" s="13">
        <f>'[54]INPUT_Energy demand'!AX8</f>
        <v>18759.332087012695</v>
      </c>
      <c r="AC36" s="13">
        <f>'[54]INPUT_Energy demand'!AY8</f>
        <v>25.419338789085746</v>
      </c>
      <c r="AD36" s="13">
        <f>'[54]INPUT_Energy demand'!AZ8</f>
        <v>90.29539201271345</v>
      </c>
      <c r="AE36" s="104">
        <f>'[54]INPUT_Energy demand'!BA8</f>
        <v>110.60450884389138</v>
      </c>
    </row>
    <row r="37" spans="1:31">
      <c r="A37" s="16" t="s">
        <v>8</v>
      </c>
      <c r="B37" s="17" t="s">
        <v>10</v>
      </c>
      <c r="C37" s="17" t="s">
        <v>32</v>
      </c>
      <c r="D37" s="17" t="s">
        <v>38</v>
      </c>
      <c r="E37" s="45" t="s">
        <v>17</v>
      </c>
      <c r="F37" s="17" t="s">
        <v>21</v>
      </c>
      <c r="G37" s="25" t="str">
        <f t="shared" si="1"/>
        <v>60s Direct PV panels NoST Normal EV charging</v>
      </c>
      <c r="H37" s="13">
        <f>'[70]INPUT_Energy demand'!AD8</f>
        <v>8124.8281262925775</v>
      </c>
      <c r="I37" s="13">
        <f>'[70]INPUT_Energy demand'!AE8</f>
        <v>8175.6837765052915</v>
      </c>
      <c r="J37" s="13">
        <f>'[70]INPUT_Energy demand'!AF8</f>
        <v>8872.5133853802945</v>
      </c>
      <c r="K37" s="13">
        <f>'[70]INPUT_Energy demand'!AG8</f>
        <v>8628.6983520782705</v>
      </c>
      <c r="L37" s="13">
        <f>'[70]INPUT_Energy demand'!AH8</f>
        <v>8124.8281262925775</v>
      </c>
      <c r="M37" s="13">
        <f>'[70]INPUT_Energy demand'!AI8</f>
        <v>7362.7054656058335</v>
      </c>
      <c r="N37" s="13">
        <f>'[70]INPUT_Energy demand'!AJ8</f>
        <v>7543.6666043506466</v>
      </c>
      <c r="O37" s="13">
        <f>'[70]INPUT_Energy demand'!AK8</f>
        <v>7333.8299578003671</v>
      </c>
      <c r="P37" s="13">
        <f>'[70]INPUT_Energy demand'!AL8</f>
        <v>0</v>
      </c>
      <c r="Q37" s="13">
        <f>'[70]INPUT_Energy demand'!AM8</f>
        <v>812.97831089945794</v>
      </c>
      <c r="R37" s="13">
        <f>'[70]INPUT_Energy demand'!AN8</f>
        <v>1328.8467810296479</v>
      </c>
      <c r="S37" s="13">
        <f>'[70]INPUT_Energy demand'!AO8</f>
        <v>1294.8683942779035</v>
      </c>
      <c r="T37" s="13">
        <f>'[70]INPUT_Energy demand'!AP8</f>
        <v>0</v>
      </c>
      <c r="U37" s="13">
        <f>'[70]INPUT_Energy demand'!AQ8</f>
        <v>1812.8547024983764</v>
      </c>
      <c r="V37" s="13">
        <f>'[70]INPUT_Energy demand'!AR8</f>
        <v>1328.8467810296477</v>
      </c>
      <c r="W37" s="13">
        <f>'[70]INPUT_Energy demand'!AS8</f>
        <v>5679.247343324103</v>
      </c>
      <c r="X37" s="110">
        <f>'[70]INPUT_Energy demand'!AT8</f>
        <v>0</v>
      </c>
      <c r="Y37" s="110">
        <f>'[70]INPUT_Energy demand'!AU8</f>
        <v>0.4484519966101288</v>
      </c>
      <c r="Z37" s="110">
        <f>'[70]INPUT_Energy demand'!AV8</f>
        <v>1.0000000000000002</v>
      </c>
      <c r="AA37" s="110">
        <f>'[70]INPUT_Energy demand'!AW8</f>
        <v>0.2280000000000014</v>
      </c>
      <c r="AB37" s="13">
        <f>'[70]INPUT_Energy demand'!AX8</f>
        <v>30585.332087012812</v>
      </c>
      <c r="AC37" s="13">
        <f>'[70]INPUT_Energy demand'!AY8</f>
        <v>39.857617814334787</v>
      </c>
      <c r="AD37" s="13">
        <f>'[70]INPUT_Energy demand'!AZ8</f>
        <v>78.263779029082428</v>
      </c>
      <c r="AE37" s="104">
        <f>'[70]INPUT_Energy demand'!BA8</f>
        <v>110.60450884389138</v>
      </c>
    </row>
    <row r="38" spans="1:31">
      <c r="A38" s="16" t="s">
        <v>8</v>
      </c>
      <c r="B38" s="17" t="s">
        <v>11</v>
      </c>
      <c r="C38" s="17" t="s">
        <v>32</v>
      </c>
      <c r="D38" s="17" t="s">
        <v>38</v>
      </c>
      <c r="E38" s="45" t="s">
        <v>17</v>
      </c>
      <c r="F38" s="17" t="s">
        <v>21</v>
      </c>
      <c r="G38" s="25" t="str">
        <f t="shared" si="1"/>
        <v>60s ASHP PV panels NoST Normal EV charging</v>
      </c>
      <c r="H38" s="13">
        <f>'[86]INPUT_Energy demand'!AD8</f>
        <v>8124.8281262925793</v>
      </c>
      <c r="I38" s="13">
        <f>'[86]INPUT_Energy demand'!AE8</f>
        <v>8477.09662568967</v>
      </c>
      <c r="J38" s="13">
        <f>'[86]INPUT_Energy demand'!AF8</f>
        <v>8755.0280306569293</v>
      </c>
      <c r="K38" s="13">
        <f>'[86]INPUT_Energy demand'!AG8</f>
        <v>8380.8167520782554</v>
      </c>
      <c r="L38" s="13">
        <f>'[86]INPUT_Energy demand'!AH8</f>
        <v>8124.8281262925793</v>
      </c>
      <c r="M38" s="13">
        <f>'[86]INPUT_Energy demand'!AI8</f>
        <v>6909.8674404197664</v>
      </c>
      <c r="N38" s="13">
        <f>'[86]INPUT_Energy demand'!AJ8</f>
        <v>7543.666604350643</v>
      </c>
      <c r="O38" s="13">
        <f>'[86]INPUT_Energy demand'!AK8</f>
        <v>7085.9483578003619</v>
      </c>
      <c r="P38" s="13">
        <f>'[86]INPUT_Energy demand'!AL8</f>
        <v>0</v>
      </c>
      <c r="Q38" s="13">
        <f>'[86]INPUT_Energy demand'!AM8</f>
        <v>1567.2291852699036</v>
      </c>
      <c r="R38" s="13">
        <f>'[86]INPUT_Energy demand'!AN8</f>
        <v>1211.3614263062864</v>
      </c>
      <c r="S38" s="13">
        <f>'[86]INPUT_Energy demand'!AO8</f>
        <v>1294.8683942778935</v>
      </c>
      <c r="T38" s="13">
        <f>'[86]INPUT_Energy demand'!AP8</f>
        <v>0</v>
      </c>
      <c r="U38" s="13">
        <f>'[86]INPUT_Energy demand'!AQ8</f>
        <v>2878.0346806171688</v>
      </c>
      <c r="V38" s="13">
        <f>'[86]INPUT_Energy demand'!AR8</f>
        <v>1211.3614263062864</v>
      </c>
      <c r="W38" s="13">
        <f>'[86]INPUT_Energy demand'!AS8</f>
        <v>5679.247343324103</v>
      </c>
      <c r="X38" s="110">
        <f>'[86]INPUT_Energy demand'!AT8</f>
        <v>0</v>
      </c>
      <c r="Y38" s="110">
        <f>'[86]INPUT_Energy demand'!AU8</f>
        <v>0.54454840166617635</v>
      </c>
      <c r="Z38" s="110">
        <f>'[86]INPUT_Energy demand'!AV8</f>
        <v>1</v>
      </c>
      <c r="AA38" s="110">
        <f>'[86]INPUT_Energy demand'!AW8</f>
        <v>0.22799999999999965</v>
      </c>
      <c r="AB38" s="13">
        <f>'[86]INPUT_Energy demand'!AX8</f>
        <v>30585.332087012786</v>
      </c>
      <c r="AC38" s="13">
        <f>'[86]INPUT_Energy demand'!AY8</f>
        <v>32.887235279987387</v>
      </c>
      <c r="AD38" s="13">
        <f>'[86]INPUT_Energy demand'!AZ8</f>
        <v>78.263779029082457</v>
      </c>
      <c r="AE38" s="104">
        <f>'[86]INPUT_Energy demand'!BA8</f>
        <v>110.60450884389138</v>
      </c>
    </row>
    <row r="39" spans="1:31">
      <c r="A39" s="16" t="s">
        <v>8</v>
      </c>
      <c r="B39" s="17" t="s">
        <v>10</v>
      </c>
      <c r="C39" s="17" t="s">
        <v>37</v>
      </c>
      <c r="D39" s="17" t="s">
        <v>39</v>
      </c>
      <c r="E39" s="45" t="s">
        <v>17</v>
      </c>
      <c r="F39" s="17" t="s">
        <v>21</v>
      </c>
      <c r="G39" s="25" t="str">
        <f t="shared" si="1"/>
        <v>60s Direct NoPV ST Normal EV charging</v>
      </c>
      <c r="H39" s="13">
        <f>'[7]INPUT_Energy demand'!AD8</f>
        <v>4308.1251646362743</v>
      </c>
      <c r="I39" s="13">
        <f>'[7]INPUT_Energy demand'!AE8</f>
        <v>4929.0813859569625</v>
      </c>
      <c r="J39" s="13">
        <f>'[7]INPUT_Energy demand'!AF8</f>
        <v>5480.7061788417432</v>
      </c>
      <c r="K39" s="13">
        <f>'[7]INPUT_Energy demand'!AG8</f>
        <v>5098.2990327958723</v>
      </c>
      <c r="L39" s="13">
        <f>'[7]INPUT_Energy demand'!AH8</f>
        <v>4308.1251646362743</v>
      </c>
      <c r="M39" s="13">
        <f>'[7]INPUT_Energy demand'!AI8</f>
        <v>3880.8637122043938</v>
      </c>
      <c r="N39" s="13">
        <f>'[7]INPUT_Energy demand'!AJ8</f>
        <v>4482.5015082859691</v>
      </c>
      <c r="O39" s="13">
        <f>'[7]INPUT_Energy demand'!AK8</f>
        <v>4035.8085609049413</v>
      </c>
      <c r="P39" s="13">
        <f>'[7]INPUT_Energy demand'!AL8</f>
        <v>0</v>
      </c>
      <c r="Q39" s="13">
        <f>'[7]INPUT_Energy demand'!AM8</f>
        <v>1048.2176737525688</v>
      </c>
      <c r="R39" s="13">
        <f>'[7]INPUT_Energy demand'!AN8</f>
        <v>998.2046705557741</v>
      </c>
      <c r="S39" s="13">
        <f>'[7]INPUT_Energy demand'!AO8</f>
        <v>1062.4904718909311</v>
      </c>
      <c r="T39" s="13">
        <f>'[7]INPUT_Energy demand'!AP8</f>
        <v>0</v>
      </c>
      <c r="U39" s="13">
        <f>'[7]INPUT_Energy demand'!AQ8</f>
        <v>2422.3364966798576</v>
      </c>
      <c r="V39" s="13">
        <f>'[7]INPUT_Energy demand'!AR8</f>
        <v>998.20467055577376</v>
      </c>
      <c r="W39" s="13">
        <f>'[7]INPUT_Energy demand'!AS8</f>
        <v>5319.8200899999974</v>
      </c>
      <c r="X39" s="110">
        <f>'[7]INPUT_Energy demand'!AT8</f>
        <v>0</v>
      </c>
      <c r="Y39" s="110">
        <f>'[7]INPUT_Energy demand'!AU8</f>
        <v>0.43273000063752248</v>
      </c>
      <c r="Z39" s="110">
        <f>'[7]INPUT_Energy demand'!AV8</f>
        <v>1.0000000000000004</v>
      </c>
      <c r="AA39" s="110">
        <f>'[7]INPUT_Energy demand'!AW8</f>
        <v>0.19972300828145706</v>
      </c>
      <c r="AB39" s="13">
        <f>'[7]INPUT_Energy demand'!AX8</f>
        <v>13331.076365719404</v>
      </c>
      <c r="AC39" s="13">
        <f>'[7]INPUT_Energy demand'!AY8</f>
        <v>22.639841898074298</v>
      </c>
      <c r="AD39" s="13">
        <f>'[7]INPUT_Energy demand'!AZ8</f>
        <v>27.925918249982004</v>
      </c>
      <c r="AE39" s="104">
        <f>'[7]INPUT_Energy demand'!BA8</f>
        <v>64.147599999999997</v>
      </c>
    </row>
    <row r="40" spans="1:31">
      <c r="A40" s="16" t="s">
        <v>8</v>
      </c>
      <c r="B40" s="17" t="s">
        <v>11</v>
      </c>
      <c r="C40" s="17" t="s">
        <v>37</v>
      </c>
      <c r="D40" s="17" t="s">
        <v>39</v>
      </c>
      <c r="E40" s="45" t="s">
        <v>17</v>
      </c>
      <c r="F40" s="17" t="s">
        <v>21</v>
      </c>
      <c r="G40" s="25" t="str">
        <f t="shared" si="1"/>
        <v>60s ASHP NoPV ST Normal EV charging</v>
      </c>
      <c r="H40" s="13">
        <f>'[23]INPUT_Energy demand'!AD8</f>
        <v>7055.8278483326258</v>
      </c>
      <c r="I40" s="13">
        <f>'[23]INPUT_Energy demand'!AE8</f>
        <v>7627.1812178945229</v>
      </c>
      <c r="J40" s="13">
        <f>'[23]INPUT_Energy demand'!AF8</f>
        <v>7844.8460913864783</v>
      </c>
      <c r="K40" s="13">
        <f>'[23]INPUT_Energy demand'!AG8</f>
        <v>7517.6451901694791</v>
      </c>
      <c r="L40" s="13">
        <f>'[23]INPUT_Energy demand'!AH8</f>
        <v>7055.8278483326258</v>
      </c>
      <c r="M40" s="13">
        <f>'[23]INPUT_Energy demand'!AI8</f>
        <v>6965.5487272052951</v>
      </c>
      <c r="N40" s="13">
        <f>'[23]INPUT_Energy demand'!AJ8</f>
        <v>7265.2290821652259</v>
      </c>
      <c r="O40" s="13">
        <f>'[23]INPUT_Energy demand'!AK8</f>
        <v>6448.3798102288511</v>
      </c>
      <c r="P40" s="13">
        <f>'[23]INPUT_Energy demand'!AL8</f>
        <v>0</v>
      </c>
      <c r="Q40" s="13">
        <f>'[23]INPUT_Energy demand'!AM8</f>
        <v>661.63249068922778</v>
      </c>
      <c r="R40" s="13">
        <f>'[23]INPUT_Energy demand'!AN8</f>
        <v>579.61700922125237</v>
      </c>
      <c r="S40" s="13">
        <f>'[23]INPUT_Energy demand'!AO8</f>
        <v>1069.265379940628</v>
      </c>
      <c r="T40" s="13">
        <f>'[23]INPUT_Energy demand'!AP8</f>
        <v>0</v>
      </c>
      <c r="U40" s="13">
        <f>'[23]INPUT_Energy demand'!AQ8</f>
        <v>1162.997462868384</v>
      </c>
      <c r="V40" s="13">
        <f>'[23]INPUT_Energy demand'!AR8</f>
        <v>579.6170092212526</v>
      </c>
      <c r="W40" s="13">
        <f>'[23]INPUT_Energy demand'!AS8</f>
        <v>5319.8200899999974</v>
      </c>
      <c r="X40" s="110">
        <f>'[23]INPUT_Energy demand'!AT8</f>
        <v>0</v>
      </c>
      <c r="Y40" s="110">
        <f>'[23]INPUT_Energy demand'!AU8</f>
        <v>0.56890278080005108</v>
      </c>
      <c r="Z40" s="110">
        <f>'[23]INPUT_Energy demand'!AV8</f>
        <v>0.99999999999999956</v>
      </c>
      <c r="AA40" s="110">
        <f>'[23]INPUT_Energy demand'!AW8</f>
        <v>0.20099653030571349</v>
      </c>
      <c r="AB40" s="13">
        <f>'[23]INPUT_Energy demand'!AX8</f>
        <v>25016.581643304573</v>
      </c>
      <c r="AC40" s="13">
        <f>'[23]INPUT_Energy demand'!AY8</f>
        <v>27.731513759432993</v>
      </c>
      <c r="AD40" s="13">
        <f>'[23]INPUT_Energy demand'!AZ8</f>
        <v>21.189361655982005</v>
      </c>
      <c r="AE40" s="104">
        <f>'[23]INPUT_Energy demand'!BA8</f>
        <v>64.147599999999997</v>
      </c>
    </row>
    <row r="41" spans="1:31">
      <c r="A41" s="16" t="s">
        <v>8</v>
      </c>
      <c r="B41" s="17" t="s">
        <v>10</v>
      </c>
      <c r="C41" s="17" t="s">
        <v>32</v>
      </c>
      <c r="D41" s="17" t="s">
        <v>39</v>
      </c>
      <c r="E41" s="45" t="s">
        <v>17</v>
      </c>
      <c r="F41" s="17" t="s">
        <v>21</v>
      </c>
      <c r="G41" s="25" t="str">
        <f t="shared" si="1"/>
        <v>60s Direct PV panels ST Normal EV charging</v>
      </c>
      <c r="H41" s="13">
        <f>'[39]INPUT_Energy demand'!AD8</f>
        <v>7082.8028350362611</v>
      </c>
      <c r="I41" s="13">
        <f>'[39]INPUT_Energy demand'!AE8</f>
        <v>7941.6789548981051</v>
      </c>
      <c r="J41" s="13">
        <f>'[39]INPUT_Energy demand'!AF8</f>
        <v>7610.841995319327</v>
      </c>
      <c r="K41" s="13">
        <f>'[39]INPUT_Energy demand'!AG8</f>
        <v>7289.00765519586</v>
      </c>
      <c r="L41" s="13">
        <f>'[39]INPUT_Energy demand'!AH8</f>
        <v>7082.8028350362611</v>
      </c>
      <c r="M41" s="13">
        <f>'[39]INPUT_Energy demand'!AI8</f>
        <v>6421.5694648094477</v>
      </c>
      <c r="N41" s="13">
        <f>'[39]INPUT_Energy demand'!AJ8</f>
        <v>6583.2538182859698</v>
      </c>
      <c r="O41" s="13">
        <f>'[39]INPUT_Energy demand'!AK8</f>
        <v>6226.5171833049453</v>
      </c>
      <c r="P41" s="13">
        <f>'[39]INPUT_Energy demand'!AL8</f>
        <v>0</v>
      </c>
      <c r="Q41" s="13">
        <f>'[39]INPUT_Energy demand'!AM8</f>
        <v>1520.1094900886574</v>
      </c>
      <c r="R41" s="13">
        <f>'[39]INPUT_Energy demand'!AN8</f>
        <v>1027.5881770333572</v>
      </c>
      <c r="S41" s="13">
        <f>'[39]INPUT_Energy demand'!AO8</f>
        <v>1062.4904718909147</v>
      </c>
      <c r="T41" s="13">
        <f>'[39]INPUT_Energy demand'!AP8</f>
        <v>0</v>
      </c>
      <c r="U41" s="13">
        <f>'[39]INPUT_Energy demand'!AQ8</f>
        <v>2034.4288355876783</v>
      </c>
      <c r="V41" s="13">
        <f>'[39]INPUT_Energy demand'!AR8</f>
        <v>1027.5881770333576</v>
      </c>
      <c r="W41" s="13">
        <f>'[39]INPUT_Energy demand'!AS8</f>
        <v>5319.8200899999974</v>
      </c>
      <c r="X41" s="110">
        <f>'[39]INPUT_Energy demand'!AT8</f>
        <v>0</v>
      </c>
      <c r="Y41" s="110">
        <f>'[39]INPUT_Energy demand'!AU8</f>
        <v>0.74719226521853177</v>
      </c>
      <c r="Z41" s="110">
        <f>'[39]INPUT_Energy demand'!AV8</f>
        <v>0.99999999999999956</v>
      </c>
      <c r="AA41" s="110">
        <f>'[39]INPUT_Energy demand'!AW8</f>
        <v>0.19972300828145398</v>
      </c>
      <c r="AB41" s="13">
        <f>'[39]INPUT_Energy demand'!AX8</f>
        <v>25157.076365719397</v>
      </c>
      <c r="AC41" s="13">
        <f>'[39]INPUT_Energy demand'!AY8</f>
        <v>21.760754109794991</v>
      </c>
      <c r="AD41" s="13">
        <f>'[39]INPUT_Energy demand'!AZ8</f>
        <v>21.4811358008375</v>
      </c>
      <c r="AE41" s="104">
        <f>'[39]INPUT_Energy demand'!BA8</f>
        <v>64.147599999999997</v>
      </c>
    </row>
    <row r="42" spans="1:31">
      <c r="A42" s="16" t="s">
        <v>8</v>
      </c>
      <c r="B42" s="17" t="s">
        <v>11</v>
      </c>
      <c r="C42" s="17" t="s">
        <v>32</v>
      </c>
      <c r="D42" s="17" t="s">
        <v>39</v>
      </c>
      <c r="E42" s="45" t="s">
        <v>17</v>
      </c>
      <c r="F42" s="17" t="s">
        <v>21</v>
      </c>
      <c r="G42" s="25" t="str">
        <f t="shared" si="1"/>
        <v>60s ASHP PV panels ST Normal EV charging</v>
      </c>
      <c r="H42" s="13">
        <f>'[55]INPUT_Energy demand'!AD8</f>
        <v>7356.0035543702506</v>
      </c>
      <c r="I42" s="13">
        <f>'[55]INPUT_Energy demand'!AE8</f>
        <v>7611.4278826137788</v>
      </c>
      <c r="J42" s="13">
        <f>'[55]INPUT_Energy demand'!AF8</f>
        <v>9012.796264978926</v>
      </c>
      <c r="K42" s="13">
        <f>'[55]INPUT_Energy demand'!AG8</f>
        <v>8724.3815776263727</v>
      </c>
      <c r="L42" s="13">
        <f>'[55]INPUT_Energy demand'!AH8</f>
        <v>7356.0035543702506</v>
      </c>
      <c r="M42" s="13">
        <f>'[55]INPUT_Energy demand'!AI8</f>
        <v>5614.4711610957775</v>
      </c>
      <c r="N42" s="13">
        <f>'[55]INPUT_Energy demand'!AJ8</f>
        <v>8032.3964837458616</v>
      </c>
      <c r="O42" s="13">
        <f>'[55]INPUT_Energy demand'!AK8</f>
        <v>6306.193863100294</v>
      </c>
      <c r="P42" s="13">
        <f>'[55]INPUT_Energy demand'!AL8</f>
        <v>0</v>
      </c>
      <c r="Q42" s="13">
        <f>'[55]INPUT_Energy demand'!AM8</f>
        <v>1996.9567215180014</v>
      </c>
      <c r="R42" s="13">
        <f>'[55]INPUT_Energy demand'!AN8</f>
        <v>980.39978123306446</v>
      </c>
      <c r="S42" s="13">
        <f>'[55]INPUT_Energy demand'!AO8</f>
        <v>2418.1877145260787</v>
      </c>
      <c r="T42" s="13">
        <f>'[55]INPUT_Energy demand'!AP8</f>
        <v>0</v>
      </c>
      <c r="U42" s="13">
        <f>'[55]INPUT_Energy demand'!AQ8</f>
        <v>4805.9458916845406</v>
      </c>
      <c r="V42" s="13">
        <f>'[55]INPUT_Energy demand'!AR8</f>
        <v>980.39978123306412</v>
      </c>
      <c r="W42" s="13">
        <f>'[55]INPUT_Energy demand'!AS8</f>
        <v>11447.930800000009</v>
      </c>
      <c r="X42" s="110">
        <f>'[55]INPUT_Energy demand'!AT8</f>
        <v>0</v>
      </c>
      <c r="Y42" s="110">
        <f>'[55]INPUT_Energy demand'!AU8</f>
        <v>0.41551793684844102</v>
      </c>
      <c r="Z42" s="110">
        <f>'[55]INPUT_Energy demand'!AV8</f>
        <v>1.0000000000000004</v>
      </c>
      <c r="AA42" s="110">
        <f>'[55]INPUT_Energy demand'!AW8</f>
        <v>0.21123360690877663</v>
      </c>
      <c r="AB42" s="13">
        <f>'[55]INPUT_Energy demand'!AX8</f>
        <v>29207.92967491721</v>
      </c>
      <c r="AC42" s="13">
        <f>'[55]INPUT_Energy demand'!AY8</f>
        <v>34.197005779555738</v>
      </c>
      <c r="AD42" s="13">
        <f>'[55]INPUT_Energy demand'!AZ8</f>
        <v>62.686694347676507</v>
      </c>
      <c r="AE42" s="104">
        <f>'[55]INPUT_Energy demand'!BA8</f>
        <v>139.26929999999999</v>
      </c>
    </row>
    <row r="43" spans="1:31">
      <c r="A43" s="21" t="s">
        <v>8</v>
      </c>
      <c r="B43" s="20" t="s">
        <v>10</v>
      </c>
      <c r="C43" s="20" t="s">
        <v>37</v>
      </c>
      <c r="D43" s="20" t="s">
        <v>38</v>
      </c>
      <c r="E43" s="47" t="s">
        <v>17</v>
      </c>
      <c r="F43" s="20" t="s">
        <v>41</v>
      </c>
      <c r="G43" s="28" t="str">
        <f t="shared" si="1"/>
        <v>60s Direct NoPV NoST Normal EV charging delay</v>
      </c>
      <c r="H43" s="24">
        <f>'[71]INPUT_Energy demand'!AD8</f>
        <v>10105.606315250126</v>
      </c>
      <c r="I43" s="24">
        <f>'[71]INPUT_Energy demand'!AE8</f>
        <v>9732.304884873025</v>
      </c>
      <c r="J43" s="24">
        <f>'[71]INPUT_Energy demand'!AF8</f>
        <v>11285.428954840103</v>
      </c>
      <c r="K43" s="24">
        <f>'[71]INPUT_Energy demand'!AG8</f>
        <v>11146.721695288517</v>
      </c>
      <c r="L43" s="24">
        <f>'[71]INPUT_Energy demand'!AH8</f>
        <v>10105.606315250126</v>
      </c>
      <c r="M43" s="24">
        <f>'[71]INPUT_Energy demand'!AI8</f>
        <v>8100.7182081809715</v>
      </c>
      <c r="N43" s="24">
        <f>'[71]INPUT_Energy demand'!AJ8</f>
        <v>10126.618869391656</v>
      </c>
      <c r="O43" s="24">
        <f>'[71]INPUT_Energy demand'!AK8</f>
        <v>8720.0010227111889</v>
      </c>
      <c r="P43" s="24">
        <f>'[71]INPUT_Energy demand'!AL8</f>
        <v>0</v>
      </c>
      <c r="Q43" s="24">
        <f>'[71]INPUT_Energy demand'!AM8</f>
        <v>1631.5866766920535</v>
      </c>
      <c r="R43" s="24">
        <f>'[71]INPUT_Energy demand'!AN8</f>
        <v>1158.8100854484474</v>
      </c>
      <c r="S43" s="24">
        <f>'[71]INPUT_Energy demand'!AO8</f>
        <v>2426.7206725773285</v>
      </c>
      <c r="T43" s="24">
        <f>'[71]INPUT_Energy demand'!AP8</f>
        <v>0</v>
      </c>
      <c r="U43" s="24">
        <f>'[71]INPUT_Energy demand'!AQ8</f>
        <v>5294.3200101201219</v>
      </c>
      <c r="V43" s="24">
        <f>'[71]INPUT_Energy demand'!AR8</f>
        <v>1158.8100854484478</v>
      </c>
      <c r="W43" s="24">
        <f>'[71]INPUT_Energy demand'!AS8</f>
        <v>11447.930800000009</v>
      </c>
      <c r="X43" s="111">
        <f>'[71]INPUT_Energy demand'!AT8</f>
        <v>0</v>
      </c>
      <c r="Y43" s="111">
        <f>'[71]INPUT_Energy demand'!AU8</f>
        <v>0.30817681469447761</v>
      </c>
      <c r="Z43" s="111">
        <f>'[71]INPUT_Energy demand'!AV8</f>
        <v>0.99999999999999956</v>
      </c>
      <c r="AA43" s="111">
        <f>'[71]INPUT_Energy demand'!AW8</f>
        <v>0.21197897812042388</v>
      </c>
      <c r="AB43" s="24">
        <f>'[71]INPUT_Energy demand'!AX8</f>
        <v>40909.907087833206</v>
      </c>
      <c r="AC43" s="24">
        <f>'[71]INPUT_Energy demand'!AY8</f>
        <v>43.368237931577369</v>
      </c>
      <c r="AD43" s="24">
        <f>'[71]INPUT_Energy demand'!AZ8</f>
        <v>56.990886660761895</v>
      </c>
      <c r="AE43" s="106">
        <f>'[71]INPUT_Energy demand'!BA8</f>
        <v>139.26929999999999</v>
      </c>
    </row>
    <row r="44" spans="1:31">
      <c r="A44" s="21" t="s">
        <v>8</v>
      </c>
      <c r="B44" s="20" t="s">
        <v>11</v>
      </c>
      <c r="C44" s="20" t="s">
        <v>37</v>
      </c>
      <c r="D44" s="20" t="s">
        <v>38</v>
      </c>
      <c r="E44" s="47" t="s">
        <v>17</v>
      </c>
      <c r="F44" s="20" t="s">
        <v>41</v>
      </c>
      <c r="G44" s="28" t="str">
        <f t="shared" si="1"/>
        <v>60s ASHP NoPV NoST Normal EV charging delay</v>
      </c>
      <c r="H44" s="24">
        <f>'[87]INPUT_Energy demand'!AD8</f>
        <v>10130.480354370235</v>
      </c>
      <c r="I44" s="24">
        <f>'[87]INPUT_Energy demand'!AE8</f>
        <v>10719.569075223437</v>
      </c>
      <c r="J44" s="24">
        <f>'[87]INPUT_Energy demand'!AF8</f>
        <v>11286.376461075741</v>
      </c>
      <c r="K44" s="24">
        <f>'[87]INPUT_Energy demand'!AG8</f>
        <v>10914.931177626386</v>
      </c>
      <c r="L44" s="24">
        <f>'[87]INPUT_Energy demand'!AH8</f>
        <v>10130.480354370235</v>
      </c>
      <c r="M44" s="24">
        <f>'[87]INPUT_Energy demand'!AI8</f>
        <v>7901.8468690527734</v>
      </c>
      <c r="N44" s="24">
        <f>'[87]INPUT_Energy demand'!AJ8</f>
        <v>10133.096483745858</v>
      </c>
      <c r="O44" s="24">
        <f>'[87]INPUT_Energy demand'!AK8</f>
        <v>8496.7434631002907</v>
      </c>
      <c r="P44" s="24">
        <f>'[87]INPUT_Energy demand'!AL8</f>
        <v>0</v>
      </c>
      <c r="Q44" s="24">
        <f>'[87]INPUT_Energy demand'!AM8</f>
        <v>2817.7222061706634</v>
      </c>
      <c r="R44" s="24">
        <f>'[87]INPUT_Energy demand'!AN8</f>
        <v>1153.279977329883</v>
      </c>
      <c r="S44" s="24">
        <f>'[87]INPUT_Energy demand'!AO8</f>
        <v>2418.1877145260951</v>
      </c>
      <c r="T44" s="24">
        <f>'[87]INPUT_Energy demand'!AP8</f>
        <v>0</v>
      </c>
      <c r="U44" s="24">
        <f>'[87]INPUT_Energy demand'!AQ8</f>
        <v>6388.5302965361943</v>
      </c>
      <c r="V44" s="24">
        <f>'[87]INPUT_Energy demand'!AR8</f>
        <v>1153.2799773298834</v>
      </c>
      <c r="W44" s="24">
        <f>'[87]INPUT_Energy demand'!AS8</f>
        <v>11447.930800000009</v>
      </c>
      <c r="X44" s="111">
        <f>'[87]INPUT_Energy demand'!AT8</f>
        <v>0</v>
      </c>
      <c r="Y44" s="111">
        <f>'[87]INPUT_Energy demand'!AU8</f>
        <v>0.44105953566478473</v>
      </c>
      <c r="Z44" s="111">
        <f>'[87]INPUT_Energy demand'!AV8</f>
        <v>0.99999999999999956</v>
      </c>
      <c r="AA44" s="111">
        <f>'[87]INPUT_Energy demand'!AW8</f>
        <v>0.21123360690877807</v>
      </c>
      <c r="AB44" s="24">
        <f>'[87]INPUT_Energy demand'!AX8</f>
        <v>41033.929674917184</v>
      </c>
      <c r="AC44" s="24">
        <f>'[87]INPUT_Energy demand'!AY8</f>
        <v>44.39253863690243</v>
      </c>
      <c r="AD44" s="24">
        <f>'[87]INPUT_Energy demand'!AZ8</f>
        <v>56.656172706276493</v>
      </c>
      <c r="AE44" s="106">
        <f>'[87]INPUT_Energy demand'!BA8</f>
        <v>139.26929999999999</v>
      </c>
    </row>
    <row r="45" spans="1:31">
      <c r="A45" s="21" t="s">
        <v>8</v>
      </c>
      <c r="B45" s="20" t="s">
        <v>10</v>
      </c>
      <c r="C45" s="20" t="s">
        <v>32</v>
      </c>
      <c r="D45" s="20" t="s">
        <v>38</v>
      </c>
      <c r="E45" s="47" t="s">
        <v>17</v>
      </c>
      <c r="F45" s="20" t="s">
        <v>41</v>
      </c>
      <c r="G45" s="28" t="str">
        <f t="shared" si="1"/>
        <v>60s Direct PV panels NoST Normal EV charging delay</v>
      </c>
      <c r="H45" s="24">
        <f>'[8]INPUT_Energy demand'!AD8</f>
        <v>3348.8691973363757</v>
      </c>
      <c r="I45" s="24">
        <f>'[8]INPUT_Energy demand'!AE8</f>
        <v>3921.986952395268</v>
      </c>
      <c r="J45" s="24">
        <f>'[8]INPUT_Energy demand'!AF8</f>
        <v>3893.0307378985831</v>
      </c>
      <c r="K45" s="24">
        <f>'[8]INPUT_Energy demand'!AG8</f>
        <v>3718.4206313610803</v>
      </c>
      <c r="L45" s="24">
        <f>'[8]INPUT_Energy demand'!AH8</f>
        <v>3348.8691973363757</v>
      </c>
      <c r="M45" s="24">
        <f>'[8]INPUT_Energy demand'!AI8</f>
        <v>3568.9215054254546</v>
      </c>
      <c r="N45" s="24">
        <f>'[8]INPUT_Energy demand'!AJ8</f>
        <v>3543.6736939682887</v>
      </c>
      <c r="O45" s="24">
        <f>'[8]INPUT_Energy demand'!AK8</f>
        <v>3306.439956323291</v>
      </c>
      <c r="P45" s="24">
        <f>'[8]INPUT_Energy demand'!AL8</f>
        <v>0</v>
      </c>
      <c r="Q45" s="24">
        <f>'[8]INPUT_Energy demand'!AM8</f>
        <v>353.06544696981337</v>
      </c>
      <c r="R45" s="24">
        <f>'[8]INPUT_Energy demand'!AN8</f>
        <v>349.35704393029437</v>
      </c>
      <c r="S45" s="24">
        <f>'[8]INPUT_Energy demand'!AO8</f>
        <v>411.9806750377893</v>
      </c>
      <c r="T45" s="24">
        <f>'[8]INPUT_Energy demand'!AP8</f>
        <v>0</v>
      </c>
      <c r="U45" s="24">
        <f>'[8]INPUT_Energy demand'!AQ8</f>
        <v>587.80285586829643</v>
      </c>
      <c r="V45" s="24">
        <f>'[8]INPUT_Energy demand'!AR8</f>
        <v>349.3570439302942</v>
      </c>
      <c r="W45" s="24">
        <f>'[8]INPUT_Energy demand'!AS8</f>
        <v>2204.720846083093</v>
      </c>
      <c r="X45" s="111">
        <f>'[8]INPUT_Energy demand'!AT8</f>
        <v>0</v>
      </c>
      <c r="Y45" s="111">
        <f>'[8]INPUT_Energy demand'!AU8</f>
        <v>0.60065282678538312</v>
      </c>
      <c r="Z45" s="111">
        <f>'[8]INPUT_Energy demand'!AV8</f>
        <v>1.0000000000000004</v>
      </c>
      <c r="AA45" s="111">
        <f>'[8]INPUT_Energy demand'!AW8</f>
        <v>0.18686296533627564</v>
      </c>
      <c r="AB45" s="24">
        <f>'[8]INPUT_Energy demand'!AX8</f>
        <v>8333.4738793657161</v>
      </c>
      <c r="AC45" s="24">
        <f>'[8]INPUT_Energy demand'!AY8</f>
        <v>19.538290682757061</v>
      </c>
      <c r="AD45" s="24">
        <f>'[8]INPUT_Energy demand'!AZ8</f>
        <v>17.527130635569964</v>
      </c>
      <c r="AE45" s="106">
        <f>'[8]INPUT_Energy demand'!BA8</f>
        <v>37.070160330448644</v>
      </c>
    </row>
    <row r="46" spans="1:31">
      <c r="A46" s="21" t="s">
        <v>8</v>
      </c>
      <c r="B46" s="20" t="s">
        <v>11</v>
      </c>
      <c r="C46" s="20" t="s">
        <v>32</v>
      </c>
      <c r="D46" s="20" t="s">
        <v>38</v>
      </c>
      <c r="E46" s="47" t="s">
        <v>17</v>
      </c>
      <c r="F46" s="20" t="s">
        <v>41</v>
      </c>
      <c r="G46" s="28" t="str">
        <f t="shared" si="1"/>
        <v>60s ASHP PV panels NoST Normal EV charging delay</v>
      </c>
      <c r="H46" s="24">
        <f>'[24]INPUT_Energy demand'!AD8</f>
        <v>6091.1784839680213</v>
      </c>
      <c r="I46" s="24">
        <f>'[24]INPUT_Energy demand'!AE8</f>
        <v>6977.376514514046</v>
      </c>
      <c r="J46" s="24">
        <f>'[24]INPUT_Energy demand'!AF8</f>
        <v>6699.4187322892631</v>
      </c>
      <c r="K46" s="24">
        <f>'[24]INPUT_Energy demand'!AG8</f>
        <v>6131.0957892067636</v>
      </c>
      <c r="L46" s="24">
        <f>'[24]INPUT_Energy demand'!AH8</f>
        <v>6091.1784839680213</v>
      </c>
      <c r="M46" s="24">
        <f>'[24]INPUT_Energy demand'!AI8</f>
        <v>6714.316382402003</v>
      </c>
      <c r="N46" s="24">
        <f>'[24]INPUT_Energy demand'!AJ8</f>
        <v>6324.9967373619447</v>
      </c>
      <c r="O46" s="24">
        <f>'[24]INPUT_Energy demand'!AK8</f>
        <v>5715.1792118736039</v>
      </c>
      <c r="P46" s="24">
        <f>'[24]INPUT_Energy demand'!AL8</f>
        <v>0</v>
      </c>
      <c r="Q46" s="24">
        <f>'[24]INPUT_Energy demand'!AM8</f>
        <v>263.06013211204299</v>
      </c>
      <c r="R46" s="24">
        <f>'[24]INPUT_Energy demand'!AN8</f>
        <v>374.42199492731834</v>
      </c>
      <c r="S46" s="24">
        <f>'[24]INPUT_Energy demand'!AO8</f>
        <v>415.91657733315969</v>
      </c>
      <c r="T46" s="24">
        <f>'[24]INPUT_Energy demand'!AP8</f>
        <v>0</v>
      </c>
      <c r="U46" s="24">
        <f>'[24]INPUT_Energy demand'!AQ8</f>
        <v>271.38001785666626</v>
      </c>
      <c r="V46" s="24">
        <f>'[24]INPUT_Energy demand'!AR8</f>
        <v>374.42199492731822</v>
      </c>
      <c r="W46" s="24">
        <f>'[24]INPUT_Energy demand'!AS8</f>
        <v>2204.720846083093</v>
      </c>
      <c r="X46" s="111">
        <f>'[24]INPUT_Energy demand'!AT8</f>
        <v>0</v>
      </c>
      <c r="Y46" s="111">
        <f>'[24]INPUT_Energy demand'!AU8</f>
        <v>0.96934230526501941</v>
      </c>
      <c r="Z46" s="111">
        <f>'[24]INPUT_Energy demand'!AV8</f>
        <v>1.0000000000000002</v>
      </c>
      <c r="AA46" s="111">
        <f>'[24]INPUT_Energy demand'!AW8</f>
        <v>0.18864818104844297</v>
      </c>
      <c r="AB46" s="24">
        <f>'[24]INPUT_Energy demand'!AX8</f>
        <v>19991.934747238891</v>
      </c>
      <c r="AC46" s="24">
        <f>'[24]INPUT_Energy demand'!AY8</f>
        <v>8.120123237642586</v>
      </c>
      <c r="AD46" s="24">
        <f>'[24]INPUT_Energy demand'!AZ8</f>
        <v>11.390950306612588</v>
      </c>
      <c r="AE46" s="106">
        <f>'[24]INPUT_Energy demand'!BA8</f>
        <v>37.070160330448644</v>
      </c>
    </row>
    <row r="47" spans="1:31">
      <c r="A47" s="21" t="s">
        <v>8</v>
      </c>
      <c r="B47" s="20" t="s">
        <v>10</v>
      </c>
      <c r="C47" s="20" t="s">
        <v>37</v>
      </c>
      <c r="D47" s="20" t="s">
        <v>39</v>
      </c>
      <c r="E47" s="47" t="s">
        <v>17</v>
      </c>
      <c r="F47" s="20" t="s">
        <v>41</v>
      </c>
      <c r="G47" s="28" t="str">
        <f t="shared" si="1"/>
        <v>60s Direct NoPV ST Normal EV charging delay</v>
      </c>
      <c r="H47" s="24">
        <f>'[40]INPUT_Energy demand'!AD8</f>
        <v>6123.3459973363542</v>
      </c>
      <c r="I47" s="24">
        <f>'[40]INPUT_Energy demand'!AE8</f>
        <v>6737.6504553779851</v>
      </c>
      <c r="J47" s="24">
        <f>'[40]INPUT_Energy demand'!AF8</f>
        <v>6211.7980037242069</v>
      </c>
      <c r="K47" s="24">
        <f>'[40]INPUT_Energy demand'!AG8</f>
        <v>5908.9702313610806</v>
      </c>
      <c r="L47" s="24">
        <f>'[40]INPUT_Energy demand'!AH8</f>
        <v>6123.3459973363542</v>
      </c>
      <c r="M47" s="24">
        <f>'[40]INPUT_Energy demand'!AI8</f>
        <v>6147.1767651017672</v>
      </c>
      <c r="N47" s="24">
        <f>'[40]INPUT_Energy demand'!AJ8</f>
        <v>5644.3736939682858</v>
      </c>
      <c r="O47" s="24">
        <f>'[40]INPUT_Energy demand'!AK8</f>
        <v>5496.9895563232949</v>
      </c>
      <c r="P47" s="24">
        <f>'[40]INPUT_Energy demand'!AL8</f>
        <v>0</v>
      </c>
      <c r="Q47" s="24">
        <f>'[40]INPUT_Energy demand'!AM8</f>
        <v>590.47369027621789</v>
      </c>
      <c r="R47" s="24">
        <f>'[40]INPUT_Energy demand'!AN8</f>
        <v>567.42430975592106</v>
      </c>
      <c r="S47" s="24">
        <f>'[40]INPUT_Energy demand'!AO8</f>
        <v>411.98067503778566</v>
      </c>
      <c r="T47" s="24">
        <f>'[40]INPUT_Energy demand'!AP8</f>
        <v>0</v>
      </c>
      <c r="U47" s="24">
        <f>'[40]INPUT_Energy demand'!AQ8</f>
        <v>612.91924090950238</v>
      </c>
      <c r="V47" s="24">
        <f>'[40]INPUT_Energy demand'!AR8</f>
        <v>567.42430975592117</v>
      </c>
      <c r="W47" s="24">
        <f>'[40]INPUT_Energy demand'!AS8</f>
        <v>2204.720846083093</v>
      </c>
      <c r="X47" s="111">
        <f>'[40]INPUT_Energy demand'!AT8</f>
        <v>0</v>
      </c>
      <c r="Y47" s="111">
        <f>'[40]INPUT_Energy demand'!AU8</f>
        <v>0.96337926902086179</v>
      </c>
      <c r="Z47" s="111">
        <f>'[40]INPUT_Energy demand'!AV8</f>
        <v>0.99999999999999978</v>
      </c>
      <c r="AA47" s="111">
        <f>'[40]INPUT_Energy demand'!AW8</f>
        <v>0.186862965336274</v>
      </c>
      <c r="AB47" s="24">
        <f>'[40]INPUT_Energy demand'!AX8</f>
        <v>20159.473879365705</v>
      </c>
      <c r="AC47" s="24">
        <f>'[40]INPUT_Energy demand'!AY8</f>
        <v>10.395359391983847</v>
      </c>
      <c r="AD47" s="24">
        <f>'[40]INPUT_Energy demand'!AZ8</f>
        <v>11.838455729311459</v>
      </c>
      <c r="AE47" s="106">
        <f>'[40]INPUT_Energy demand'!BA8</f>
        <v>37.070160330448644</v>
      </c>
    </row>
    <row r="48" spans="1:31">
      <c r="A48" s="21" t="s">
        <v>8</v>
      </c>
      <c r="B48" s="20" t="s">
        <v>11</v>
      </c>
      <c r="C48" s="20" t="s">
        <v>37</v>
      </c>
      <c r="D48" s="20" t="s">
        <v>39</v>
      </c>
      <c r="E48" s="47" t="s">
        <v>17</v>
      </c>
      <c r="F48" s="20" t="s">
        <v>41</v>
      </c>
      <c r="G48" s="28" t="str">
        <f t="shared" si="1"/>
        <v>60s ASHP NoPV ST Normal EV charging delay</v>
      </c>
      <c r="H48" s="24">
        <f>'[56]INPUT_Energy demand'!AD8</f>
        <v>4799.0140789930119</v>
      </c>
      <c r="I48" s="24">
        <f>'[56]INPUT_Energy demand'!AE8</f>
        <v>5255.9203659893083</v>
      </c>
      <c r="J48" s="24">
        <f>'[56]INPUT_Energy demand'!AF8</f>
        <v>6366.3653082172368</v>
      </c>
      <c r="K48" s="24">
        <f>'[56]INPUT_Energy demand'!AG8</f>
        <v>5561.9793327021989</v>
      </c>
      <c r="L48" s="24">
        <f>'[56]INPUT_Energy demand'!AH8</f>
        <v>4799.0140789930119</v>
      </c>
      <c r="M48" s="24">
        <f>'[56]INPUT_Energy demand'!AI8</f>
        <v>4146.9005500793901</v>
      </c>
      <c r="N48" s="24">
        <f>'[56]INPUT_Energy demand'!AJ8</f>
        <v>5299.3891961997033</v>
      </c>
      <c r="O48" s="24">
        <f>'[56]INPUT_Energy demand'!AK8</f>
        <v>4403.7955133835931</v>
      </c>
      <c r="P48" s="24">
        <f>'[56]INPUT_Energy demand'!AL8</f>
        <v>0</v>
      </c>
      <c r="Q48" s="24">
        <f>'[56]INPUT_Energy demand'!AM8</f>
        <v>1109.0198159099182</v>
      </c>
      <c r="R48" s="24">
        <f>'[56]INPUT_Energy demand'!AN8</f>
        <v>1066.9761120175335</v>
      </c>
      <c r="S48" s="24">
        <f>'[56]INPUT_Energy demand'!AO8</f>
        <v>1158.1838193186059</v>
      </c>
      <c r="T48" s="24">
        <f>'[56]INPUT_Energy demand'!AP8</f>
        <v>0</v>
      </c>
      <c r="U48" s="24">
        <f>'[56]INPUT_Energy demand'!AQ8</f>
        <v>2516.7693125459728</v>
      </c>
      <c r="V48" s="24">
        <f>'[56]INPUT_Energy demand'!AR8</f>
        <v>1066.9761120175333</v>
      </c>
      <c r="W48" s="24">
        <f>'[56]INPUT_Energy demand'!AS8</f>
        <v>5679.247343324103</v>
      </c>
      <c r="X48" s="111">
        <f>'[56]INPUT_Energy demand'!AT8</f>
        <v>0</v>
      </c>
      <c r="Y48" s="111">
        <f>'[56]INPUT_Energy demand'!AU8</f>
        <v>0.44065215289359588</v>
      </c>
      <c r="Z48" s="111">
        <f>'[56]INPUT_Energy demand'!AV8</f>
        <v>1.0000000000000002</v>
      </c>
      <c r="AA48" s="111">
        <f>'[56]INPUT_Energy demand'!AW8</f>
        <v>0.2039326251004086</v>
      </c>
      <c r="AB48" s="24">
        <f>'[56]INPUT_Energy demand'!AX8</f>
        <v>15887.783923994075</v>
      </c>
      <c r="AC48" s="24">
        <f>'[56]INPUT_Energy demand'!AY8</f>
        <v>32.72901029424056</v>
      </c>
      <c r="AD48" s="24">
        <f>'[56]INPUT_Energy demand'!AZ8</f>
        <v>83.961586163809926</v>
      </c>
      <c r="AE48" s="106">
        <f>'[56]INPUT_Energy demand'!BA8</f>
        <v>110.60450884389138</v>
      </c>
    </row>
    <row r="49" spans="1:31">
      <c r="A49" s="20" t="s">
        <v>8</v>
      </c>
      <c r="B49" s="20" t="s">
        <v>10</v>
      </c>
      <c r="C49" s="20" t="s">
        <v>32</v>
      </c>
      <c r="D49" s="20" t="s">
        <v>39</v>
      </c>
      <c r="E49" s="47" t="s">
        <v>17</v>
      </c>
      <c r="F49" s="20" t="s">
        <v>41</v>
      </c>
      <c r="G49" s="28" t="str">
        <f t="shared" si="1"/>
        <v>60s Direct PV panels ST Normal EV charging delay</v>
      </c>
      <c r="H49" s="24">
        <f>'[72]INPUT_Energy demand'!AD8</f>
        <v>7544.1760623477203</v>
      </c>
      <c r="I49" s="24">
        <f>'[72]INPUT_Energy demand'!AE8</f>
        <v>7964.2101992895896</v>
      </c>
      <c r="J49" s="24">
        <f>'[72]INPUT_Energy demand'!AF8</f>
        <v>8696.6433546683984</v>
      </c>
      <c r="K49" s="24">
        <f>'[72]INPUT_Energy demand'!AG8</f>
        <v>7979.1387840784173</v>
      </c>
      <c r="L49" s="24">
        <f>'[72]INPUT_Energy demand'!AH8</f>
        <v>7544.1760623477203</v>
      </c>
      <c r="M49" s="24">
        <f>'[72]INPUT_Energy demand'!AI8</f>
        <v>7128.8669198371899</v>
      </c>
      <c r="N49" s="24">
        <f>'[72]INPUT_Energy demand'!AJ8</f>
        <v>7392.455129365002</v>
      </c>
      <c r="O49" s="24">
        <f>'[72]INPUT_Energy demand'!AK8</f>
        <v>6814.5882884531484</v>
      </c>
      <c r="P49" s="24">
        <f>'[72]INPUT_Energy demand'!AL8</f>
        <v>0</v>
      </c>
      <c r="Q49" s="24">
        <f>'[72]INPUT_Energy demand'!AM8</f>
        <v>835.34327945239966</v>
      </c>
      <c r="R49" s="24">
        <f>'[72]INPUT_Energy demand'!AN8</f>
        <v>1304.1882253033964</v>
      </c>
      <c r="S49" s="24">
        <f>'[72]INPUT_Energy demand'!AO8</f>
        <v>1164.5504956252689</v>
      </c>
      <c r="T49" s="24">
        <f>'[72]INPUT_Energy demand'!AP8</f>
        <v>0</v>
      </c>
      <c r="U49" s="24">
        <f>'[72]INPUT_Energy demand'!AQ8</f>
        <v>1878.080201442431</v>
      </c>
      <c r="V49" s="24">
        <f>'[72]INPUT_Energy demand'!AR8</f>
        <v>1304.1882253033968</v>
      </c>
      <c r="W49" s="24">
        <f>'[72]INPUT_Energy demand'!AS8</f>
        <v>5679.247343324103</v>
      </c>
      <c r="X49" s="111">
        <f>'[72]INPUT_Energy demand'!AT8</f>
        <v>0</v>
      </c>
      <c r="Y49" s="111">
        <f>'[72]INPUT_Energy demand'!AU8</f>
        <v>0.44478573322418657</v>
      </c>
      <c r="Z49" s="111">
        <f>'[72]INPUT_Energy demand'!AV8</f>
        <v>0.99999999999999967</v>
      </c>
      <c r="AA49" s="111">
        <f>'[72]INPUT_Energy demand'!AW8</f>
        <v>0.2050536673656565</v>
      </c>
      <c r="AB49" s="24">
        <f>'[72]INPUT_Energy demand'!AX8</f>
        <v>27563.552401207737</v>
      </c>
      <c r="AC49" s="24">
        <f>'[72]INPUT_Energy demand'!AY8</f>
        <v>45.121447525153542</v>
      </c>
      <c r="AD49" s="24">
        <f>'[72]INPUT_Energy demand'!AZ8</f>
        <v>76.67079967954848</v>
      </c>
      <c r="AE49" s="106">
        <f>'[72]INPUT_Energy demand'!BA8</f>
        <v>110.60450884389138</v>
      </c>
    </row>
    <row r="50" spans="1:31" ht="16" thickBot="1">
      <c r="A50" s="49" t="s">
        <v>8</v>
      </c>
      <c r="B50" s="49" t="s">
        <v>11</v>
      </c>
      <c r="C50" s="49" t="s">
        <v>32</v>
      </c>
      <c r="D50" s="49" t="s">
        <v>39</v>
      </c>
      <c r="E50" s="50" t="s">
        <v>17</v>
      </c>
      <c r="F50" s="49" t="s">
        <v>41</v>
      </c>
      <c r="G50" s="51" t="str">
        <f t="shared" si="1"/>
        <v>60s ASHP PV panels ST Normal EV charging delay</v>
      </c>
      <c r="H50" s="52">
        <f>'[88]INPUT_Energy demand'!AD8</f>
        <v>7573.4908789930187</v>
      </c>
      <c r="I50" s="52">
        <f>'[88]INPUT_Energy demand'!AE8</f>
        <v>8237.3282932564198</v>
      </c>
      <c r="J50" s="52">
        <f>'[88]INPUT_Energy demand'!AF8</f>
        <v>8588.9489340991622</v>
      </c>
      <c r="K50" s="52">
        <f>'[88]INPUT_Energy demand'!AG8</f>
        <v>7752.5289327022138</v>
      </c>
      <c r="L50" s="52">
        <f>'[88]INPUT_Energy demand'!AH8</f>
        <v>7573.4908789930187</v>
      </c>
      <c r="M50" s="52">
        <f>'[88]INPUT_Energy demand'!AI8</f>
        <v>6656.6431141392968</v>
      </c>
      <c r="N50" s="52">
        <f>'[88]INPUT_Energy demand'!AJ8</f>
        <v>7400.0891961997058</v>
      </c>
      <c r="O50" s="52">
        <f>'[88]INPUT_Energy demand'!AK8</f>
        <v>6594.3451133835888</v>
      </c>
      <c r="P50" s="52">
        <f>'[88]INPUT_Energy demand'!AL8</f>
        <v>0</v>
      </c>
      <c r="Q50" s="52">
        <f>'[88]INPUT_Energy demand'!AM8</f>
        <v>1580.685179117123</v>
      </c>
      <c r="R50" s="52">
        <f>'[88]INPUT_Energy demand'!AN8</f>
        <v>1188.8597378994564</v>
      </c>
      <c r="S50" s="52">
        <f>'[88]INPUT_Energy demand'!AO8</f>
        <v>1158.183819318625</v>
      </c>
      <c r="T50" s="52">
        <f>'[88]INPUT_Energy demand'!AP8</f>
        <v>0</v>
      </c>
      <c r="U50" s="52">
        <f>'[88]INPUT_Energy demand'!AQ8</f>
        <v>3127.5691423736407</v>
      </c>
      <c r="V50" s="52">
        <f>'[88]INPUT_Energy demand'!AR8</f>
        <v>1188.8597378994559</v>
      </c>
      <c r="W50" s="52">
        <f>'[88]INPUT_Energy demand'!AS8</f>
        <v>5679.247343324103</v>
      </c>
      <c r="X50" s="124">
        <f>'[88]INPUT_Energy demand'!AT8</f>
        <v>0</v>
      </c>
      <c r="Y50" s="124">
        <f>'[88]INPUT_Energy demand'!AU8</f>
        <v>0.50540375197508058</v>
      </c>
      <c r="Z50" s="124">
        <f>'[88]INPUT_Energy demand'!AV8</f>
        <v>1.0000000000000004</v>
      </c>
      <c r="AA50" s="124">
        <f>'[88]INPUT_Energy demand'!AW8</f>
        <v>0.20393262510041196</v>
      </c>
      <c r="AB50" s="52">
        <f>'[88]INPUT_Energy demand'!AX8</f>
        <v>27713.783923993989</v>
      </c>
      <c r="AC50" s="52">
        <f>'[88]INPUT_Energy demand'!AY8</f>
        <v>42.808447618581909</v>
      </c>
      <c r="AD50" s="52">
        <f>'[88]INPUT_Energy demand'!AZ8</f>
        <v>76.670799679548495</v>
      </c>
      <c r="AE50" s="125">
        <f>'[88]INPUT_Energy demand'!BA8</f>
        <v>110.60450884389138</v>
      </c>
    </row>
    <row r="51" spans="1:31">
      <c r="A51" s="16" t="s">
        <v>7</v>
      </c>
      <c r="B51" s="17" t="s">
        <v>10</v>
      </c>
      <c r="C51" s="17" t="s">
        <v>37</v>
      </c>
      <c r="D51" s="17" t="s">
        <v>38</v>
      </c>
      <c r="E51" s="45" t="s">
        <v>40</v>
      </c>
      <c r="F51" s="17" t="s">
        <v>20</v>
      </c>
      <c r="G51" s="25" t="str">
        <f t="shared" si="1"/>
        <v>TEK17 Direct NoPV NoST Occupant open NoEV</v>
      </c>
      <c r="H51" s="13">
        <f>'[9]INPUT_Energy demand'!AD8</f>
        <v>12363.263150399842</v>
      </c>
      <c r="I51" s="13">
        <f>'[9]INPUT_Energy demand'!AE8</f>
        <v>13279.120716110961</v>
      </c>
      <c r="J51" s="13">
        <f>'[9]INPUT_Energy demand'!AF8</f>
        <v>16226.508883210523</v>
      </c>
      <c r="K51" s="13">
        <f>'[9]INPUT_Energy demand'!AG8</f>
        <v>13170.315972795099</v>
      </c>
      <c r="L51" s="13">
        <f>'[9]INPUT_Energy demand'!AH8</f>
        <v>12363.263150399842</v>
      </c>
      <c r="M51" s="13">
        <f>'[9]INPUT_Energy demand'!AI8</f>
        <v>8884.429376440321</v>
      </c>
      <c r="N51" s="13">
        <f>'[9]INPUT_Energy demand'!AJ8</f>
        <v>10714.512479924979</v>
      </c>
      <c r="O51" s="13">
        <f>'[9]INPUT_Energy demand'!AK8</f>
        <v>9935.9692455150998</v>
      </c>
      <c r="P51" s="13">
        <f>'[9]INPUT_Energy demand'!AL8</f>
        <v>0</v>
      </c>
      <c r="Q51" s="13">
        <f>'[9]INPUT_Energy demand'!AM8</f>
        <v>4394.6913396706404</v>
      </c>
      <c r="R51" s="13">
        <f>'[9]INPUT_Energy demand'!AN8</f>
        <v>5511.9964032855441</v>
      </c>
      <c r="S51" s="13">
        <f>'[9]INPUT_Energy demand'!AO8</f>
        <v>3234.346727279999</v>
      </c>
      <c r="T51" s="13">
        <f>'[9]INPUT_Energy demand'!AP8</f>
        <v>0</v>
      </c>
      <c r="U51" s="13">
        <f>'[9]INPUT_Energy demand'!AQ8</f>
        <v>13242.365958306504</v>
      </c>
      <c r="V51" s="13">
        <f>'[9]INPUT_Energy demand'!AR8</f>
        <v>5511.9964032855441</v>
      </c>
      <c r="W51" s="13">
        <f>'[9]INPUT_Energy demand'!AS8</f>
        <v>14185.731260000019</v>
      </c>
      <c r="X51" s="110">
        <f>'[9]INPUT_Energy demand'!AT8</f>
        <v>0</v>
      </c>
      <c r="Y51" s="110">
        <f>'[9]INPUT_Energy demand'!AU8</f>
        <v>0.33186602405546678</v>
      </c>
      <c r="Z51" s="110">
        <f>'[9]INPUT_Energy demand'!AV8</f>
        <v>1</v>
      </c>
      <c r="AA51" s="110">
        <f>'[9]INPUT_Energy demand'!AW8</f>
        <v>0.22799999999999962</v>
      </c>
      <c r="AB51" s="13">
        <f>'[9]INPUT_Energy demand'!AX8</f>
        <v>55290.249598499366</v>
      </c>
      <c r="AC51" s="13">
        <f>'[9]INPUT_Energy demand'!AY8</f>
        <v>48.968942105416666</v>
      </c>
      <c r="AD51" s="13">
        <f>'[9]INPUT_Energy demand'!AZ8</f>
        <v>58.631226900000009</v>
      </c>
      <c r="AE51" s="104">
        <f>'[9]INPUT_Energy demand'!BA8</f>
        <v>164.13319999999999</v>
      </c>
    </row>
    <row r="52" spans="1:31">
      <c r="A52" s="16" t="s">
        <v>7</v>
      </c>
      <c r="B52" s="17" t="s">
        <v>11</v>
      </c>
      <c r="C52" s="17" t="s">
        <v>37</v>
      </c>
      <c r="D52" s="17" t="s">
        <v>38</v>
      </c>
      <c r="E52" s="45" t="s">
        <v>40</v>
      </c>
      <c r="F52" s="17" t="s">
        <v>20</v>
      </c>
      <c r="G52" s="25" t="str">
        <f t="shared" si="1"/>
        <v>TEK17 ASHP NoPV NoST Occupant open NoEV</v>
      </c>
      <c r="H52" s="13">
        <f>'[25]INPUT_Energy demand'!AD8</f>
        <v>15137.739950399859</v>
      </c>
      <c r="I52" s="13">
        <f>'[25]INPUT_Energy demand'!AE8</f>
        <v>16386.850941638957</v>
      </c>
      <c r="J52" s="13">
        <f>'[25]INPUT_Energy demand'!AF8</f>
        <v>24482.679153910532</v>
      </c>
      <c r="K52" s="13">
        <f>'[25]INPUT_Energy demand'!AG8</f>
        <v>15608.747172795067</v>
      </c>
      <c r="L52" s="13">
        <f>'[25]INPUT_Energy demand'!AH8</f>
        <v>15137.739950399859</v>
      </c>
      <c r="M52" s="13">
        <f>'[25]INPUT_Energy demand'!AI8</f>
        <v>11010.235472717006</v>
      </c>
      <c r="N52" s="13">
        <f>'[25]INPUT_Energy demand'!AJ8</f>
        <v>11437.212479924976</v>
      </c>
      <c r="O52" s="13">
        <f>'[25]INPUT_Energy demand'!AK8</f>
        <v>12374.400445515093</v>
      </c>
      <c r="P52" s="13">
        <f>'[25]INPUT_Energy demand'!AL8</f>
        <v>0</v>
      </c>
      <c r="Q52" s="13">
        <f>'[25]INPUT_Energy demand'!AM8</f>
        <v>5376.6154689219511</v>
      </c>
      <c r="R52" s="13">
        <f>'[25]INPUT_Energy demand'!AN8</f>
        <v>13045.466673985557</v>
      </c>
      <c r="S52" s="13">
        <f>'[25]INPUT_Energy demand'!AO8</f>
        <v>3234.3467272799735</v>
      </c>
      <c r="T52" s="13">
        <f>'[25]INPUT_Energy demand'!AP8</f>
        <v>0</v>
      </c>
      <c r="U52" s="13">
        <f>'[25]INPUT_Energy demand'!AQ8</f>
        <v>16072.983047585263</v>
      </c>
      <c r="V52" s="13">
        <f>'[25]INPUT_Energy demand'!AR8</f>
        <v>13045.466673985557</v>
      </c>
      <c r="W52" s="13">
        <f>'[25]INPUT_Energy demand'!AS8</f>
        <v>14185.731260000019</v>
      </c>
      <c r="X52" s="110">
        <f>'[25]INPUT_Energy demand'!AT8</f>
        <v>0</v>
      </c>
      <c r="Y52" s="110">
        <f>'[25]INPUT_Energy demand'!AU8</f>
        <v>0.33451260746086031</v>
      </c>
      <c r="Z52" s="110">
        <f>'[25]INPUT_Energy demand'!AV8</f>
        <v>1</v>
      </c>
      <c r="AA52" s="110">
        <f>'[25]INPUT_Energy demand'!AW8</f>
        <v>0.22799999999999784</v>
      </c>
      <c r="AB52" s="13">
        <f>'[25]INPUT_Energy demand'!AX8</f>
        <v>67116.249598499417</v>
      </c>
      <c r="AC52" s="13">
        <f>'[25]INPUT_Energy demand'!AY8</f>
        <v>68.707006162500008</v>
      </c>
      <c r="AD52" s="13">
        <f>'[25]INPUT_Energy demand'!AZ8</f>
        <v>87.478668399999989</v>
      </c>
      <c r="AE52" s="104">
        <f>'[25]INPUT_Energy demand'!BA8</f>
        <v>164.13319999999999</v>
      </c>
    </row>
    <row r="53" spans="1:31">
      <c r="A53" s="16" t="s">
        <v>7</v>
      </c>
      <c r="B53" s="17" t="s">
        <v>10</v>
      </c>
      <c r="C53" s="17" t="s">
        <v>32</v>
      </c>
      <c r="D53" s="17" t="s">
        <v>38</v>
      </c>
      <c r="E53" s="45" t="s">
        <v>40</v>
      </c>
      <c r="F53" s="17" t="s">
        <v>20</v>
      </c>
      <c r="G53" s="25" t="str">
        <f t="shared" si="1"/>
        <v>TEK17 Direct PV panels NoST Occupant open NoEV</v>
      </c>
      <c r="H53" s="13">
        <f>'[41]INPUT_Energy demand'!AD8</f>
        <v>15137.739950399835</v>
      </c>
      <c r="I53" s="13">
        <f>'[41]INPUT_Energy demand'!AE8</f>
        <v>15620.228405198977</v>
      </c>
      <c r="J53" s="13">
        <f>'[41]INPUT_Energy demand'!AF8</f>
        <v>19738.795474710532</v>
      </c>
      <c r="K53" s="13">
        <f>'[41]INPUT_Energy demand'!AG8</f>
        <v>15360.86557279513</v>
      </c>
      <c r="L53" s="13">
        <f>'[41]INPUT_Energy demand'!AH8</f>
        <v>15137.739950399835</v>
      </c>
      <c r="M53" s="13">
        <f>'[41]INPUT_Energy demand'!AI8</f>
        <v>10769.134307004766</v>
      </c>
      <c r="N53" s="13">
        <f>'[41]INPUT_Energy demand'!AJ8</f>
        <v>11437.212479924976</v>
      </c>
      <c r="O53" s="13">
        <f>'[41]INPUT_Energy demand'!AK8</f>
        <v>12126.518845515096</v>
      </c>
      <c r="P53" s="13">
        <f>'[41]INPUT_Energy demand'!AL8</f>
        <v>0</v>
      </c>
      <c r="Q53" s="13">
        <f>'[41]INPUT_Energy demand'!AM8</f>
        <v>4851.0940981942113</v>
      </c>
      <c r="R53" s="13">
        <f>'[41]INPUT_Energy demand'!AN8</f>
        <v>8301.5829947855564</v>
      </c>
      <c r="S53" s="13">
        <f>'[41]INPUT_Energy demand'!AO8</f>
        <v>3234.3467272800335</v>
      </c>
      <c r="T53" s="13">
        <f>'[41]INPUT_Energy demand'!AP8</f>
        <v>0</v>
      </c>
      <c r="U53" s="13">
        <f>'[41]INPUT_Energy demand'!AQ8</f>
        <v>12091.376410778235</v>
      </c>
      <c r="V53" s="13">
        <f>'[41]INPUT_Energy demand'!AR8</f>
        <v>8301.5829947855564</v>
      </c>
      <c r="W53" s="13">
        <f>'[41]INPUT_Energy demand'!AS8</f>
        <v>14185.731260000019</v>
      </c>
      <c r="X53" s="110">
        <f>'[41]INPUT_Energy demand'!AT8</f>
        <v>0</v>
      </c>
      <c r="Y53" s="110">
        <f>'[41]INPUT_Energy demand'!AU8</f>
        <v>0.40120280217808396</v>
      </c>
      <c r="Z53" s="110">
        <f>'[41]INPUT_Energy demand'!AV8</f>
        <v>1</v>
      </c>
      <c r="AA53" s="110">
        <f>'[41]INPUT_Energy demand'!AW8</f>
        <v>0.22800000000000206</v>
      </c>
      <c r="AB53" s="13">
        <f>'[41]INPUT_Energy demand'!AX8</f>
        <v>67116.249598499417</v>
      </c>
      <c r="AC53" s="13">
        <f>'[41]INPUT_Energy demand'!AY8</f>
        <v>57.824111324166665</v>
      </c>
      <c r="AD53" s="13">
        <f>'[41]INPUT_Energy demand'!AZ8</f>
        <v>78.245964600000008</v>
      </c>
      <c r="AE53" s="104">
        <f>'[41]INPUT_Energy demand'!BA8</f>
        <v>164.13319999999999</v>
      </c>
    </row>
    <row r="54" spans="1:31">
      <c r="A54" s="16" t="s">
        <v>7</v>
      </c>
      <c r="B54" s="17" t="s">
        <v>11</v>
      </c>
      <c r="C54" s="17" t="s">
        <v>32</v>
      </c>
      <c r="D54" s="17" t="s">
        <v>38</v>
      </c>
      <c r="E54" s="45" t="s">
        <v>40</v>
      </c>
      <c r="F54" s="17" t="s">
        <v>20</v>
      </c>
      <c r="G54" s="25" t="str">
        <f t="shared" si="1"/>
        <v>TEK17 ASHP PV panels NoST Occupant open NoEV</v>
      </c>
      <c r="H54" s="13">
        <f>'[57]INPUT_Energy demand'!AD8</f>
        <v>14859.606184121314</v>
      </c>
      <c r="I54" s="13">
        <f>'[57]INPUT_Energy demand'!AE8</f>
        <v>14652.989390343251</v>
      </c>
      <c r="J54" s="13">
        <f>'[57]INPUT_Energy demand'!AF8</f>
        <v>19921.627757491802</v>
      </c>
      <c r="K54" s="13">
        <f>'[57]INPUT_Energy demand'!AG8</f>
        <v>16005.283627758918</v>
      </c>
      <c r="L54" s="13">
        <f>'[57]INPUT_Energy demand'!AH8</f>
        <v>14859.606184121314</v>
      </c>
      <c r="M54" s="13">
        <f>'[57]INPUT_Energy demand'!AI8</f>
        <v>10523.411598070728</v>
      </c>
      <c r="N54" s="13">
        <f>'[57]INPUT_Energy demand'!AJ8</f>
        <v>11364.745225773237</v>
      </c>
      <c r="O54" s="13">
        <f>'[57]INPUT_Energy demand'!AK8</f>
        <v>11776.140583758899</v>
      </c>
      <c r="P54" s="13">
        <f>'[57]INPUT_Energy demand'!AL8</f>
        <v>0</v>
      </c>
      <c r="Q54" s="13">
        <f>'[57]INPUT_Energy demand'!AM8</f>
        <v>4129.5777922725229</v>
      </c>
      <c r="R54" s="13">
        <f>'[57]INPUT_Energy demand'!AN8</f>
        <v>8556.8825317185656</v>
      </c>
      <c r="S54" s="13">
        <f>'[57]INPUT_Energy demand'!AO8</f>
        <v>4229.1430440000186</v>
      </c>
      <c r="T54" s="13">
        <f>'[57]INPUT_Energy demand'!AP8</f>
        <v>0</v>
      </c>
      <c r="U54" s="13">
        <f>'[57]INPUT_Energy demand'!AQ8</f>
        <v>11284.783957369042</v>
      </c>
      <c r="V54" s="13">
        <f>'[57]INPUT_Energy demand'!AR8</f>
        <v>8556.8825317185656</v>
      </c>
      <c r="W54" s="13">
        <f>'[57]INPUT_Energy demand'!AS8</f>
        <v>18548.873</v>
      </c>
      <c r="X54" s="110">
        <f>'[57]INPUT_Energy demand'!AT8</f>
        <v>0</v>
      </c>
      <c r="Y54" s="110">
        <f>'[57]INPUT_Energy demand'!AU8</f>
        <v>0.36594212240774715</v>
      </c>
      <c r="Z54" s="110">
        <f>'[57]INPUT_Energy demand'!AV8</f>
        <v>1</v>
      </c>
      <c r="AA54" s="110">
        <f>'[57]INPUT_Energy demand'!AW8</f>
        <v>0.22800000000000101</v>
      </c>
      <c r="AB54" s="13">
        <f>'[57]INPUT_Energy demand'!AX8</f>
        <v>68294.904515464877</v>
      </c>
      <c r="AC54" s="13">
        <f>'[57]INPUT_Energy demand'!AY8</f>
        <v>44.424809308333337</v>
      </c>
      <c r="AD54" s="13">
        <f>'[57]INPUT_Energy demand'!AZ8</f>
        <v>115.69779016150001</v>
      </c>
      <c r="AE54" s="104">
        <f>'[57]INPUT_Energy demand'!BA8</f>
        <v>192.07599999999999</v>
      </c>
    </row>
    <row r="55" spans="1:31">
      <c r="A55" s="16" t="s">
        <v>7</v>
      </c>
      <c r="B55" s="17" t="s">
        <v>10</v>
      </c>
      <c r="C55" s="17" t="s">
        <v>37</v>
      </c>
      <c r="D55" s="17" t="s">
        <v>39</v>
      </c>
      <c r="E55" s="45" t="s">
        <v>40</v>
      </c>
      <c r="F55" s="17" t="s">
        <v>20</v>
      </c>
      <c r="G55" s="25" t="str">
        <f t="shared" si="1"/>
        <v>TEK17 Direct NoPV ST Occupant open NoEV</v>
      </c>
      <c r="H55" s="13">
        <f>'[73]INPUT_Energy demand'!AD8</f>
        <v>17634.082984121182</v>
      </c>
      <c r="I55" s="13">
        <f>'[73]INPUT_Energy demand'!AE8</f>
        <v>17745.387320973219</v>
      </c>
      <c r="J55" s="13">
        <f>'[73]INPUT_Energy demand'!AF8</f>
        <v>29826.836830062624</v>
      </c>
      <c r="K55" s="13">
        <f>'[73]INPUT_Energy demand'!AG8</f>
        <v>18443.714827758871</v>
      </c>
      <c r="L55" s="13">
        <f>'[73]INPUT_Energy demand'!AH8</f>
        <v>17634.082984121182</v>
      </c>
      <c r="M55" s="13">
        <f>'[73]INPUT_Energy demand'!AI8</f>
        <v>12570.891409567514</v>
      </c>
      <c r="N55" s="13">
        <f>'[73]INPUT_Energy demand'!AJ8</f>
        <v>12087.445225773241</v>
      </c>
      <c r="O55" s="13">
        <f>'[73]INPUT_Energy demand'!AK8</f>
        <v>14214.57178375888</v>
      </c>
      <c r="P55" s="13">
        <f>'[73]INPUT_Energy demand'!AL8</f>
        <v>0</v>
      </c>
      <c r="Q55" s="13">
        <f>'[73]INPUT_Energy demand'!AM8</f>
        <v>5174.4959114057056</v>
      </c>
      <c r="R55" s="13">
        <f>'[73]INPUT_Energy demand'!AN8</f>
        <v>17739.391604289383</v>
      </c>
      <c r="S55" s="13">
        <f>'[73]INPUT_Energy demand'!AO8</f>
        <v>4229.1430439999913</v>
      </c>
      <c r="T55" s="13">
        <f>'[73]INPUT_Energy demand'!AP8</f>
        <v>0</v>
      </c>
      <c r="U55" s="13">
        <f>'[73]INPUT_Energy demand'!AQ8</f>
        <v>14665.419513593059</v>
      </c>
      <c r="V55" s="13">
        <f>'[73]INPUT_Energy demand'!AR8</f>
        <v>17739.391604289383</v>
      </c>
      <c r="W55" s="13">
        <f>'[73]INPUT_Energy demand'!AS8</f>
        <v>18548.873</v>
      </c>
      <c r="X55" s="110">
        <f>'[73]INPUT_Energy demand'!AT8</f>
        <v>0</v>
      </c>
      <c r="Y55" s="110">
        <f>'[73]INPUT_Energy demand'!AU8</f>
        <v>0.35283654222162397</v>
      </c>
      <c r="Z55" s="110">
        <f>'[73]INPUT_Energy demand'!AV8</f>
        <v>1</v>
      </c>
      <c r="AA55" s="110">
        <f>'[73]INPUT_Energy demand'!AW8</f>
        <v>0.22799999999999954</v>
      </c>
      <c r="AB55" s="13">
        <f>'[73]INPUT_Energy demand'!AX8</f>
        <v>80120.904515464281</v>
      </c>
      <c r="AC55" s="13">
        <f>'[73]INPUT_Energy demand'!AY8</f>
        <v>63.291552508087513</v>
      </c>
      <c r="AD55" s="13">
        <f>'[73]INPUT_Energy demand'!AZ8</f>
        <v>148.0977901615</v>
      </c>
      <c r="AE55" s="104">
        <f>'[73]INPUT_Energy demand'!BA8</f>
        <v>192.07599999999999</v>
      </c>
    </row>
    <row r="56" spans="1:31">
      <c r="A56" s="16" t="s">
        <v>7</v>
      </c>
      <c r="B56" s="17" t="s">
        <v>11</v>
      </c>
      <c r="C56" s="17" t="s">
        <v>37</v>
      </c>
      <c r="D56" s="17" t="s">
        <v>39</v>
      </c>
      <c r="E56" s="45" t="s">
        <v>40</v>
      </c>
      <c r="F56" s="17" t="s">
        <v>20</v>
      </c>
      <c r="G56" s="25" t="str">
        <f t="shared" si="1"/>
        <v>TEK17 ASHP NoPV ST Occupant open NoEV</v>
      </c>
      <c r="H56" s="13">
        <f>'[89]INPUT_Energy demand'!AD8</f>
        <v>17634.08298412116</v>
      </c>
      <c r="I56" s="13">
        <f>'[89]INPUT_Energy demand'!AE8</f>
        <v>17096.14590056724</v>
      </c>
      <c r="J56" s="13">
        <f>'[89]INPUT_Energy demand'!AF8</f>
        <v>26919.369608382276</v>
      </c>
      <c r="K56" s="13">
        <f>'[89]INPUT_Energy demand'!AG8</f>
        <v>18195.833227758896</v>
      </c>
      <c r="L56" s="13">
        <f>'[89]INPUT_Energy demand'!AH8</f>
        <v>17634.08298412116</v>
      </c>
      <c r="M56" s="13">
        <f>'[89]INPUT_Energy demand'!AI8</f>
        <v>12396.58623515129</v>
      </c>
      <c r="N56" s="13">
        <f>'[89]INPUT_Energy demand'!AJ8</f>
        <v>12087.445225773241</v>
      </c>
      <c r="O56" s="13">
        <f>'[89]INPUT_Energy demand'!AK8</f>
        <v>13966.690183758888</v>
      </c>
      <c r="P56" s="13">
        <f>'[89]INPUT_Energy demand'!AL8</f>
        <v>0</v>
      </c>
      <c r="Q56" s="13">
        <f>'[89]INPUT_Energy demand'!AM8</f>
        <v>4699.5596654159508</v>
      </c>
      <c r="R56" s="13">
        <f>'[89]INPUT_Energy demand'!AN8</f>
        <v>14831.924382609035</v>
      </c>
      <c r="S56" s="13">
        <f>'[89]INPUT_Energy demand'!AO8</f>
        <v>4229.1430440000076</v>
      </c>
      <c r="T56" s="13">
        <f>'[89]INPUT_Energy demand'!AP8</f>
        <v>0</v>
      </c>
      <c r="U56" s="13">
        <f>'[89]INPUT_Energy demand'!AQ8</f>
        <v>11852.266105662537</v>
      </c>
      <c r="V56" s="13">
        <f>'[89]INPUT_Energy demand'!AR8</f>
        <v>14831.924382609035</v>
      </c>
      <c r="W56" s="13">
        <f>'[89]INPUT_Energy demand'!AS8</f>
        <v>18548.873</v>
      </c>
      <c r="X56" s="110">
        <f>'[89]INPUT_Energy demand'!AT8</f>
        <v>0</v>
      </c>
      <c r="Y56" s="110">
        <f>'[89]INPUT_Energy demand'!AU8</f>
        <v>0.39651148763616523</v>
      </c>
      <c r="Z56" s="110">
        <f>'[89]INPUT_Energy demand'!AV8</f>
        <v>1</v>
      </c>
      <c r="AA56" s="110">
        <f>'[89]INPUT_Energy demand'!AW8</f>
        <v>0.22800000000000042</v>
      </c>
      <c r="AB56" s="13">
        <f>'[89]INPUT_Energy demand'!AX8</f>
        <v>80120.90451546463</v>
      </c>
      <c r="AC56" s="13">
        <f>'[89]INPUT_Energy demand'!AY8</f>
        <v>56.031627241666698</v>
      </c>
      <c r="AD56" s="13">
        <f>'[89]INPUT_Energy demand'!AZ8</f>
        <v>148.09779016150003</v>
      </c>
      <c r="AE56" s="104">
        <f>'[89]INPUT_Energy demand'!BA8</f>
        <v>192.07599999999999</v>
      </c>
    </row>
    <row r="57" spans="1:31">
      <c r="A57" s="16" t="s">
        <v>7</v>
      </c>
      <c r="B57" s="17" t="s">
        <v>10</v>
      </c>
      <c r="C57" s="17" t="s">
        <v>32</v>
      </c>
      <c r="D57" s="17" t="s">
        <v>39</v>
      </c>
      <c r="E57" s="45" t="s">
        <v>40</v>
      </c>
      <c r="F57" s="17" t="s">
        <v>20</v>
      </c>
      <c r="G57" s="25" t="str">
        <f t="shared" si="1"/>
        <v>TEK17 Direct PV panels ST Occupant open NoEV</v>
      </c>
      <c r="H57" s="13">
        <f>'[10]INPUT_Energy demand'!AD8</f>
        <v>8135.876286315106</v>
      </c>
      <c r="I57" s="13">
        <f>'[10]INPUT_Energy demand'!AE8</f>
        <v>9393.7457262059215</v>
      </c>
      <c r="J57" s="13">
        <f>'[10]INPUT_Energy demand'!AF8</f>
        <v>10208.83521534729</v>
      </c>
      <c r="K57" s="13">
        <f>'[10]INPUT_Energy demand'!AG8</f>
        <v>8913.8030627181834</v>
      </c>
      <c r="L57" s="13">
        <f>'[10]INPUT_Energy demand'!AH8</f>
        <v>8135.876286315106</v>
      </c>
      <c r="M57" s="13">
        <f>'[10]INPUT_Energy demand'!AI8</f>
        <v>6296.7555484838904</v>
      </c>
      <c r="N57" s="13">
        <f>'[10]INPUT_Energy demand'!AJ8</f>
        <v>8924.4715257362204</v>
      </c>
      <c r="O57" s="13">
        <f>'[10]INPUT_Energy demand'!AK8</f>
        <v>6937.266526794825</v>
      </c>
      <c r="P57" s="13">
        <f>'[10]INPUT_Energy demand'!AL8</f>
        <v>0</v>
      </c>
      <c r="Q57" s="13">
        <f>'[10]INPUT_Energy demand'!AM8</f>
        <v>3096.9901777220311</v>
      </c>
      <c r="R57" s="13">
        <f>'[10]INPUT_Energy demand'!AN8</f>
        <v>1284.3636896110693</v>
      </c>
      <c r="S57" s="13">
        <f>'[10]INPUT_Energy demand'!AO8</f>
        <v>1976.5365359233583</v>
      </c>
      <c r="T57" s="13">
        <f>'[10]INPUT_Energy demand'!AP8</f>
        <v>0</v>
      </c>
      <c r="U57" s="13">
        <f>'[10]INPUT_Energy demand'!AQ8</f>
        <v>8268.5825540070964</v>
      </c>
      <c r="V57" s="13">
        <f>'[10]INPUT_Energy demand'!AR8</f>
        <v>1284.3636896110693</v>
      </c>
      <c r="W57" s="13">
        <f>'[10]INPUT_Energy demand'!AS8</f>
        <v>8669.0198944005188</v>
      </c>
      <c r="X57" s="110">
        <f>'[10]INPUT_Energy demand'!AT8</f>
        <v>0</v>
      </c>
      <c r="Y57" s="110">
        <f>'[10]INPUT_Energy demand'!AU8</f>
        <v>0.37454910288356219</v>
      </c>
      <c r="Z57" s="110">
        <f>'[10]INPUT_Energy demand'!AV8</f>
        <v>1</v>
      </c>
      <c r="AA57" s="110">
        <f>'[10]INPUT_Energy demand'!AW8</f>
        <v>0.22800000000000462</v>
      </c>
      <c r="AB57" s="13">
        <f>'[10]INPUT_Energy demand'!AX8</f>
        <v>33269.430514724438</v>
      </c>
      <c r="AC57" s="13">
        <f>'[10]INPUT_Energy demand'!AY8</f>
        <v>47.843554086094898</v>
      </c>
      <c r="AD57" s="13">
        <f>'[10]INPUT_Energy demand'!AZ8</f>
        <v>38.032636119856768</v>
      </c>
      <c r="AE57" s="104">
        <f>'[10]INPUT_Energy demand'!BA8</f>
        <v>132.75632843201686</v>
      </c>
    </row>
    <row r="58" spans="1:31">
      <c r="A58" s="16" t="s">
        <v>7</v>
      </c>
      <c r="B58" s="17" t="s">
        <v>11</v>
      </c>
      <c r="C58" s="17" t="s">
        <v>32</v>
      </c>
      <c r="D58" s="17" t="s">
        <v>39</v>
      </c>
      <c r="E58" s="45" t="s">
        <v>40</v>
      </c>
      <c r="F58" s="17" t="s">
        <v>20</v>
      </c>
      <c r="G58" s="25" t="str">
        <f t="shared" si="1"/>
        <v>TEK17 ASHP PV panels ST Occupant open NoEV</v>
      </c>
      <c r="H58" s="13">
        <f>'[26]INPUT_Energy demand'!AD8</f>
        <v>10910.353086315123</v>
      </c>
      <c r="I58" s="13">
        <f>'[26]INPUT_Energy demand'!AE8</f>
        <v>12527.316518798223</v>
      </c>
      <c r="J58" s="13">
        <f>'[26]INPUT_Energy demand'!AF8</f>
        <v>14271.9554540018</v>
      </c>
      <c r="K58" s="13">
        <f>'[26]INPUT_Energy demand'!AG8</f>
        <v>11352.234262718142</v>
      </c>
      <c r="L58" s="13">
        <f>'[26]INPUT_Energy demand'!AH8</f>
        <v>10910.353086315123</v>
      </c>
      <c r="M58" s="13">
        <f>'[26]INPUT_Energy demand'!AI8</f>
        <v>8980.3128493031854</v>
      </c>
      <c r="N58" s="13">
        <f>'[26]INPUT_Energy demand'!AJ8</f>
        <v>10336.171525736221</v>
      </c>
      <c r="O58" s="13">
        <f>'[26]INPUT_Energy demand'!AK8</f>
        <v>9375.6977267948187</v>
      </c>
      <c r="P58" s="13">
        <f>'[26]INPUT_Energy demand'!AL8</f>
        <v>0</v>
      </c>
      <c r="Q58" s="13">
        <f>'[26]INPUT_Energy demand'!AM8</f>
        <v>3547.0036694950377</v>
      </c>
      <c r="R58" s="13">
        <f>'[26]INPUT_Energy demand'!AN8</f>
        <v>3935.7839282655787</v>
      </c>
      <c r="S58" s="13">
        <f>'[26]INPUT_Energy demand'!AO8</f>
        <v>1976.5365359233238</v>
      </c>
      <c r="T58" s="13">
        <f>'[26]INPUT_Energy demand'!AP8</f>
        <v>0</v>
      </c>
      <c r="U58" s="13">
        <f>'[26]INPUT_Energy demand'!AQ8</f>
        <v>9095.4212351321712</v>
      </c>
      <c r="V58" s="13">
        <f>'[26]INPUT_Energy demand'!AR8</f>
        <v>3935.7839282655782</v>
      </c>
      <c r="W58" s="13">
        <f>'[26]INPUT_Energy demand'!AS8</f>
        <v>8669.0198944005188</v>
      </c>
      <c r="X58" s="110">
        <f>'[26]INPUT_Energy demand'!AT8</f>
        <v>0</v>
      </c>
      <c r="Y58" s="110">
        <f>'[26]INPUT_Energy demand'!AU8</f>
        <v>0.38997684415036266</v>
      </c>
      <c r="Z58" s="110">
        <f>'[26]INPUT_Energy demand'!AV8</f>
        <v>1.0000000000000002</v>
      </c>
      <c r="AA58" s="110">
        <f>'[26]INPUT_Energy demand'!AW8</f>
        <v>0.22800000000000062</v>
      </c>
      <c r="AB58" s="13">
        <f>'[26]INPUT_Energy demand'!AX8</f>
        <v>45095.430514724227</v>
      </c>
      <c r="AC58" s="13">
        <f>'[26]INPUT_Energy demand'!AY8</f>
        <v>67.874173993377894</v>
      </c>
      <c r="AD58" s="13">
        <f>'[26]INPUT_Energy demand'!AZ8</f>
        <v>55.445266270538383</v>
      </c>
      <c r="AE58" s="104">
        <f>'[26]INPUT_Energy demand'!BA8</f>
        <v>132.75632843201686</v>
      </c>
    </row>
    <row r="59" spans="1:31">
      <c r="A59" s="16" t="s">
        <v>7</v>
      </c>
      <c r="B59" s="17" t="s">
        <v>10</v>
      </c>
      <c r="C59" s="17" t="s">
        <v>37</v>
      </c>
      <c r="D59" s="17" t="s">
        <v>38</v>
      </c>
      <c r="E59" s="45" t="s">
        <v>40</v>
      </c>
      <c r="F59" s="17" t="s">
        <v>21</v>
      </c>
      <c r="G59" s="25" t="str">
        <f t="shared" si="1"/>
        <v>TEK17 Direct NoPV NoST Occupant open EV charging</v>
      </c>
      <c r="H59" s="13">
        <f>'[42]INPUT_Energy demand'!AD8</f>
        <v>10910.353086315059</v>
      </c>
      <c r="I59" s="13">
        <f>'[42]INPUT_Energy demand'!AE8</f>
        <v>11821.490346194654</v>
      </c>
      <c r="J59" s="13">
        <f>'[42]INPUT_Energy demand'!AF8</f>
        <v>11974.486726072997</v>
      </c>
      <c r="K59" s="13">
        <f>'[42]INPUT_Energy demand'!AG8</f>
        <v>11104.352662718178</v>
      </c>
      <c r="L59" s="13">
        <f>'[42]INPUT_Energy demand'!AH8</f>
        <v>10910.353086315059</v>
      </c>
      <c r="M59" s="13">
        <f>'[42]INPUT_Energy demand'!AI8</f>
        <v>8282.5855342872383</v>
      </c>
      <c r="N59" s="13">
        <f>'[42]INPUT_Energy demand'!AJ8</f>
        <v>10336.171525736218</v>
      </c>
      <c r="O59" s="13">
        <f>'[42]INPUT_Energy demand'!AK8</f>
        <v>9127.8161267948199</v>
      </c>
      <c r="P59" s="13">
        <f>'[42]INPUT_Energy demand'!AL8</f>
        <v>0</v>
      </c>
      <c r="Q59" s="13">
        <f>'[42]INPUT_Energy demand'!AM8</f>
        <v>3538.9048119074159</v>
      </c>
      <c r="R59" s="13">
        <f>'[42]INPUT_Energy demand'!AN8</f>
        <v>1638.3152003367795</v>
      </c>
      <c r="S59" s="13">
        <f>'[42]INPUT_Energy demand'!AO8</f>
        <v>1976.5365359233583</v>
      </c>
      <c r="T59" s="13">
        <f>'[42]INPUT_Energy demand'!AP8</f>
        <v>0</v>
      </c>
      <c r="U59" s="13">
        <f>'[42]INPUT_Energy demand'!AQ8</f>
        <v>6955.7402455977654</v>
      </c>
      <c r="V59" s="13">
        <f>'[42]INPUT_Energy demand'!AR8</f>
        <v>1638.3152003367798</v>
      </c>
      <c r="W59" s="13">
        <f>'[42]INPUT_Energy demand'!AS8</f>
        <v>8669.0198944005188</v>
      </c>
      <c r="X59" s="110">
        <f>'[42]INPUT_Energy demand'!AT8</f>
        <v>0</v>
      </c>
      <c r="Y59" s="110">
        <f>'[42]INPUT_Energy demand'!AU8</f>
        <v>0.50877472230898235</v>
      </c>
      <c r="Z59" s="110">
        <f>'[42]INPUT_Energy demand'!AV8</f>
        <v>0.99999999999999989</v>
      </c>
      <c r="AA59" s="110">
        <f>'[42]INPUT_Energy demand'!AW8</f>
        <v>0.22800000000000462</v>
      </c>
      <c r="AB59" s="13">
        <f>'[42]INPUT_Energy demand'!AX8</f>
        <v>45095.43051472443</v>
      </c>
      <c r="AC59" s="13">
        <f>'[42]INPUT_Energy demand'!AY8</f>
        <v>53.175660121635779</v>
      </c>
      <c r="AD59" s="13">
        <f>'[42]INPUT_Energy demand'!AZ8</f>
        <v>39.605435470502314</v>
      </c>
      <c r="AE59" s="104">
        <f>'[42]INPUT_Energy demand'!BA8</f>
        <v>132.75632843201686</v>
      </c>
    </row>
    <row r="60" spans="1:31">
      <c r="A60" s="16" t="s">
        <v>7</v>
      </c>
      <c r="B60" s="17" t="s">
        <v>11</v>
      </c>
      <c r="C60" s="17" t="s">
        <v>37</v>
      </c>
      <c r="D60" s="17" t="s">
        <v>38</v>
      </c>
      <c r="E60" s="45" t="s">
        <v>40</v>
      </c>
      <c r="F60" s="17" t="s">
        <v>21</v>
      </c>
      <c r="G60" s="25" t="str">
        <f t="shared" si="1"/>
        <v>TEK17 ASHP NoPV NoST Occupant open EV charging</v>
      </c>
      <c r="H60" s="13">
        <f>'[58]INPUT_Energy demand'!AD8</f>
        <v>9883.9445913354393</v>
      </c>
      <c r="I60" s="13">
        <f>'[58]INPUT_Energy demand'!AE8</f>
        <v>10561.021006763269</v>
      </c>
      <c r="J60" s="13">
        <f>'[58]INPUT_Energy demand'!AF8</f>
        <v>11686.895658577823</v>
      </c>
      <c r="K60" s="13">
        <f>'[58]INPUT_Energy demand'!AG8</f>
        <v>10917.025236246302</v>
      </c>
      <c r="L60" s="13">
        <f>'[58]INPUT_Energy demand'!AH8</f>
        <v>9883.9445913354393</v>
      </c>
      <c r="M60" s="13">
        <f>'[58]INPUT_Energy demand'!AI8</f>
        <v>7391.0936954894551</v>
      </c>
      <c r="N60" s="13">
        <f>'[58]INPUT_Energy demand'!AJ8</f>
        <v>10068.841060985267</v>
      </c>
      <c r="O60" s="13">
        <f>'[58]INPUT_Energy demand'!AK8</f>
        <v>8250.579727832619</v>
      </c>
      <c r="P60" s="13">
        <f>'[58]INPUT_Energy demand'!AL8</f>
        <v>0</v>
      </c>
      <c r="Q60" s="13">
        <f>'[58]INPUT_Energy demand'!AM8</f>
        <v>3169.9273112738138</v>
      </c>
      <c r="R60" s="13">
        <f>'[58]INPUT_Energy demand'!AN8</f>
        <v>1618.0545975925561</v>
      </c>
      <c r="S60" s="13">
        <f>'[58]INPUT_Energy demand'!AO8</f>
        <v>2666.4455084136825</v>
      </c>
      <c r="T60" s="13">
        <f>'[58]INPUT_Energy demand'!AP8</f>
        <v>0</v>
      </c>
      <c r="U60" s="13">
        <f>'[58]INPUT_Energy demand'!AQ8</f>
        <v>7642.2469651675083</v>
      </c>
      <c r="V60" s="13">
        <f>'[58]INPUT_Energy demand'!AR8</f>
        <v>1618.0545975925568</v>
      </c>
      <c r="W60" s="13">
        <f>'[58]INPUT_Energy demand'!AS8</f>
        <v>11694.936440410842</v>
      </c>
      <c r="X60" s="110">
        <f>'[58]INPUT_Energy demand'!AT8</f>
        <v>0</v>
      </c>
      <c r="Y60" s="110">
        <f>'[58]INPUT_Energy demand'!AU8</f>
        <v>0.41478995977517891</v>
      </c>
      <c r="Z60" s="110">
        <f>'[58]INPUT_Energy demand'!AV8</f>
        <v>0.99999999999999956</v>
      </c>
      <c r="AA60" s="110">
        <f>'[58]INPUT_Energy demand'!AW8</f>
        <v>0.2280000000000009</v>
      </c>
      <c r="AB60" s="13">
        <f>'[58]INPUT_Energy demand'!AX8</f>
        <v>42376.821219705409</v>
      </c>
      <c r="AC60" s="13">
        <f>'[58]INPUT_Energy demand'!AY8</f>
        <v>42.844552554353442</v>
      </c>
      <c r="AD60" s="13">
        <f>'[58]INPUT_Energy demand'!AZ8</f>
        <v>70.984335263548459</v>
      </c>
      <c r="AE60" s="104">
        <f>'[58]INPUT_Energy demand'!BA8</f>
        <v>160.69912843201686</v>
      </c>
    </row>
    <row r="61" spans="1:31">
      <c r="A61" s="16" t="s">
        <v>7</v>
      </c>
      <c r="B61" s="17" t="s">
        <v>10</v>
      </c>
      <c r="C61" s="17" t="s">
        <v>32</v>
      </c>
      <c r="D61" s="17" t="s">
        <v>38</v>
      </c>
      <c r="E61" s="45" t="s">
        <v>40</v>
      </c>
      <c r="F61" s="17" t="s">
        <v>21</v>
      </c>
      <c r="G61" s="25" t="str">
        <f t="shared" si="1"/>
        <v>TEK17 Direct PV panels NoST Occupant open EV charging</v>
      </c>
      <c r="H61" s="13">
        <f>'[74]INPUT_Energy demand'!AD8</f>
        <v>12658.421391335505</v>
      </c>
      <c r="I61" s="13">
        <f>'[74]INPUT_Energy demand'!AE8</f>
        <v>13671.881803488639</v>
      </c>
      <c r="J61" s="13">
        <f>'[74]INPUT_Energy demand'!AF8</f>
        <v>16780.19213065871</v>
      </c>
      <c r="K61" s="13">
        <f>'[74]INPUT_Energy demand'!AG8</f>
        <v>13355.456436246328</v>
      </c>
      <c r="L61" s="13">
        <f>'[74]INPUT_Energy demand'!AH8</f>
        <v>12658.421391335505</v>
      </c>
      <c r="M61" s="13">
        <f>'[74]INPUT_Energy demand'!AI8</f>
        <v>9873.4446221777398</v>
      </c>
      <c r="N61" s="13">
        <f>'[74]INPUT_Energy demand'!AJ8</f>
        <v>10791.541060985282</v>
      </c>
      <c r="O61" s="13">
        <f>'[74]INPUT_Energy demand'!AK8</f>
        <v>10689.010927832598</v>
      </c>
      <c r="P61" s="13">
        <f>'[74]INPUT_Energy demand'!AL8</f>
        <v>0</v>
      </c>
      <c r="Q61" s="13">
        <f>'[74]INPUT_Energy demand'!AM8</f>
        <v>3798.4371813108992</v>
      </c>
      <c r="R61" s="13">
        <f>'[74]INPUT_Energy demand'!AN8</f>
        <v>5988.6510696734276</v>
      </c>
      <c r="S61" s="13">
        <f>'[74]INPUT_Energy demand'!AO8</f>
        <v>2666.4455084137298</v>
      </c>
      <c r="T61" s="13">
        <f>'[74]INPUT_Energy demand'!AP8</f>
        <v>0</v>
      </c>
      <c r="U61" s="13">
        <f>'[74]INPUT_Energy demand'!AQ8</f>
        <v>9511.643706473551</v>
      </c>
      <c r="V61" s="13">
        <f>'[74]INPUT_Energy demand'!AR8</f>
        <v>5988.6510696734276</v>
      </c>
      <c r="W61" s="13">
        <f>'[74]INPUT_Energy demand'!AS8</f>
        <v>11694.936440410842</v>
      </c>
      <c r="X61" s="110">
        <f>'[74]INPUT_Energy demand'!AT8</f>
        <v>0</v>
      </c>
      <c r="Y61" s="110">
        <f>'[74]INPUT_Energy demand'!AU8</f>
        <v>0.39934603298120935</v>
      </c>
      <c r="Z61" s="110">
        <f>'[74]INPUT_Energy demand'!AV8</f>
        <v>1</v>
      </c>
      <c r="AA61" s="110">
        <f>'[74]INPUT_Energy demand'!AW8</f>
        <v>0.22800000000000495</v>
      </c>
      <c r="AB61" s="13">
        <f>'[74]INPUT_Energy demand'!AX8</f>
        <v>54202.821219705394</v>
      </c>
      <c r="AC61" s="13">
        <f>'[74]INPUT_Energy demand'!AY8</f>
        <v>59.732660810647985</v>
      </c>
      <c r="AD61" s="13">
        <f>'[74]INPUT_Energy demand'!AZ8</f>
        <v>103.38433526354848</v>
      </c>
      <c r="AE61" s="104">
        <f>'[74]INPUT_Energy demand'!BA8</f>
        <v>160.69912843201686</v>
      </c>
    </row>
    <row r="62" spans="1:31">
      <c r="A62" s="16" t="s">
        <v>7</v>
      </c>
      <c r="B62" s="17" t="s">
        <v>11</v>
      </c>
      <c r="C62" s="17" t="s">
        <v>32</v>
      </c>
      <c r="D62" s="17" t="s">
        <v>38</v>
      </c>
      <c r="E62" s="45" t="s">
        <v>40</v>
      </c>
      <c r="F62" s="17" t="s">
        <v>21</v>
      </c>
      <c r="G62" s="25" t="str">
        <f t="shared" si="1"/>
        <v>TEK17 ASHP PV panels NoST Occupant open EV charging</v>
      </c>
      <c r="H62" s="13">
        <f>'[90]INPUT_Energy demand'!AD8</f>
        <v>12658.421391335431</v>
      </c>
      <c r="I62" s="13">
        <f>'[90]INPUT_Energy demand'!AE8</f>
        <v>13082.026580318572</v>
      </c>
      <c r="J62" s="13">
        <f>'[90]INPUT_Energy demand'!AF8</f>
        <v>14915.900172989157</v>
      </c>
      <c r="K62" s="13">
        <f>'[90]INPUT_Energy demand'!AG8</f>
        <v>13107.574836246247</v>
      </c>
      <c r="L62" s="13">
        <f>'[90]INPUT_Energy demand'!AH8</f>
        <v>12658.421391335431</v>
      </c>
      <c r="M62" s="13">
        <f>'[90]INPUT_Energy demand'!AI8</f>
        <v>9353.9882610132045</v>
      </c>
      <c r="N62" s="13">
        <f>'[90]INPUT_Energy demand'!AJ8</f>
        <v>10791.541060985284</v>
      </c>
      <c r="O62" s="13">
        <f>'[90]INPUT_Energy demand'!AK8</f>
        <v>10441.129327832608</v>
      </c>
      <c r="P62" s="13">
        <f>'[90]INPUT_Energy demand'!AL8</f>
        <v>0</v>
      </c>
      <c r="Q62" s="13">
        <f>'[90]INPUT_Energy demand'!AM8</f>
        <v>3728.0383193053676</v>
      </c>
      <c r="R62" s="13">
        <f>'[90]INPUT_Energy demand'!AN8</f>
        <v>4124.3591120038727</v>
      </c>
      <c r="S62" s="13">
        <f>'[90]INPUT_Energy demand'!AO8</f>
        <v>2666.4455084136389</v>
      </c>
      <c r="T62" s="13">
        <f>'[90]INPUT_Energy demand'!AP8</f>
        <v>0</v>
      </c>
      <c r="U62" s="13">
        <f>'[90]INPUT_Energy demand'!AQ8</f>
        <v>7893.4591018124429</v>
      </c>
      <c r="V62" s="13">
        <f>'[90]INPUT_Energy demand'!AR8</f>
        <v>4124.3591120038718</v>
      </c>
      <c r="W62" s="13">
        <f>'[90]INPUT_Energy demand'!AS8</f>
        <v>11694.936440410842</v>
      </c>
      <c r="X62" s="110">
        <f>'[90]INPUT_Energy demand'!AT8</f>
        <v>0</v>
      </c>
      <c r="Y62" s="110">
        <f>'[90]INPUT_Energy demand'!AU8</f>
        <v>0.47229462662945332</v>
      </c>
      <c r="Z62" s="110">
        <f>'[90]INPUT_Energy demand'!AV8</f>
        <v>1.0000000000000002</v>
      </c>
      <c r="AA62" s="110">
        <f>'[90]INPUT_Energy demand'!AW8</f>
        <v>0.22799999999999718</v>
      </c>
      <c r="AB62" s="13">
        <f>'[90]INPUT_Energy demand'!AX8</f>
        <v>54202.821219705329</v>
      </c>
      <c r="AC62" s="13">
        <f>'[90]INPUT_Energy demand'!AY8</f>
        <v>54.285678974680877</v>
      </c>
      <c r="AD62" s="13">
        <f>'[90]INPUT_Energy demand'!AZ8</f>
        <v>103.38433526354848</v>
      </c>
      <c r="AE62" s="104">
        <f>'[90]INPUT_Energy demand'!BA8</f>
        <v>160.69912843201686</v>
      </c>
    </row>
    <row r="63" spans="1:31">
      <c r="A63" s="16" t="s">
        <v>7</v>
      </c>
      <c r="B63" s="17" t="s">
        <v>10</v>
      </c>
      <c r="C63" s="17" t="s">
        <v>37</v>
      </c>
      <c r="D63" s="17" t="s">
        <v>39</v>
      </c>
      <c r="E63" s="45" t="s">
        <v>40</v>
      </c>
      <c r="F63" s="17" t="s">
        <v>21</v>
      </c>
      <c r="G63" s="25" t="str">
        <f t="shared" si="1"/>
        <v>TEK17 Direct NoPV ST Occupant open EV charging</v>
      </c>
      <c r="H63" s="13">
        <f>'[11]INPUT_Energy demand'!AD8</f>
        <v>11626.843209593932</v>
      </c>
      <c r="I63" s="13">
        <f>'[11]INPUT_Energy demand'!AE8</f>
        <v>13006.381104932854</v>
      </c>
      <c r="J63" s="13">
        <f>'[11]INPUT_Energy demand'!AF8</f>
        <v>15409.053559278816</v>
      </c>
      <c r="K63" s="13">
        <f>'[11]INPUT_Energy demand'!AG8</f>
        <v>12391.646735520817</v>
      </c>
      <c r="L63" s="13">
        <f>'[11]INPUT_Energy demand'!AH8</f>
        <v>11626.843209593932</v>
      </c>
      <c r="M63" s="13">
        <f>'[11]INPUT_Energy demand'!AI8</f>
        <v>8395.5694937581411</v>
      </c>
      <c r="N63" s="13">
        <f>'[11]INPUT_Energy demand'!AJ8</f>
        <v>10522.736453673424</v>
      </c>
      <c r="O63" s="13">
        <f>'[11]INPUT_Energy demand'!AK8</f>
        <v>9312.5932878338444</v>
      </c>
      <c r="P63" s="13">
        <f>'[11]INPUT_Energy demand'!AL8</f>
        <v>0</v>
      </c>
      <c r="Q63" s="13">
        <f>'[11]INPUT_Energy demand'!AM8</f>
        <v>4610.8116111747131</v>
      </c>
      <c r="R63" s="13">
        <f>'[11]INPUT_Energy demand'!AN8</f>
        <v>4886.3171056053925</v>
      </c>
      <c r="S63" s="13">
        <f>'[11]INPUT_Energy demand'!AO8</f>
        <v>3079.0534476869725</v>
      </c>
      <c r="T63" s="13">
        <f>'[11]INPUT_Energy demand'!AP8</f>
        <v>0</v>
      </c>
      <c r="U63" s="13">
        <f>'[11]INPUT_Energy demand'!AQ8</f>
        <v>13262.881567082375</v>
      </c>
      <c r="V63" s="13">
        <f>'[11]INPUT_Energy demand'!AR8</f>
        <v>4886.3171056053925</v>
      </c>
      <c r="W63" s="13">
        <f>'[11]INPUT_Energy demand'!AS8</f>
        <v>14185.731260000019</v>
      </c>
      <c r="X63" s="110">
        <f>'[11]INPUT_Energy demand'!AT8</f>
        <v>0</v>
      </c>
      <c r="Y63" s="110">
        <f>'[11]INPUT_Energy demand'!AU8</f>
        <v>0.34764780095891479</v>
      </c>
      <c r="Z63" s="110">
        <f>'[11]INPUT_Energy demand'!AV8</f>
        <v>1</v>
      </c>
      <c r="AA63" s="110">
        <f>'[11]INPUT_Energy demand'!AW8</f>
        <v>0.21705285340975566</v>
      </c>
      <c r="AB63" s="13">
        <f>'[11]INPUT_Energy demand'!AX8</f>
        <v>51454.729073468356</v>
      </c>
      <c r="AC63" s="13">
        <f>'[11]INPUT_Energy demand'!AY8</f>
        <v>52.814573899999992</v>
      </c>
      <c r="AD63" s="13">
        <f>'[11]INPUT_Energy demand'!AZ8</f>
        <v>51.847505900000016</v>
      </c>
      <c r="AE63" s="104">
        <f>'[11]INPUT_Energy demand'!BA8</f>
        <v>164.13319999999999</v>
      </c>
    </row>
    <row r="64" spans="1:31">
      <c r="A64" s="16" t="s">
        <v>7</v>
      </c>
      <c r="B64" s="17" t="s">
        <v>11</v>
      </c>
      <c r="C64" s="17" t="s">
        <v>37</v>
      </c>
      <c r="D64" s="17" t="s">
        <v>39</v>
      </c>
      <c r="E64" s="45" t="s">
        <v>40</v>
      </c>
      <c r="F64" s="17" t="s">
        <v>21</v>
      </c>
      <c r="G64" s="25" t="str">
        <f t="shared" si="1"/>
        <v>TEK17 ASHP NoPV ST Occupant open EV charging</v>
      </c>
      <c r="H64" s="13">
        <f>'[27]INPUT_Energy demand'!AD8</f>
        <v>14394.923932333169</v>
      </c>
      <c r="I64" s="13">
        <f>'[27]INPUT_Energy demand'!AE8</f>
        <v>16117.114501472843</v>
      </c>
      <c r="J64" s="13">
        <f>'[27]INPUT_Energy demand'!AF8</f>
        <v>23395.164067483405</v>
      </c>
      <c r="K64" s="13">
        <f>'[27]INPUT_Energy demand'!AG8</f>
        <v>14826.013761428039</v>
      </c>
      <c r="L64" s="13">
        <f>'[27]INPUT_Energy demand'!AH8</f>
        <v>14394.923932333169</v>
      </c>
      <c r="M64" s="13">
        <f>'[27]INPUT_Energy demand'!AI8</f>
        <v>10553.536211464121</v>
      </c>
      <c r="N64" s="13">
        <f>'[27]INPUT_Energy demand'!AJ8</f>
        <v>11243.770808553425</v>
      </c>
      <c r="O64" s="13">
        <f>'[27]INPUT_Energy demand'!AK8</f>
        <v>11739.874537151018</v>
      </c>
      <c r="P64" s="13">
        <f>'[27]INPUT_Energy demand'!AL8</f>
        <v>0</v>
      </c>
      <c r="Q64" s="13">
        <f>'[27]INPUT_Energy demand'!AM8</f>
        <v>5563.5782900087215</v>
      </c>
      <c r="R64" s="13">
        <f>'[27]INPUT_Energy demand'!AN8</f>
        <v>12151.39325892998</v>
      </c>
      <c r="S64" s="13">
        <f>'[27]INPUT_Energy demand'!AO8</f>
        <v>3086.1392242770216</v>
      </c>
      <c r="T64" s="13">
        <f>'[27]INPUT_Energy demand'!AP8</f>
        <v>0</v>
      </c>
      <c r="U64" s="13">
        <f>'[27]INPUT_Energy demand'!AQ8</f>
        <v>16452.218024313373</v>
      </c>
      <c r="V64" s="13">
        <f>'[27]INPUT_Energy demand'!AR8</f>
        <v>12151.39325892998</v>
      </c>
      <c r="W64" s="13">
        <f>'[27]INPUT_Energy demand'!AS8</f>
        <v>14185.731260000019</v>
      </c>
      <c r="X64" s="110">
        <f>'[27]INPUT_Energy demand'!AT8</f>
        <v>0</v>
      </c>
      <c r="Y64" s="110">
        <f>'[27]INPUT_Energy demand'!AU8</f>
        <v>0.33816584984387932</v>
      </c>
      <c r="Z64" s="110">
        <f>'[27]INPUT_Energy demand'!AV8</f>
        <v>1</v>
      </c>
      <c r="AA64" s="110">
        <f>'[27]INPUT_Energy demand'!AW8</f>
        <v>0.21755235367944067</v>
      </c>
      <c r="AB64" s="13">
        <f>'[27]INPUT_Energy demand'!AX8</f>
        <v>63247.416171068158</v>
      </c>
      <c r="AC64" s="13">
        <f>'[27]INPUT_Energy demand'!AY8</f>
        <v>72.940166562499982</v>
      </c>
      <c r="AD64" s="13">
        <f>'[27]INPUT_Energy demand'!AZ8</f>
        <v>80.694947400000004</v>
      </c>
      <c r="AE64" s="104">
        <f>'[27]INPUT_Energy demand'!BA8</f>
        <v>164.13319999999999</v>
      </c>
    </row>
    <row r="65" spans="1:31">
      <c r="A65" s="16" t="s">
        <v>7</v>
      </c>
      <c r="B65" s="17" t="s">
        <v>10</v>
      </c>
      <c r="C65" s="17" t="s">
        <v>32</v>
      </c>
      <c r="D65" s="17" t="s">
        <v>39</v>
      </c>
      <c r="E65" s="45" t="s">
        <v>40</v>
      </c>
      <c r="F65" s="17" t="s">
        <v>21</v>
      </c>
      <c r="G65" s="25" t="str">
        <f t="shared" si="1"/>
        <v>TEK17 Direct PV panels ST Occupant open EV charging</v>
      </c>
      <c r="H65" s="13">
        <f>'[43]INPUT_Energy demand'!AD8</f>
        <v>14401.320009593928</v>
      </c>
      <c r="I65" s="13">
        <f>'[43]INPUT_Energy demand'!AE8</f>
        <v>15379.604550269039</v>
      </c>
      <c r="J65" s="13">
        <f>'[43]INPUT_Energy demand'!AF8</f>
        <v>18902.117527423427</v>
      </c>
      <c r="K65" s="13">
        <f>'[43]INPUT_Energy demand'!AG8</f>
        <v>14582.196335520819</v>
      </c>
      <c r="L65" s="13">
        <f>'[43]INPUT_Energy demand'!AH8</f>
        <v>14401.320009593928</v>
      </c>
      <c r="M65" s="13">
        <f>'[43]INPUT_Energy demand'!AI8</f>
        <v>10293.77118272953</v>
      </c>
      <c r="N65" s="13">
        <f>'[43]INPUT_Energy demand'!AJ8</f>
        <v>11245.436453673419</v>
      </c>
      <c r="O65" s="13">
        <f>'[43]INPUT_Energy demand'!AK8</f>
        <v>11503.14288783383</v>
      </c>
      <c r="P65" s="13">
        <f>'[43]INPUT_Energy demand'!AL8</f>
        <v>0</v>
      </c>
      <c r="Q65" s="13">
        <f>'[43]INPUT_Energy demand'!AM8</f>
        <v>5085.8333675395097</v>
      </c>
      <c r="R65" s="13">
        <f>'[43]INPUT_Energy demand'!AN8</f>
        <v>7656.6810737500073</v>
      </c>
      <c r="S65" s="13">
        <f>'[43]INPUT_Energy demand'!AO8</f>
        <v>3079.0534476869889</v>
      </c>
      <c r="T65" s="13">
        <f>'[43]INPUT_Energy demand'!AP8</f>
        <v>0</v>
      </c>
      <c r="U65" s="13">
        <f>'[43]INPUT_Energy demand'!AQ8</f>
        <v>12944.838255671897</v>
      </c>
      <c r="V65" s="13">
        <f>'[43]INPUT_Energy demand'!AR8</f>
        <v>7656.6810737500073</v>
      </c>
      <c r="W65" s="13">
        <f>'[43]INPUT_Energy demand'!AS8</f>
        <v>14185.731260000019</v>
      </c>
      <c r="X65" s="110">
        <f>'[43]INPUT_Energy demand'!AT8</f>
        <v>0</v>
      </c>
      <c r="Y65" s="110">
        <f>'[43]INPUT_Energy demand'!AU8</f>
        <v>0.39288504553628595</v>
      </c>
      <c r="Z65" s="110">
        <f>'[43]INPUT_Energy demand'!AV8</f>
        <v>1</v>
      </c>
      <c r="AA65" s="110">
        <f>'[43]INPUT_Energy demand'!AW8</f>
        <v>0.2170528534097568</v>
      </c>
      <c r="AB65" s="13">
        <f>'[43]INPUT_Energy demand'!AX8</f>
        <v>63280.729073468225</v>
      </c>
      <c r="AC65" s="13">
        <f>'[43]INPUT_Energy demand'!AY8</f>
        <v>65.418535616666645</v>
      </c>
      <c r="AD65" s="13">
        <f>'[43]INPUT_Energy demand'!AZ8</f>
        <v>71.692486700000018</v>
      </c>
      <c r="AE65" s="104">
        <f>'[43]INPUT_Energy demand'!BA8</f>
        <v>164.13319999999999</v>
      </c>
    </row>
    <row r="66" spans="1:31">
      <c r="A66" s="16" t="s">
        <v>7</v>
      </c>
      <c r="B66" s="17" t="s">
        <v>11</v>
      </c>
      <c r="C66" s="17" t="s">
        <v>32</v>
      </c>
      <c r="D66" s="17" t="s">
        <v>39</v>
      </c>
      <c r="E66" s="45" t="s">
        <v>40</v>
      </c>
      <c r="F66" s="17" t="s">
        <v>21</v>
      </c>
      <c r="G66" s="25" t="str">
        <f t="shared" si="1"/>
        <v>TEK17 ASHP PV panels ST Occupant open EV charging</v>
      </c>
      <c r="H66" s="13">
        <f>'[59]INPUT_Energy demand'!AD8</f>
        <v>14063.636308587236</v>
      </c>
      <c r="I66" s="13">
        <f>'[59]INPUT_Energy demand'!AE8</f>
        <v>14370.303420453834</v>
      </c>
      <c r="J66" s="13">
        <f>'[59]INPUT_Energy demand'!AF8</f>
        <v>18933.793334396527</v>
      </c>
      <c r="K66" s="13">
        <f>'[59]INPUT_Energy demand'!AG8</f>
        <v>15154.906709052069</v>
      </c>
      <c r="L66" s="13">
        <f>'[59]INPUT_Energy demand'!AH8</f>
        <v>14063.636308587236</v>
      </c>
      <c r="M66" s="13">
        <f>'[59]INPUT_Energy demand'!AI8</f>
        <v>9992.9755400923696</v>
      </c>
      <c r="N66" s="13">
        <f>'[59]INPUT_Energy demand'!AJ8</f>
        <v>11157.461404019585</v>
      </c>
      <c r="O66" s="13">
        <f>'[59]INPUT_Energy demand'!AK8</f>
        <v>11111.04904816459</v>
      </c>
      <c r="P66" s="13">
        <f>'[59]INPUT_Energy demand'!AL8</f>
        <v>0</v>
      </c>
      <c r="Q66" s="13">
        <f>'[59]INPUT_Energy demand'!AM8</f>
        <v>4377.3278803614648</v>
      </c>
      <c r="R66" s="13">
        <f>'[59]INPUT_Energy demand'!AN8</f>
        <v>7776.3319303769422</v>
      </c>
      <c r="S66" s="13">
        <f>'[59]INPUT_Energy demand'!AO8</f>
        <v>4043.8576608874791</v>
      </c>
      <c r="T66" s="13">
        <f>'[59]INPUT_Energy demand'!AP8</f>
        <v>0</v>
      </c>
      <c r="U66" s="13">
        <f>'[59]INPUT_Energy demand'!AQ8</f>
        <v>11874.028464961322</v>
      </c>
      <c r="V66" s="13">
        <f>'[59]INPUT_Energy demand'!AR8</f>
        <v>7776.3319303769431</v>
      </c>
      <c r="W66" s="13">
        <f>'[59]INPUT_Energy demand'!AS8</f>
        <v>18548.873</v>
      </c>
      <c r="X66" s="110">
        <f>'[59]INPUT_Energy demand'!AT8</f>
        <v>0</v>
      </c>
      <c r="Y66" s="110">
        <f>'[59]INPUT_Energy demand'!AU8</f>
        <v>0.36864724497489432</v>
      </c>
      <c r="Z66" s="110">
        <f>'[59]INPUT_Energy demand'!AV8</f>
        <v>0.99999999999999989</v>
      </c>
      <c r="AA66" s="110">
        <f>'[59]INPUT_Energy demand'!AW8</f>
        <v>0.21801096276239959</v>
      </c>
      <c r="AB66" s="13">
        <f>'[59]INPUT_Energy demand'!AX8</f>
        <v>64149.228080391782</v>
      </c>
      <c r="AC66" s="13">
        <f>'[59]INPUT_Energy demand'!AY8</f>
        <v>54.463338606666625</v>
      </c>
      <c r="AD66" s="13">
        <f>'[59]INPUT_Energy demand'!AZ8</f>
        <v>108.91406916150002</v>
      </c>
      <c r="AE66" s="104">
        <f>'[59]INPUT_Energy demand'!BA8</f>
        <v>192.07599999999999</v>
      </c>
    </row>
    <row r="67" spans="1:31">
      <c r="A67" s="16" t="s">
        <v>7</v>
      </c>
      <c r="B67" s="17" t="s">
        <v>10</v>
      </c>
      <c r="C67" s="17" t="s">
        <v>37</v>
      </c>
      <c r="D67" s="17" t="s">
        <v>38</v>
      </c>
      <c r="E67" s="45" t="s">
        <v>40</v>
      </c>
      <c r="F67" s="17" t="s">
        <v>41</v>
      </c>
      <c r="G67" s="25" t="str">
        <f t="shared" ref="G67:G98" si="2">CONCATENATE(A67," ",B67," ",C67," ",D67," ",E67," ",F67)</f>
        <v>TEK17 Direct NoPV NoST Occupant open EV charging delay</v>
      </c>
      <c r="H67" s="13">
        <f>'[75]INPUT_Energy demand'!AD8</f>
        <v>16831.881279166366</v>
      </c>
      <c r="I67" s="13">
        <f>'[75]INPUT_Energy demand'!AE8</f>
        <v>17465.735124060811</v>
      </c>
      <c r="J67" s="13">
        <f>'[75]INPUT_Energy demand'!AF8</f>
        <v>28579.034702233963</v>
      </c>
      <c r="K67" s="13">
        <f>'[75]INPUT_Energy demand'!AG8</f>
        <v>17589.378100774273</v>
      </c>
      <c r="L67" s="13">
        <f>'[75]INPUT_Energy demand'!AH8</f>
        <v>16831.881279166366</v>
      </c>
      <c r="M67" s="13">
        <f>'[75]INPUT_Energy demand'!AI8</f>
        <v>12059.555253588174</v>
      </c>
      <c r="N67" s="13">
        <f>'[75]INPUT_Energy demand'!AJ8</f>
        <v>11878.538531774568</v>
      </c>
      <c r="O67" s="13">
        <f>'[75]INPUT_Energy demand'!AK8</f>
        <v>13538.424493584787</v>
      </c>
      <c r="P67" s="13">
        <f>'[75]INPUT_Energy demand'!AL8</f>
        <v>0</v>
      </c>
      <c r="Q67" s="13">
        <f>'[75]INPUT_Energy demand'!AM8</f>
        <v>5406.179870472637</v>
      </c>
      <c r="R67" s="13">
        <f>'[75]INPUT_Energy demand'!AN8</f>
        <v>16700.496170459395</v>
      </c>
      <c r="S67" s="13">
        <f>'[75]INPUT_Energy demand'!AO8</f>
        <v>4050.9536071894854</v>
      </c>
      <c r="T67" s="13">
        <f>'[75]INPUT_Energy demand'!AP8</f>
        <v>0</v>
      </c>
      <c r="U67" s="13">
        <f>'[75]INPUT_Energy demand'!AQ8</f>
        <v>15421.379111685968</v>
      </c>
      <c r="V67" s="13">
        <f>'[75]INPUT_Energy demand'!AR8</f>
        <v>16700.496170459395</v>
      </c>
      <c r="W67" s="13">
        <f>'[75]INPUT_Energy demand'!AS8</f>
        <v>18548.873</v>
      </c>
      <c r="X67" s="110">
        <f>'[75]INPUT_Energy demand'!AT8</f>
        <v>0</v>
      </c>
      <c r="Y67" s="110">
        <f>'[75]INPUT_Energy demand'!AU8</f>
        <v>0.35056396910545812</v>
      </c>
      <c r="Z67" s="110">
        <f>'[75]INPUT_Energy demand'!AV8</f>
        <v>1</v>
      </c>
      <c r="AA67" s="110">
        <f>'[75]INPUT_Energy demand'!AW8</f>
        <v>0.21839351680231384</v>
      </c>
      <c r="AB67" s="13">
        <f>'[75]INPUT_Energy demand'!AX8</f>
        <v>75942.770635491397</v>
      </c>
      <c r="AC67" s="13">
        <f>'[75]INPUT_Energy demand'!AY8</f>
        <v>67.989410033087509</v>
      </c>
      <c r="AD67" s="13">
        <f>'[75]INPUT_Energy demand'!AZ8</f>
        <v>141.31406916150004</v>
      </c>
      <c r="AE67" s="104">
        <f>'[75]INPUT_Energy demand'!BA8</f>
        <v>192.07599999999999</v>
      </c>
    </row>
    <row r="68" spans="1:31">
      <c r="A68" s="16" t="s">
        <v>7</v>
      </c>
      <c r="B68" s="17" t="s">
        <v>11</v>
      </c>
      <c r="C68" s="17" t="s">
        <v>37</v>
      </c>
      <c r="D68" s="17" t="s">
        <v>38</v>
      </c>
      <c r="E68" s="45" t="s">
        <v>40</v>
      </c>
      <c r="F68" s="17" t="s">
        <v>41</v>
      </c>
      <c r="G68" s="25" t="str">
        <f t="shared" si="2"/>
        <v>TEK17 ASHP NoPV NoST Occupant open EV charging delay</v>
      </c>
      <c r="H68" s="13">
        <f>'[91]INPUT_Energy demand'!AD8</f>
        <v>16838.113108587171</v>
      </c>
      <c r="I68" s="13">
        <f>'[91]INPUT_Energy demand'!AE8</f>
        <v>16847.170320325349</v>
      </c>
      <c r="J68" s="13">
        <f>'[91]INPUT_Energy demand'!AF8</f>
        <v>25912.140819288317</v>
      </c>
      <c r="K68" s="13">
        <f>'[91]INPUT_Energy demand'!AG8</f>
        <v>17345.456309052046</v>
      </c>
      <c r="L68" s="13">
        <f>'[91]INPUT_Energy demand'!AH8</f>
        <v>16838.113108587171</v>
      </c>
      <c r="M68" s="13">
        <f>'[91]INPUT_Energy demand'!AI8</f>
        <v>11878.865168403525</v>
      </c>
      <c r="N68" s="13">
        <f>'[91]INPUT_Energy demand'!AJ8</f>
        <v>11880.161404019587</v>
      </c>
      <c r="O68" s="13">
        <f>'[91]INPUT_Energy demand'!AK8</f>
        <v>13301.598648164596</v>
      </c>
      <c r="P68" s="13">
        <f>'[91]INPUT_Energy demand'!AL8</f>
        <v>0</v>
      </c>
      <c r="Q68" s="13">
        <f>'[91]INPUT_Energy demand'!AM8</f>
        <v>4968.3051519218243</v>
      </c>
      <c r="R68" s="13">
        <f>'[91]INPUT_Energy demand'!AN8</f>
        <v>14031.97941526873</v>
      </c>
      <c r="S68" s="13">
        <f>'[91]INPUT_Energy demand'!AO8</f>
        <v>4043.85766088745</v>
      </c>
      <c r="T68" s="13">
        <f>'[91]INPUT_Energy demand'!AP8</f>
        <v>0</v>
      </c>
      <c r="U68" s="13">
        <f>'[91]INPUT_Energy demand'!AQ8</f>
        <v>13184.870068201843</v>
      </c>
      <c r="V68" s="13">
        <f>'[91]INPUT_Energy demand'!AR8</f>
        <v>14031.97941526873</v>
      </c>
      <c r="W68" s="13">
        <f>'[91]INPUT_Energy demand'!AS8</f>
        <v>18548.873</v>
      </c>
      <c r="X68" s="110">
        <f>'[91]INPUT_Energy demand'!AT8</f>
        <v>0</v>
      </c>
      <c r="Y68" s="110">
        <f>'[91]INPUT_Energy demand'!AU8</f>
        <v>0.37681866610911574</v>
      </c>
      <c r="Z68" s="110">
        <f>'[91]INPUT_Energy demand'!AV8</f>
        <v>1</v>
      </c>
      <c r="AA68" s="110">
        <f>'[91]INPUT_Energy demand'!AW8</f>
        <v>0.21801096276239804</v>
      </c>
      <c r="AB68" s="13">
        <f>'[91]INPUT_Energy demand'!AX8</f>
        <v>75975.228080391622</v>
      </c>
      <c r="AC68" s="13">
        <f>'[91]INPUT_Energy demand'!AY8</f>
        <v>65.929262320000007</v>
      </c>
      <c r="AD68" s="13">
        <f>'[91]INPUT_Energy demand'!AZ8</f>
        <v>141.31406916150004</v>
      </c>
      <c r="AE68" s="104">
        <f>'[91]INPUT_Energy demand'!BA8</f>
        <v>192.07599999999999</v>
      </c>
    </row>
    <row r="69" spans="1:31">
      <c r="A69" s="16" t="s">
        <v>7</v>
      </c>
      <c r="B69" s="17" t="s">
        <v>10</v>
      </c>
      <c r="C69" s="17" t="s">
        <v>32</v>
      </c>
      <c r="D69" s="17" t="s">
        <v>38</v>
      </c>
      <c r="E69" s="45" t="s">
        <v>40</v>
      </c>
      <c r="F69" s="17" t="s">
        <v>41</v>
      </c>
      <c r="G69" s="25" t="str">
        <f t="shared" si="2"/>
        <v>TEK17 Direct PV panels NoST Occupant open EV charging delay</v>
      </c>
      <c r="H69" s="13">
        <f>'[12]INPUT_Energy demand'!AD8</f>
        <v>7484.0300560049573</v>
      </c>
      <c r="I69" s="13">
        <f>'[12]INPUT_Energy demand'!AE8</f>
        <v>9130.6980923327956</v>
      </c>
      <c r="J69" s="13">
        <f>'[12]INPUT_Energy demand'!AF8</f>
        <v>9980.3380973421099</v>
      </c>
      <c r="K69" s="13">
        <f>'[12]INPUT_Energy demand'!AG8</f>
        <v>8232.4856045540655</v>
      </c>
      <c r="L69" s="13">
        <f>'[12]INPUT_Energy demand'!AH8</f>
        <v>7484.0300560049573</v>
      </c>
      <c r="M69" s="13">
        <f>'[12]INPUT_Energy demand'!AI8</f>
        <v>5907.9376406037118</v>
      </c>
      <c r="N69" s="13">
        <f>'[12]INPUT_Energy demand'!AJ8</f>
        <v>8754.7199032596254</v>
      </c>
      <c r="O69" s="13">
        <f>'[12]INPUT_Energy demand'!AK8</f>
        <v>6372.7013043127272</v>
      </c>
      <c r="P69" s="13">
        <f>'[12]INPUT_Energy demand'!AL8</f>
        <v>0</v>
      </c>
      <c r="Q69" s="13">
        <f>'[12]INPUT_Energy demand'!AM8</f>
        <v>3222.7604517290838</v>
      </c>
      <c r="R69" s="13">
        <f>'[12]INPUT_Energy demand'!AN8</f>
        <v>1225.6181940824845</v>
      </c>
      <c r="S69" s="13">
        <f>'[12]INPUT_Energy demand'!AO8</f>
        <v>1859.7843002413383</v>
      </c>
      <c r="T69" s="13">
        <f>'[12]INPUT_Energy demand'!AP8</f>
        <v>0</v>
      </c>
      <c r="U69" s="13">
        <f>'[12]INPUT_Energy demand'!AQ8</f>
        <v>8218.2274667755573</v>
      </c>
      <c r="V69" s="13">
        <f>'[12]INPUT_Energy demand'!AR8</f>
        <v>1225.6181940824845</v>
      </c>
      <c r="W69" s="13">
        <f>'[12]INPUT_Energy demand'!AS8</f>
        <v>8669.0198944005188</v>
      </c>
      <c r="X69" s="110">
        <f>'[12]INPUT_Energy demand'!AT8</f>
        <v>0</v>
      </c>
      <c r="Y69" s="110">
        <f>'[12]INPUT_Energy demand'!AU8</f>
        <v>0.39214787674811613</v>
      </c>
      <c r="Z69" s="110">
        <f>'[12]INPUT_Energy demand'!AV8</f>
        <v>1</v>
      </c>
      <c r="AA69" s="110">
        <f>'[12]INPUT_Energy demand'!AW8</f>
        <v>0.2145322450399044</v>
      </c>
      <c r="AB69" s="13">
        <f>'[12]INPUT_Energy demand'!AX8</f>
        <v>29874.398065192458</v>
      </c>
      <c r="AC69" s="13">
        <f>'[12]INPUT_Energy demand'!AY8</f>
        <v>50.128920035220297</v>
      </c>
      <c r="AD69" s="13">
        <f>'[12]INPUT_Energy demand'!AZ8</f>
        <v>36.23081642102381</v>
      </c>
      <c r="AE69" s="104">
        <f>'[12]INPUT_Energy demand'!BA8</f>
        <v>132.75632843201686</v>
      </c>
    </row>
    <row r="70" spans="1:31">
      <c r="A70" s="16" t="s">
        <v>7</v>
      </c>
      <c r="B70" s="17" t="s">
        <v>11</v>
      </c>
      <c r="C70" s="17" t="s">
        <v>32</v>
      </c>
      <c r="D70" s="17" t="s">
        <v>38</v>
      </c>
      <c r="E70" s="45" t="s">
        <v>40</v>
      </c>
      <c r="F70" s="17" t="s">
        <v>41</v>
      </c>
      <c r="G70" s="25" t="str">
        <f t="shared" si="2"/>
        <v>TEK17 ASHP PV panels NoST Occupant open EV charging delay</v>
      </c>
      <c r="H70" s="13">
        <f>'[28]INPUT_Energy demand'!AD8</f>
        <v>10250.64678155346</v>
      </c>
      <c r="I70" s="13">
        <f>'[28]INPUT_Energy demand'!AE8</f>
        <v>12269.184363267897</v>
      </c>
      <c r="J70" s="13">
        <f>'[28]INPUT_Energy demand'!AF8</f>
        <v>13942.15915531499</v>
      </c>
      <c r="K70" s="13">
        <f>'[28]INPUT_Energy demand'!AG8</f>
        <v>10665.922382246326</v>
      </c>
      <c r="L70" s="13">
        <f>'[28]INPUT_Energy demand'!AH8</f>
        <v>10250.64678155346</v>
      </c>
      <c r="M70" s="13">
        <f>'[28]INPUT_Energy demand'!AI8</f>
        <v>8653.1997912362331</v>
      </c>
      <c r="N70" s="13">
        <f>'[28]INPUT_Energy demand'!AJ8</f>
        <v>10164.373008871215</v>
      </c>
      <c r="O70" s="13">
        <f>'[28]INPUT_Energy demand'!AK8</f>
        <v>8799.0523054149762</v>
      </c>
      <c r="P70" s="13">
        <f>'[28]INPUT_Energy demand'!AL8</f>
        <v>0</v>
      </c>
      <c r="Q70" s="13">
        <f>'[28]INPUT_Energy demand'!AM8</f>
        <v>3615.9845720316644</v>
      </c>
      <c r="R70" s="13">
        <f>'[28]INPUT_Energy demand'!AN8</f>
        <v>3777.7861464437756</v>
      </c>
      <c r="S70" s="13">
        <f>'[28]INPUT_Energy demand'!AO8</f>
        <v>1866.8700768313502</v>
      </c>
      <c r="T70" s="13">
        <f>'[28]INPUT_Energy demand'!AP8</f>
        <v>0</v>
      </c>
      <c r="U70" s="13">
        <f>'[28]INPUT_Energy demand'!AQ8</f>
        <v>9046.2524306403848</v>
      </c>
      <c r="V70" s="13">
        <f>'[28]INPUT_Energy demand'!AR8</f>
        <v>3777.7861464437751</v>
      </c>
      <c r="W70" s="13">
        <f>'[28]INPUT_Energy demand'!AS8</f>
        <v>8669.0198944005188</v>
      </c>
      <c r="X70" s="110">
        <f>'[28]INPUT_Energy demand'!AT8</f>
        <v>0</v>
      </c>
      <c r="Y70" s="110">
        <f>'[28]INPUT_Energy demand'!AU8</f>
        <v>0.39972182953728264</v>
      </c>
      <c r="Z70" s="110">
        <f>'[28]INPUT_Energy demand'!AV8</f>
        <v>1.0000000000000002</v>
      </c>
      <c r="AA70" s="110">
        <f>'[28]INPUT_Energy demand'!AW8</f>
        <v>0.21534961270964395</v>
      </c>
      <c r="AB70" s="13">
        <f>'[28]INPUT_Energy demand'!AX8</f>
        <v>41659.460177424175</v>
      </c>
      <c r="AC70" s="13">
        <f>'[28]INPUT_Energy demand'!AY8</f>
        <v>70.37892003522029</v>
      </c>
      <c r="AD70" s="13">
        <f>'[28]INPUT_Energy demand'!AZ8</f>
        <v>55.286056270538381</v>
      </c>
      <c r="AE70" s="104">
        <f>'[28]INPUT_Energy demand'!BA8</f>
        <v>132.75632843201686</v>
      </c>
    </row>
    <row r="71" spans="1:31">
      <c r="A71" s="16" t="s">
        <v>7</v>
      </c>
      <c r="B71" s="17" t="s">
        <v>10</v>
      </c>
      <c r="C71" s="17" t="s">
        <v>37</v>
      </c>
      <c r="D71" s="17" t="s">
        <v>39</v>
      </c>
      <c r="E71" s="45" t="s">
        <v>40</v>
      </c>
      <c r="F71" s="17" t="s">
        <v>41</v>
      </c>
      <c r="G71" s="25" t="str">
        <f t="shared" si="2"/>
        <v>TEK17 Direct NoPV ST Occupant open EV charging delay</v>
      </c>
      <c r="H71" s="13">
        <f>'[44]INPUT_Energy demand'!AD8</f>
        <v>10258.506856004968</v>
      </c>
      <c r="I71" s="13">
        <f>'[44]INPUT_Energy demand'!AE8</f>
        <v>11608.498548383002</v>
      </c>
      <c r="J71" s="13">
        <f>'[44]INPUT_Energy demand'!AF8</f>
        <v>11781.288223838405</v>
      </c>
      <c r="K71" s="13">
        <f>'[44]INPUT_Energy demand'!AG8</f>
        <v>10423.035204554053</v>
      </c>
      <c r="L71" s="13">
        <f>'[44]INPUT_Energy demand'!AH8</f>
        <v>10258.506856004968</v>
      </c>
      <c r="M71" s="13">
        <f>'[44]INPUT_Energy demand'!AI8</f>
        <v>7912.0746633393264</v>
      </c>
      <c r="N71" s="13">
        <f>'[44]INPUT_Energy demand'!AJ8</f>
        <v>10166.419903259624</v>
      </c>
      <c r="O71" s="13">
        <f>'[44]INPUT_Energy demand'!AK8</f>
        <v>8563.250904312712</v>
      </c>
      <c r="P71" s="13">
        <f>'[44]INPUT_Energy demand'!AL8</f>
        <v>0</v>
      </c>
      <c r="Q71" s="13">
        <f>'[44]INPUT_Energy demand'!AM8</f>
        <v>3696.4238850436759</v>
      </c>
      <c r="R71" s="13">
        <f>'[44]INPUT_Energy demand'!AN8</f>
        <v>1614.8683205787802</v>
      </c>
      <c r="S71" s="13">
        <f>'[44]INPUT_Energy demand'!AO8</f>
        <v>1859.784300241341</v>
      </c>
      <c r="T71" s="13">
        <f>'[44]INPUT_Energy demand'!AP8</f>
        <v>0</v>
      </c>
      <c r="U71" s="13">
        <f>'[44]INPUT_Energy demand'!AQ8</f>
        <v>7496.7458126250549</v>
      </c>
      <c r="V71" s="13">
        <f>'[44]INPUT_Energy demand'!AR8</f>
        <v>1614.8683205787795</v>
      </c>
      <c r="W71" s="13">
        <f>'[44]INPUT_Energy demand'!AS8</f>
        <v>8669.0198944005188</v>
      </c>
      <c r="X71" s="110">
        <f>'[44]INPUT_Energy demand'!AT8</f>
        <v>0</v>
      </c>
      <c r="Y71" s="110">
        <f>'[44]INPUT_Energy demand'!AU8</f>
        <v>0.49307045716004327</v>
      </c>
      <c r="Z71" s="110">
        <f>'[44]INPUT_Energy demand'!AV8</f>
        <v>1.0000000000000004</v>
      </c>
      <c r="AA71" s="110">
        <f>'[44]INPUT_Energy demand'!AW8</f>
        <v>0.21453224503990473</v>
      </c>
      <c r="AB71" s="13">
        <f>'[44]INPUT_Energy demand'!AX8</f>
        <v>41700.398065192559</v>
      </c>
      <c r="AC71" s="13">
        <f>'[44]INPUT_Energy demand'!AY8</f>
        <v>57.136135353390642</v>
      </c>
      <c r="AD71" s="13">
        <f>'[44]INPUT_Energy demand'!AZ8</f>
        <v>39.446225470502313</v>
      </c>
      <c r="AE71" s="104">
        <f>'[44]INPUT_Energy demand'!BA8</f>
        <v>132.75632843201686</v>
      </c>
    </row>
    <row r="72" spans="1:31">
      <c r="A72" s="16" t="s">
        <v>7</v>
      </c>
      <c r="B72" s="17" t="s">
        <v>11</v>
      </c>
      <c r="C72" s="17" t="s">
        <v>37</v>
      </c>
      <c r="D72" s="17" t="s">
        <v>39</v>
      </c>
      <c r="E72" s="45" t="s">
        <v>40</v>
      </c>
      <c r="F72" s="17" t="s">
        <v>41</v>
      </c>
      <c r="G72" s="25" t="str">
        <f t="shared" si="2"/>
        <v>TEK17 ASHP NoPV ST Occupant open EV charging delay</v>
      </c>
      <c r="H72" s="13">
        <f>'[60]INPUT_Energy demand'!AD8</f>
        <v>9178.3214094007308</v>
      </c>
      <c r="I72" s="13">
        <f>'[60]INPUT_Energy demand'!AE8</f>
        <v>10291.541062527976</v>
      </c>
      <c r="J72" s="13">
        <f>'[60]INPUT_Energy demand'!AF8</f>
        <v>11456.015226259933</v>
      </c>
      <c r="K72" s="13">
        <f>'[60]INPUT_Energy demand'!AG8</f>
        <v>10164.000771504287</v>
      </c>
      <c r="L72" s="13">
        <f>'[60]INPUT_Energy demand'!AH8</f>
        <v>9178.3214094007308</v>
      </c>
      <c r="M72" s="13">
        <f>'[60]INPUT_Energy demand'!AI8</f>
        <v>6957.6314032494111</v>
      </c>
      <c r="N72" s="13">
        <f>'[60]INPUT_Energy demand'!AJ8</f>
        <v>9885.0850240231193</v>
      </c>
      <c r="O72" s="13">
        <f>'[60]INPUT_Energy demand'!AK8</f>
        <v>7647.5407149288421</v>
      </c>
      <c r="P72" s="13">
        <f>'[60]INPUT_Energy demand'!AL8</f>
        <v>0</v>
      </c>
      <c r="Q72" s="13">
        <f>'[60]INPUT_Energy demand'!AM8</f>
        <v>3333.9096592785654</v>
      </c>
      <c r="R72" s="13">
        <f>'[60]INPUT_Energy demand'!AN8</f>
        <v>1570.9302022368138</v>
      </c>
      <c r="S72" s="13">
        <f>'[60]INPUT_Energy demand'!AO8</f>
        <v>2516.4600565754445</v>
      </c>
      <c r="T72" s="13">
        <f>'[60]INPUT_Energy demand'!AP8</f>
        <v>0</v>
      </c>
      <c r="U72" s="13">
        <f>'[60]INPUT_Energy demand'!AQ8</f>
        <v>7995.5643513168143</v>
      </c>
      <c r="V72" s="13">
        <f>'[60]INPUT_Energy demand'!AR8</f>
        <v>1570.9302022368129</v>
      </c>
      <c r="W72" s="13">
        <f>'[60]INPUT_Energy demand'!AS8</f>
        <v>11694.936440410842</v>
      </c>
      <c r="X72" s="110">
        <f>'[60]INPUT_Energy demand'!AT8</f>
        <v>0</v>
      </c>
      <c r="Y72" s="110">
        <f>'[60]INPUT_Energy demand'!AU8</f>
        <v>0.41696989890769792</v>
      </c>
      <c r="Z72" s="110">
        <f>'[60]INPUT_Energy demand'!AV8</f>
        <v>1.0000000000000007</v>
      </c>
      <c r="AA72" s="110">
        <f>'[60]INPUT_Energy demand'!AW8</f>
        <v>0.21517518024980745</v>
      </c>
      <c r="AB72" s="13">
        <f>'[60]INPUT_Energy demand'!AX8</f>
        <v>38701.700480462227</v>
      </c>
      <c r="AC72" s="13">
        <f>'[60]INPUT_Energy demand'!AY8</f>
        <v>51.75307687077764</v>
      </c>
      <c r="AD72" s="13">
        <f>'[60]INPUT_Energy demand'!AZ8</f>
        <v>69.844058728493636</v>
      </c>
      <c r="AE72" s="104">
        <f>'[60]INPUT_Energy demand'!BA8</f>
        <v>160.69912843201686</v>
      </c>
    </row>
    <row r="73" spans="1:31">
      <c r="A73" s="16" t="s">
        <v>7</v>
      </c>
      <c r="B73" s="17" t="s">
        <v>10</v>
      </c>
      <c r="C73" s="17" t="s">
        <v>32</v>
      </c>
      <c r="D73" s="17" t="s">
        <v>39</v>
      </c>
      <c r="E73" s="45" t="s">
        <v>40</v>
      </c>
      <c r="F73" s="17" t="s">
        <v>41</v>
      </c>
      <c r="G73" s="25" t="str">
        <f t="shared" si="2"/>
        <v>TEK17 Direct PV panels ST Occupant open EV charging delay</v>
      </c>
      <c r="H73" s="13">
        <f>'[76]INPUT_Energy demand'!AD8</f>
        <v>11945.093829005542</v>
      </c>
      <c r="I73" s="13">
        <f>'[76]INPUT_Energy demand'!AE8</f>
        <v>13404.890956200941</v>
      </c>
      <c r="J73" s="13">
        <f>'[76]INPUT_Energy demand'!AF8</f>
        <v>16396.37006153131</v>
      </c>
      <c r="K73" s="13">
        <f>'[76]INPUT_Energy demand'!AG8</f>
        <v>12597.536479794802</v>
      </c>
      <c r="L73" s="13">
        <f>'[76]INPUT_Energy demand'!AH8</f>
        <v>11945.093829005542</v>
      </c>
      <c r="M73" s="13">
        <f>'[76]INPUT_Energy demand'!AI8</f>
        <v>9489.5827368062073</v>
      </c>
      <c r="N73" s="13">
        <f>'[76]INPUT_Energy demand'!AJ8</f>
        <v>10605.778674961868</v>
      </c>
      <c r="O73" s="13">
        <f>'[76]INPUT_Energy demand'!AK8</f>
        <v>10073.980476917386</v>
      </c>
      <c r="P73" s="13">
        <f>'[76]INPUT_Energy demand'!AL8</f>
        <v>0</v>
      </c>
      <c r="Q73" s="13">
        <f>'[76]INPUT_Energy demand'!AM8</f>
        <v>3915.3082193947339</v>
      </c>
      <c r="R73" s="13">
        <f>'[76]INPUT_Energy demand'!AN8</f>
        <v>5790.591386569442</v>
      </c>
      <c r="S73" s="13">
        <f>'[76]INPUT_Energy demand'!AO8</f>
        <v>2523.5560028774162</v>
      </c>
      <c r="T73" s="13">
        <f>'[76]INPUT_Energy demand'!AP8</f>
        <v>0</v>
      </c>
      <c r="U73" s="13">
        <f>'[76]INPUT_Energy demand'!AQ8</f>
        <v>9794.1087593889188</v>
      </c>
      <c r="V73" s="13">
        <f>'[76]INPUT_Energy demand'!AR8</f>
        <v>5790.5913865694411</v>
      </c>
      <c r="W73" s="13">
        <f>'[76]INPUT_Energy demand'!AS8</f>
        <v>11694.936440410842</v>
      </c>
      <c r="X73" s="110">
        <f>'[76]INPUT_Energy demand'!AT8</f>
        <v>0</v>
      </c>
      <c r="Y73" s="110">
        <f>'[76]INPUT_Energy demand'!AU8</f>
        <v>0.39976156234138255</v>
      </c>
      <c r="Z73" s="110">
        <f>'[76]INPUT_Energy demand'!AV8</f>
        <v>1.0000000000000002</v>
      </c>
      <c r="AA73" s="110">
        <f>'[76]INPUT_Energy demand'!AW8</f>
        <v>0.21578193397934908</v>
      </c>
      <c r="AB73" s="13">
        <f>'[76]INPUT_Energy demand'!AX8</f>
        <v>50487.573499237296</v>
      </c>
      <c r="AC73" s="13">
        <f>'[76]INPUT_Energy demand'!AY8</f>
        <v>64.454099753294088</v>
      </c>
      <c r="AD73" s="13">
        <f>'[76]INPUT_Energy demand'!AZ8</f>
        <v>102.24405872849366</v>
      </c>
      <c r="AE73" s="104">
        <f>'[76]INPUT_Energy demand'!BA8</f>
        <v>160.69912843201686</v>
      </c>
    </row>
    <row r="74" spans="1:31">
      <c r="A74" s="16" t="s">
        <v>7</v>
      </c>
      <c r="B74" s="17" t="s">
        <v>11</v>
      </c>
      <c r="C74" s="17" t="s">
        <v>32</v>
      </c>
      <c r="D74" s="17" t="s">
        <v>39</v>
      </c>
      <c r="E74" s="45" t="s">
        <v>40</v>
      </c>
      <c r="F74" s="17" t="s">
        <v>41</v>
      </c>
      <c r="G74" s="25" t="str">
        <f t="shared" si="2"/>
        <v>TEK17 ASHP PV panels ST Occupant open EV charging delay</v>
      </c>
      <c r="H74" s="13">
        <f>'[92]INPUT_Energy demand'!AD8</f>
        <v>11952.798209400742</v>
      </c>
      <c r="I74" s="13">
        <f>'[92]INPUT_Energy demand'!AE8</f>
        <v>12859.192890420771</v>
      </c>
      <c r="J74" s="13">
        <f>'[92]INPUT_Energy demand'!AF8</f>
        <v>14675.180624478537</v>
      </c>
      <c r="K74" s="13">
        <f>'[92]INPUT_Energy demand'!AG8</f>
        <v>12354.550371504298</v>
      </c>
      <c r="L74" s="13">
        <f>'[92]INPUT_Energy demand'!AH8</f>
        <v>11952.798209400742</v>
      </c>
      <c r="M74" s="13">
        <f>'[92]INPUT_Energy demand'!AI8</f>
        <v>8940.9755276979668</v>
      </c>
      <c r="N74" s="13">
        <f>'[92]INPUT_Energy demand'!AJ8</f>
        <v>10607.785024023126</v>
      </c>
      <c r="O74" s="13">
        <f>'[92]INPUT_Energy demand'!AK8</f>
        <v>9838.0903149288479</v>
      </c>
      <c r="P74" s="13">
        <f>'[92]INPUT_Energy demand'!AL8</f>
        <v>0</v>
      </c>
      <c r="Q74" s="13">
        <f>'[92]INPUT_Energy demand'!AM8</f>
        <v>3918.217362722804</v>
      </c>
      <c r="R74" s="13">
        <f>'[92]INPUT_Energy demand'!AN8</f>
        <v>4067.3956004554111</v>
      </c>
      <c r="S74" s="13">
        <f>'[92]INPUT_Energy demand'!AO8</f>
        <v>2516.4600565754499</v>
      </c>
      <c r="T74" s="13">
        <f>'[92]INPUT_Energy demand'!AP8</f>
        <v>0</v>
      </c>
      <c r="U74" s="13">
        <f>'[92]INPUT_Energy demand'!AQ8</f>
        <v>8846.3105536497842</v>
      </c>
      <c r="V74" s="13">
        <f>'[92]INPUT_Energy demand'!AR8</f>
        <v>4067.3956004554111</v>
      </c>
      <c r="W74" s="13">
        <f>'[92]INPUT_Energy demand'!AS8</f>
        <v>11694.936440410842</v>
      </c>
      <c r="X74" s="110">
        <f>'[92]INPUT_Energy demand'!AT8</f>
        <v>0</v>
      </c>
      <c r="Y74" s="110">
        <f>'[92]INPUT_Energy demand'!AU8</f>
        <v>0.44292107302362765</v>
      </c>
      <c r="Z74" s="110">
        <f>'[92]INPUT_Energy demand'!AV8</f>
        <v>1</v>
      </c>
      <c r="AA74" s="110">
        <f>'[92]INPUT_Energy demand'!AW8</f>
        <v>0.21517518024980792</v>
      </c>
      <c r="AB74" s="13">
        <f>'[92]INPUT_Energy demand'!AX8</f>
        <v>50527.70048046227</v>
      </c>
      <c r="AC74" s="13">
        <f>'[92]INPUT_Energy demand'!AY8</f>
        <v>63.595042149675166</v>
      </c>
      <c r="AD74" s="13">
        <f>'[92]INPUT_Energy demand'!AZ8</f>
        <v>102.24405872849366</v>
      </c>
      <c r="AE74" s="104">
        <f>'[92]INPUT_Energy demand'!BA8</f>
        <v>160.69912843201686</v>
      </c>
    </row>
    <row r="75" spans="1:31">
      <c r="A75" s="16" t="s">
        <v>8</v>
      </c>
      <c r="B75" s="17" t="s">
        <v>10</v>
      </c>
      <c r="C75" s="17" t="s">
        <v>37</v>
      </c>
      <c r="D75" s="17" t="s">
        <v>38</v>
      </c>
      <c r="E75" s="45" t="s">
        <v>40</v>
      </c>
      <c r="F75" s="17" t="s">
        <v>20</v>
      </c>
      <c r="G75" s="25" t="str">
        <f t="shared" si="2"/>
        <v>60s Direct NoPV NoST Occupant open NoEV</v>
      </c>
      <c r="H75" s="13">
        <f>'[13]INPUT_Energy demand'!AD8</f>
        <v>12033.538551899199</v>
      </c>
      <c r="I75" s="13">
        <f>'[13]INPUT_Energy demand'!AE8</f>
        <v>12765.004062986773</v>
      </c>
      <c r="J75" s="13">
        <f>'[13]INPUT_Energy demand'!AF8</f>
        <v>15361.213162839242</v>
      </c>
      <c r="K75" s="13">
        <f>'[13]INPUT_Energy demand'!AG8</f>
        <v>12884.624559666956</v>
      </c>
      <c r="L75" s="13">
        <f>'[13]INPUT_Energy demand'!AH8</f>
        <v>12033.538551899199</v>
      </c>
      <c r="M75" s="13">
        <f>'[13]INPUT_Energy demand'!AI8</f>
        <v>8597.3097118246951</v>
      </c>
      <c r="N75" s="13">
        <f>'[13]INPUT_Energy demand'!AJ8</f>
        <v>10628.644243569008</v>
      </c>
      <c r="O75" s="13">
        <f>'[13]INPUT_Energy demand'!AK8</f>
        <v>9650.2778323869225</v>
      </c>
      <c r="P75" s="13">
        <f>'[13]INPUT_Energy demand'!AL8</f>
        <v>0</v>
      </c>
      <c r="Q75" s="13">
        <f>'[13]INPUT_Energy demand'!AM8</f>
        <v>4167.6943511620775</v>
      </c>
      <c r="R75" s="13">
        <f>'[13]INPUT_Energy demand'!AN8</f>
        <v>4732.5689192702339</v>
      </c>
      <c r="S75" s="13">
        <f>'[13]INPUT_Energy demand'!AO8</f>
        <v>3234.3467272800335</v>
      </c>
      <c r="T75" s="13">
        <f>'[13]INPUT_Energy demand'!AP8</f>
        <v>0</v>
      </c>
      <c r="U75" s="13">
        <f>'[13]INPUT_Energy demand'!AQ8</f>
        <v>12892.956733755947</v>
      </c>
      <c r="V75" s="13">
        <f>'[13]INPUT_Energy demand'!AR8</f>
        <v>4732.568919270233</v>
      </c>
      <c r="W75" s="13">
        <f>'[13]INPUT_Energy demand'!AS8</f>
        <v>14185.731260000019</v>
      </c>
      <c r="X75" s="110">
        <f>'[13]INPUT_Energy demand'!AT8</f>
        <v>0</v>
      </c>
      <c r="Y75" s="110">
        <f>'[13]INPUT_Energy demand'!AU8</f>
        <v>0.32325357458544374</v>
      </c>
      <c r="Z75" s="110">
        <f>'[13]INPUT_Energy demand'!AV8</f>
        <v>1.0000000000000002</v>
      </c>
      <c r="AA75" s="110">
        <f>'[13]INPUT_Energy demand'!AW8</f>
        <v>0.22800000000000206</v>
      </c>
      <c r="AB75" s="13">
        <f>'[13]INPUT_Energy demand'!AX8</f>
        <v>53572.884871380396</v>
      </c>
      <c r="AC75" s="13">
        <f>'[13]INPUT_Energy demand'!AY8</f>
        <v>47.862078731581754</v>
      </c>
      <c r="AD75" s="13">
        <f>'[13]INPUT_Energy demand'!AZ8</f>
        <v>57.223774907069014</v>
      </c>
      <c r="AE75" s="104">
        <f>'[13]INPUT_Energy demand'!BA8</f>
        <v>164.13319999999999</v>
      </c>
    </row>
    <row r="76" spans="1:31">
      <c r="A76" s="16" t="s">
        <v>8</v>
      </c>
      <c r="B76" s="17" t="s">
        <v>11</v>
      </c>
      <c r="C76" s="17" t="s">
        <v>37</v>
      </c>
      <c r="D76" s="17" t="s">
        <v>38</v>
      </c>
      <c r="E76" s="45" t="s">
        <v>40</v>
      </c>
      <c r="F76" s="17" t="s">
        <v>20</v>
      </c>
      <c r="G76" s="25" t="str">
        <f t="shared" si="2"/>
        <v>60s ASHP NoPV NoST Occupant open NoEV</v>
      </c>
      <c r="H76" s="13">
        <f>'[29]INPUT_Energy demand'!AD8</f>
        <v>14808.015351899234</v>
      </c>
      <c r="I76" s="13">
        <f>'[29]INPUT_Energy demand'!AE8</f>
        <v>15796.918469489807</v>
      </c>
      <c r="J76" s="13">
        <f>'[29]INPUT_Energy demand'!AF8</f>
        <v>23426.321324981684</v>
      </c>
      <c r="K76" s="13">
        <f>'[29]INPUT_Energy demand'!AG8</f>
        <v>15323.055759666942</v>
      </c>
      <c r="L76" s="13">
        <f>'[29]INPUT_Energy demand'!AH8</f>
        <v>14808.015351899234</v>
      </c>
      <c r="M76" s="13">
        <f>'[29]INPUT_Energy demand'!AI8</f>
        <v>10558.295916898716</v>
      </c>
      <c r="N76" s="13">
        <f>'[29]INPUT_Energy demand'!AJ8</f>
        <v>11351.344243569014</v>
      </c>
      <c r="O76" s="13">
        <f>'[29]INPUT_Energy demand'!AK8</f>
        <v>12088.709032386927</v>
      </c>
      <c r="P76" s="13">
        <f>'[29]INPUT_Energy demand'!AL8</f>
        <v>0</v>
      </c>
      <c r="Q76" s="13">
        <f>'[29]INPUT_Energy demand'!AM8</f>
        <v>5238.6225525910904</v>
      </c>
      <c r="R76" s="13">
        <f>'[29]INPUT_Energy demand'!AN8</f>
        <v>12074.97708141267</v>
      </c>
      <c r="S76" s="13">
        <f>'[29]INPUT_Energy demand'!AO8</f>
        <v>3234.3467272800153</v>
      </c>
      <c r="T76" s="13">
        <f>'[29]INPUT_Energy demand'!AP8</f>
        <v>0</v>
      </c>
      <c r="U76" s="13">
        <f>'[29]INPUT_Energy demand'!AQ8</f>
        <v>16348.443284519441</v>
      </c>
      <c r="V76" s="13">
        <f>'[29]INPUT_Energy demand'!AR8</f>
        <v>12074.97708141267</v>
      </c>
      <c r="W76" s="13">
        <f>'[29]INPUT_Energy demand'!AS8</f>
        <v>14185.731260000019</v>
      </c>
      <c r="X76" s="110">
        <f>'[29]INPUT_Energy demand'!AT8</f>
        <v>0</v>
      </c>
      <c r="Y76" s="110">
        <f>'[29]INPUT_Energy demand'!AU8</f>
        <v>0.320435558384425</v>
      </c>
      <c r="Z76" s="110">
        <f>'[29]INPUT_Energy demand'!AV8</f>
        <v>1</v>
      </c>
      <c r="AA76" s="110">
        <f>'[29]INPUT_Energy demand'!AW8</f>
        <v>0.22800000000000079</v>
      </c>
      <c r="AB76" s="13">
        <f>'[29]INPUT_Energy demand'!AX8</f>
        <v>65398.884871380265</v>
      </c>
      <c r="AC76" s="13">
        <f>'[29]INPUT_Energy demand'!AY8</f>
        <v>67.505046832150214</v>
      </c>
      <c r="AD76" s="13">
        <f>'[29]INPUT_Energy demand'!AZ8</f>
        <v>86.064527685111983</v>
      </c>
      <c r="AE76" s="104">
        <f>'[29]INPUT_Energy demand'!BA8</f>
        <v>164.13319999999999</v>
      </c>
    </row>
    <row r="77" spans="1:31">
      <c r="A77" s="16" t="s">
        <v>8</v>
      </c>
      <c r="B77" s="17" t="s">
        <v>10</v>
      </c>
      <c r="C77" s="17" t="s">
        <v>32</v>
      </c>
      <c r="D77" s="17" t="s">
        <v>38</v>
      </c>
      <c r="E77" s="45" t="s">
        <v>40</v>
      </c>
      <c r="F77" s="17" t="s">
        <v>20</v>
      </c>
      <c r="G77" s="25" t="str">
        <f t="shared" si="2"/>
        <v>60s Direct PV panels NoST Occupant open NoEV</v>
      </c>
      <c r="H77" s="13">
        <f>'[45]INPUT_Energy demand'!AD8</f>
        <v>14808.015351899197</v>
      </c>
      <c r="I77" s="13">
        <f>'[45]INPUT_Energy demand'!AE8</f>
        <v>15240.072332083117</v>
      </c>
      <c r="J77" s="13">
        <f>'[45]INPUT_Energy demand'!AF8</f>
        <v>18770.452958153139</v>
      </c>
      <c r="K77" s="13">
        <f>'[45]INPUT_Energy demand'!AG8</f>
        <v>15075.174159666984</v>
      </c>
      <c r="L77" s="13">
        <f>'[45]INPUT_Energy demand'!AH8</f>
        <v>14808.015351899197</v>
      </c>
      <c r="M77" s="13">
        <f>'[45]INPUT_Energy demand'!AI8</f>
        <v>10525.291471979657</v>
      </c>
      <c r="N77" s="13">
        <f>'[45]INPUT_Energy demand'!AJ8</f>
        <v>11351.344243569027</v>
      </c>
      <c r="O77" s="13">
        <f>'[45]INPUT_Energy demand'!AK8</f>
        <v>11840.82743238693</v>
      </c>
      <c r="P77" s="13">
        <f>'[45]INPUT_Energy demand'!AL8</f>
        <v>0</v>
      </c>
      <c r="Q77" s="13">
        <f>'[45]INPUT_Energy demand'!AM8</f>
        <v>4714.7808601034594</v>
      </c>
      <c r="R77" s="13">
        <f>'[45]INPUT_Energy demand'!AN8</f>
        <v>7419.108714584112</v>
      </c>
      <c r="S77" s="13">
        <f>'[45]INPUT_Energy demand'!AO8</f>
        <v>3234.3467272800535</v>
      </c>
      <c r="T77" s="13">
        <f>'[45]INPUT_Energy demand'!AP8</f>
        <v>0</v>
      </c>
      <c r="U77" s="13">
        <f>'[45]INPUT_Energy demand'!AQ8</f>
        <v>11836.452785925976</v>
      </c>
      <c r="V77" s="13">
        <f>'[45]INPUT_Energy demand'!AR8</f>
        <v>7419.108714584112</v>
      </c>
      <c r="W77" s="13">
        <f>'[45]INPUT_Energy demand'!AS8</f>
        <v>14185.731260000019</v>
      </c>
      <c r="X77" s="110">
        <f>'[45]INPUT_Energy demand'!AT8</f>
        <v>0</v>
      </c>
      <c r="Y77" s="110">
        <f>'[45]INPUT_Energy demand'!AU8</f>
        <v>0.39832718005765422</v>
      </c>
      <c r="Z77" s="110">
        <f>'[45]INPUT_Energy demand'!AV8</f>
        <v>1</v>
      </c>
      <c r="AA77" s="110">
        <f>'[45]INPUT_Energy demand'!AW8</f>
        <v>0.22800000000000348</v>
      </c>
      <c r="AB77" s="13">
        <f>'[45]INPUT_Energy demand'!AX8</f>
        <v>65398.88487138044</v>
      </c>
      <c r="AC77" s="13">
        <f>'[45]INPUT_Energy demand'!AY8</f>
        <v>56.921399040635038</v>
      </c>
      <c r="AD77" s="13">
        <f>'[45]INPUT_Energy demand'!AZ8</f>
        <v>76.575134933696219</v>
      </c>
      <c r="AE77" s="104">
        <f>'[45]INPUT_Energy demand'!BA8</f>
        <v>164.13319999999999</v>
      </c>
    </row>
    <row r="78" spans="1:31">
      <c r="A78" s="16" t="s">
        <v>8</v>
      </c>
      <c r="B78" s="17" t="s">
        <v>11</v>
      </c>
      <c r="C78" s="17" t="s">
        <v>32</v>
      </c>
      <c r="D78" s="17" t="s">
        <v>38</v>
      </c>
      <c r="E78" s="45" t="s">
        <v>40</v>
      </c>
      <c r="F78" s="17" t="s">
        <v>20</v>
      </c>
      <c r="G78" s="25" t="str">
        <f t="shared" si="2"/>
        <v>60s ASHP PV panels NoST Occupant open NoEV</v>
      </c>
      <c r="H78" s="13">
        <f>'[61]INPUT_Energy demand'!AD8</f>
        <v>14529.881585620524</v>
      </c>
      <c r="I78" s="13">
        <f>'[61]INPUT_Energy demand'!AE8</f>
        <v>14163.678447978467</v>
      </c>
      <c r="J78" s="13">
        <f>'[61]INPUT_Energy demand'!AF8</f>
        <v>18996.059862728991</v>
      </c>
      <c r="K78" s="13">
        <f>'[61]INPUT_Energy demand'!AG8</f>
        <v>15719.592214630671</v>
      </c>
      <c r="L78" s="13">
        <f>'[61]INPUT_Energy demand'!AH8</f>
        <v>14529.881585620524</v>
      </c>
      <c r="M78" s="13">
        <f>'[61]INPUT_Energy demand'!AI8</f>
        <v>10251.070160441588</v>
      </c>
      <c r="N78" s="13">
        <f>'[61]INPUT_Energy demand'!AJ8</f>
        <v>11278.876989417284</v>
      </c>
      <c r="O78" s="13">
        <f>'[61]INPUT_Energy demand'!AK8</f>
        <v>11490.449170630713</v>
      </c>
      <c r="P78" s="13">
        <f>'[61]INPUT_Energy demand'!AL8</f>
        <v>0</v>
      </c>
      <c r="Q78" s="13">
        <f>'[61]INPUT_Energy demand'!AM8</f>
        <v>3912.6082875368793</v>
      </c>
      <c r="R78" s="13">
        <f>'[61]INPUT_Energy demand'!AN8</f>
        <v>7717.1828733117072</v>
      </c>
      <c r="S78" s="13">
        <f>'[61]INPUT_Energy demand'!AO8</f>
        <v>4229.1430439999585</v>
      </c>
      <c r="T78" s="13">
        <f>'[61]INPUT_Energy demand'!AP8</f>
        <v>0</v>
      </c>
      <c r="U78" s="13">
        <f>'[61]INPUT_Energy demand'!AQ8</f>
        <v>10988.318177002571</v>
      </c>
      <c r="V78" s="13">
        <f>'[61]INPUT_Energy demand'!AR8</f>
        <v>7717.1828733117063</v>
      </c>
      <c r="W78" s="13">
        <f>'[61]INPUT_Energy demand'!AS8</f>
        <v>18548.873</v>
      </c>
      <c r="X78" s="110">
        <f>'[61]INPUT_Energy demand'!AT8</f>
        <v>0</v>
      </c>
      <c r="Y78" s="110">
        <f>'[61]INPUT_Energy demand'!AU8</f>
        <v>0.35606980290446716</v>
      </c>
      <c r="Z78" s="110">
        <f>'[61]INPUT_Energy demand'!AV8</f>
        <v>1.0000000000000002</v>
      </c>
      <c r="AA78" s="110">
        <f>'[61]INPUT_Energy demand'!AW8</f>
        <v>0.22799999999999776</v>
      </c>
      <c r="AB78" s="13">
        <f>'[61]INPUT_Energy demand'!AX8</f>
        <v>66577.539788345937</v>
      </c>
      <c r="AC78" s="13">
        <f>'[61]INPUT_Energy demand'!AY8</f>
        <v>42.976739595358239</v>
      </c>
      <c r="AD78" s="13">
        <f>'[61]INPUT_Energy demand'!AZ8</f>
        <v>114.09489637367619</v>
      </c>
      <c r="AE78" s="104">
        <f>'[61]INPUT_Energy demand'!BA8</f>
        <v>192.07599999999999</v>
      </c>
    </row>
    <row r="79" spans="1:31">
      <c r="A79" s="16" t="s">
        <v>8</v>
      </c>
      <c r="B79" s="17" t="s">
        <v>10</v>
      </c>
      <c r="C79" s="17" t="s">
        <v>37</v>
      </c>
      <c r="D79" s="17" t="s">
        <v>39</v>
      </c>
      <c r="E79" s="45" t="s">
        <v>40</v>
      </c>
      <c r="F79" s="17" t="s">
        <v>20</v>
      </c>
      <c r="G79" s="25" t="str">
        <f t="shared" si="2"/>
        <v>60s Direct NoPV ST Occupant open NoEV</v>
      </c>
      <c r="H79" s="13">
        <f>'[77]INPUT_Energy demand'!AD8</f>
        <v>17304.358385620471</v>
      </c>
      <c r="I79" s="13">
        <f>'[77]INPUT_Energy demand'!AE8</f>
        <v>17180.393040704796</v>
      </c>
      <c r="J79" s="13">
        <f>'[77]INPUT_Energy demand'!AF8</f>
        <v>28706.921657950319</v>
      </c>
      <c r="K79" s="13">
        <f>'[77]INPUT_Energy demand'!AG8</f>
        <v>18158.023414630668</v>
      </c>
      <c r="L79" s="13">
        <f>'[77]INPUT_Energy demand'!AH8</f>
        <v>17304.358385620471</v>
      </c>
      <c r="M79" s="13">
        <f>'[77]INPUT_Energy demand'!AI8</f>
        <v>12177.324481154286</v>
      </c>
      <c r="N79" s="13">
        <f>'[77]INPUT_Energy demand'!AJ8</f>
        <v>12001.576989417284</v>
      </c>
      <c r="O79" s="13">
        <f>'[77]INPUT_Energy demand'!AK8</f>
        <v>13928.880370630701</v>
      </c>
      <c r="P79" s="13">
        <f>'[77]INPUT_Energy demand'!AL8</f>
        <v>0</v>
      </c>
      <c r="Q79" s="13">
        <f>'[77]INPUT_Energy demand'!AM8</f>
        <v>5003.0685595505092</v>
      </c>
      <c r="R79" s="13">
        <f>'[77]INPUT_Energy demand'!AN8</f>
        <v>16705.344668533035</v>
      </c>
      <c r="S79" s="13">
        <f>'[77]INPUT_Energy demand'!AO8</f>
        <v>4229.1430439999676</v>
      </c>
      <c r="T79" s="13">
        <f>'[77]INPUT_Energy demand'!AP8</f>
        <v>0</v>
      </c>
      <c r="U79" s="13">
        <f>'[77]INPUT_Energy demand'!AQ8</f>
        <v>14776.775726428812</v>
      </c>
      <c r="V79" s="13">
        <f>'[77]INPUT_Energy demand'!AR8</f>
        <v>16705.344668533035</v>
      </c>
      <c r="W79" s="13">
        <f>'[77]INPUT_Energy demand'!AS8</f>
        <v>18548.873</v>
      </c>
      <c r="X79" s="110">
        <f>'[77]INPUT_Energy demand'!AT8</f>
        <v>0</v>
      </c>
      <c r="Y79" s="110">
        <f>'[77]INPUT_Energy demand'!AU8</f>
        <v>0.33857646973705741</v>
      </c>
      <c r="Z79" s="110">
        <f>'[77]INPUT_Energy demand'!AV8</f>
        <v>1</v>
      </c>
      <c r="AA79" s="110">
        <f>'[77]INPUT_Energy demand'!AW8</f>
        <v>0.22799999999999826</v>
      </c>
      <c r="AB79" s="13">
        <f>'[77]INPUT_Energy demand'!AX8</f>
        <v>78403.539788346141</v>
      </c>
      <c r="AC79" s="13">
        <f>'[77]INPUT_Energy demand'!AY8</f>
        <v>61.876739595358238</v>
      </c>
      <c r="AD79" s="13">
        <f>'[77]INPUT_Energy demand'!AZ8</f>
        <v>146.4948963736762</v>
      </c>
      <c r="AE79" s="104">
        <f>'[77]INPUT_Energy demand'!BA8</f>
        <v>192.07599999999999</v>
      </c>
    </row>
    <row r="80" spans="1:31">
      <c r="A80" s="16" t="s">
        <v>8</v>
      </c>
      <c r="B80" s="17" t="s">
        <v>11</v>
      </c>
      <c r="C80" s="17" t="s">
        <v>37</v>
      </c>
      <c r="D80" s="17" t="s">
        <v>39</v>
      </c>
      <c r="E80" s="45" t="s">
        <v>40</v>
      </c>
      <c r="F80" s="17" t="s">
        <v>20</v>
      </c>
      <c r="G80" s="25" t="str">
        <f t="shared" si="2"/>
        <v>60s ASHP NoPV ST Occupant open NoEV</v>
      </c>
      <c r="H80" s="13">
        <f>'[93]INPUT_Energy demand'!AD8</f>
        <v>17304.358385620493</v>
      </c>
      <c r="I80" s="13">
        <f>'[93]INPUT_Energy demand'!AE8</f>
        <v>16743.53088055602</v>
      </c>
      <c r="J80" s="13">
        <f>'[93]INPUT_Energy demand'!AF8</f>
        <v>25868.859216409855</v>
      </c>
      <c r="K80" s="13">
        <f>'[93]INPUT_Energy demand'!AG8</f>
        <v>17910.141814630624</v>
      </c>
      <c r="L80" s="13">
        <f>'[93]INPUT_Energy demand'!AH8</f>
        <v>17304.358385620493</v>
      </c>
      <c r="M80" s="13">
        <f>'[93]INPUT_Energy demand'!AI8</f>
        <v>12158.762449498332</v>
      </c>
      <c r="N80" s="13">
        <f>'[93]INPUT_Energy demand'!AJ8</f>
        <v>12001.576989417292</v>
      </c>
      <c r="O80" s="13">
        <f>'[93]INPUT_Energy demand'!AK8</f>
        <v>13680.998770630689</v>
      </c>
      <c r="P80" s="13">
        <f>'[93]INPUT_Energy demand'!AL8</f>
        <v>0</v>
      </c>
      <c r="Q80" s="13">
        <f>'[93]INPUT_Energy demand'!AM8</f>
        <v>4584.7684310576878</v>
      </c>
      <c r="R80" s="13">
        <f>'[93]INPUT_Energy demand'!AN8</f>
        <v>13867.282226992564</v>
      </c>
      <c r="S80" s="13">
        <f>'[93]INPUT_Energy demand'!AO8</f>
        <v>4229.1430439999349</v>
      </c>
      <c r="T80" s="13">
        <f>'[93]INPUT_Energy demand'!AP8</f>
        <v>0</v>
      </c>
      <c r="U80" s="13">
        <f>'[93]INPUT_Energy demand'!AQ8</f>
        <v>11651.289887953671</v>
      </c>
      <c r="V80" s="13">
        <f>'[93]INPUT_Energy demand'!AR8</f>
        <v>13867.282226992564</v>
      </c>
      <c r="W80" s="13">
        <f>'[93]INPUT_Energy demand'!AS8</f>
        <v>18548.873</v>
      </c>
      <c r="X80" s="110">
        <f>'[93]INPUT_Energy demand'!AT8</f>
        <v>0</v>
      </c>
      <c r="Y80" s="110">
        <f>'[93]INPUT_Energy demand'!AU8</f>
        <v>0.39349878641315961</v>
      </c>
      <c r="Z80" s="110">
        <f>'[93]INPUT_Energy demand'!AV8</f>
        <v>1</v>
      </c>
      <c r="AA80" s="110">
        <f>'[93]INPUT_Energy demand'!AW8</f>
        <v>0.22799999999999648</v>
      </c>
      <c r="AB80" s="13">
        <f>'[93]INPUT_Energy demand'!AX8</f>
        <v>78403.539788345865</v>
      </c>
      <c r="AC80" s="13">
        <f>'[93]INPUT_Energy demand'!AY8</f>
        <v>55.374841263358164</v>
      </c>
      <c r="AD80" s="13">
        <f>'[93]INPUT_Energy demand'!AZ8</f>
        <v>146.4948963736762</v>
      </c>
      <c r="AE80" s="104">
        <f>'[93]INPUT_Energy demand'!BA8</f>
        <v>192.07599999999999</v>
      </c>
    </row>
    <row r="81" spans="1:31">
      <c r="A81" s="17" t="s">
        <v>8</v>
      </c>
      <c r="B81" s="17" t="s">
        <v>10</v>
      </c>
      <c r="C81" s="17" t="s">
        <v>32</v>
      </c>
      <c r="D81" s="17" t="s">
        <v>39</v>
      </c>
      <c r="E81" s="45" t="s">
        <v>40</v>
      </c>
      <c r="F81" s="17" t="s">
        <v>20</v>
      </c>
      <c r="G81" s="25" t="str">
        <f t="shared" si="2"/>
        <v>60s Direct PV panels ST Occupant open NoEV</v>
      </c>
      <c r="H81" s="13">
        <f>'[14]INPUT_Energy demand'!AD8</f>
        <v>7806.1516878143902</v>
      </c>
      <c r="I81" s="13">
        <f>'[14]INPUT_Energy demand'!AE8</f>
        <v>8845.1268546996635</v>
      </c>
      <c r="J81" s="13">
        <f>'[14]INPUT_Energy demand'!AF8</f>
        <v>9880.9955985320776</v>
      </c>
      <c r="K81" s="13">
        <f>'[14]INPUT_Energy demand'!AG8</f>
        <v>8628.111649590006</v>
      </c>
      <c r="L81" s="13">
        <f>'[14]INPUT_Energy demand'!AH8</f>
        <v>7806.1516878143902</v>
      </c>
      <c r="M81" s="13">
        <f>'[14]INPUT_Energy demand'!AI8</f>
        <v>5827.2216324386427</v>
      </c>
      <c r="N81" s="13">
        <f>'[14]INPUT_Energy demand'!AJ8</f>
        <v>8838.6032893802621</v>
      </c>
      <c r="O81" s="13">
        <f>'[14]INPUT_Energy demand'!AK8</f>
        <v>6651.5751136666477</v>
      </c>
      <c r="P81" s="13">
        <f>'[14]INPUT_Energy demand'!AL8</f>
        <v>0</v>
      </c>
      <c r="Q81" s="13">
        <f>'[14]INPUT_Energy demand'!AM8</f>
        <v>3017.9052222610208</v>
      </c>
      <c r="R81" s="13">
        <f>'[14]INPUT_Energy demand'!AN8</f>
        <v>1042.3923091518154</v>
      </c>
      <c r="S81" s="13">
        <f>'[14]INPUT_Energy demand'!AO8</f>
        <v>1976.5365359233583</v>
      </c>
      <c r="T81" s="13">
        <f>'[14]INPUT_Energy demand'!AP8</f>
        <v>0</v>
      </c>
      <c r="U81" s="13">
        <f>'[14]INPUT_Energy demand'!AQ8</f>
        <v>8482.32629938838</v>
      </c>
      <c r="V81" s="13">
        <f>'[14]INPUT_Energy demand'!AR8</f>
        <v>1042.3923091518147</v>
      </c>
      <c r="W81" s="13">
        <f>'[14]INPUT_Energy demand'!AS8</f>
        <v>8669.0198944005188</v>
      </c>
      <c r="X81" s="110">
        <f>'[14]INPUT_Energy demand'!AT8</f>
        <v>0</v>
      </c>
      <c r="Y81" s="110">
        <f>'[14]INPUT_Energy demand'!AU8</f>
        <v>0.3557874474221332</v>
      </c>
      <c r="Z81" s="110">
        <f>'[14]INPUT_Energy demand'!AV8</f>
        <v>1.0000000000000007</v>
      </c>
      <c r="AA81" s="110">
        <f>'[14]INPUT_Energy demand'!AW8</f>
        <v>0.22800000000000462</v>
      </c>
      <c r="AB81" s="13">
        <f>'[14]INPUT_Energy demand'!AX8</f>
        <v>31552.065787605316</v>
      </c>
      <c r="AC81" s="13">
        <f>'[14]INPUT_Energy demand'!AY8</f>
        <v>46.556706081773065</v>
      </c>
      <c r="AD81" s="13">
        <f>'[14]INPUT_Energy demand'!AZ8</f>
        <v>36.625184126925753</v>
      </c>
      <c r="AE81" s="104">
        <f>'[14]INPUT_Energy demand'!BA8</f>
        <v>132.75632843201686</v>
      </c>
    </row>
    <row r="82" spans="1:31">
      <c r="A82" s="17" t="s">
        <v>8</v>
      </c>
      <c r="B82" s="17" t="s">
        <v>11</v>
      </c>
      <c r="C82" s="17" t="s">
        <v>32</v>
      </c>
      <c r="D82" s="17" t="s">
        <v>39</v>
      </c>
      <c r="E82" s="45" t="s">
        <v>40</v>
      </c>
      <c r="F82" s="17" t="s">
        <v>20</v>
      </c>
      <c r="G82" s="25" t="str">
        <f t="shared" si="2"/>
        <v>60s ASHP PV panels ST Occupant open NoEV</v>
      </c>
      <c r="H82" s="13">
        <f>'[30]INPUT_Energy demand'!AD8</f>
        <v>10580.628487814354</v>
      </c>
      <c r="I82" s="13">
        <f>'[30]INPUT_Energy demand'!AE8</f>
        <v>11881.942015938466</v>
      </c>
      <c r="J82" s="13">
        <f>'[30]INPUT_Energy demand'!AF8</f>
        <v>13692.958832545513</v>
      </c>
      <c r="K82" s="13">
        <f>'[30]INPUT_Energy demand'!AG8</f>
        <v>11066.542849590018</v>
      </c>
      <c r="L82" s="13">
        <f>'[30]INPUT_Energy demand'!AH8</f>
        <v>10580.628487814354</v>
      </c>
      <c r="M82" s="13">
        <f>'[30]INPUT_Energy demand'!AI8</f>
        <v>8230.1887872352636</v>
      </c>
      <c r="N82" s="13">
        <f>'[30]INPUT_Energy demand'!AJ8</f>
        <v>10250.303289380267</v>
      </c>
      <c r="O82" s="13">
        <f>'[30]INPUT_Energy demand'!AK8</f>
        <v>9090.0063136666504</v>
      </c>
      <c r="P82" s="13">
        <f>'[30]INPUT_Energy demand'!AL8</f>
        <v>0</v>
      </c>
      <c r="Q82" s="13">
        <f>'[30]INPUT_Energy demand'!AM8</f>
        <v>3651.7532287032027</v>
      </c>
      <c r="R82" s="13">
        <f>'[30]INPUT_Energy demand'!AN8</f>
        <v>3442.6555431652469</v>
      </c>
      <c r="S82" s="13">
        <f>'[30]INPUT_Energy demand'!AO8</f>
        <v>1976.5365359233674</v>
      </c>
      <c r="T82" s="13">
        <f>'[30]INPUT_Energy demand'!AP8</f>
        <v>0</v>
      </c>
      <c r="U82" s="13">
        <f>'[30]INPUT_Energy demand'!AQ8</f>
        <v>10326.506607315161</v>
      </c>
      <c r="V82" s="13">
        <f>'[30]INPUT_Energy demand'!AR8</f>
        <v>3442.6555431652469</v>
      </c>
      <c r="W82" s="13">
        <f>'[30]INPUT_Energy demand'!AS8</f>
        <v>8669.0198944005188</v>
      </c>
      <c r="X82" s="110">
        <f>'[30]INPUT_Energy demand'!AT8</f>
        <v>0</v>
      </c>
      <c r="Y82" s="110">
        <f>'[30]INPUT_Energy demand'!AU8</f>
        <v>0.3536290991298402</v>
      </c>
      <c r="Z82" s="110">
        <f>'[30]INPUT_Energy demand'!AV8</f>
        <v>1</v>
      </c>
      <c r="AA82" s="110">
        <f>'[30]INPUT_Energy demand'!AW8</f>
        <v>0.22800000000000567</v>
      </c>
      <c r="AB82" s="13">
        <f>'[30]INPUT_Energy demand'!AX8</f>
        <v>43378.065787605396</v>
      </c>
      <c r="AC82" s="13">
        <f>'[30]INPUT_Energy demand'!AY8</f>
        <v>66.6722146630281</v>
      </c>
      <c r="AD82" s="13">
        <f>'[30]INPUT_Energy demand'!AZ8</f>
        <v>53.73787311390037</v>
      </c>
      <c r="AE82" s="104">
        <f>'[30]INPUT_Energy demand'!BA8</f>
        <v>132.75632843201686</v>
      </c>
    </row>
    <row r="83" spans="1:31">
      <c r="A83" s="17" t="s">
        <v>8</v>
      </c>
      <c r="B83" s="17" t="s">
        <v>10</v>
      </c>
      <c r="C83" s="17" t="s">
        <v>37</v>
      </c>
      <c r="D83" s="17" t="s">
        <v>38</v>
      </c>
      <c r="E83" s="45" t="s">
        <v>40</v>
      </c>
      <c r="F83" s="17" t="s">
        <v>21</v>
      </c>
      <c r="G83" s="25" t="str">
        <f t="shared" si="2"/>
        <v>60s Direct NoPV NoST Occupant open EV charging</v>
      </c>
      <c r="H83" s="13">
        <f>'[46]INPUT_Energy demand'!AD8</f>
        <v>10580.628487814376</v>
      </c>
      <c r="I83" s="13">
        <f>'[46]INPUT_Energy demand'!AE8</f>
        <v>11470.543375383779</v>
      </c>
      <c r="J83" s="13">
        <f>'[46]INPUT_Energy demand'!AF8</f>
        <v>11731.089230029891</v>
      </c>
      <c r="K83" s="13">
        <f>'[46]INPUT_Energy demand'!AG8</f>
        <v>10818.661249590015</v>
      </c>
      <c r="L83" s="13">
        <f>'[46]INPUT_Energy demand'!AH8</f>
        <v>10580.628487814376</v>
      </c>
      <c r="M83" s="13">
        <f>'[46]INPUT_Energy demand'!AI8</f>
        <v>7994.6020283434991</v>
      </c>
      <c r="N83" s="13">
        <f>'[46]INPUT_Energy demand'!AJ8</f>
        <v>10250.303289380259</v>
      </c>
      <c r="O83" s="13">
        <f>'[46]INPUT_Energy demand'!AK8</f>
        <v>8842.1247136666552</v>
      </c>
      <c r="P83" s="13">
        <f>'[46]INPUT_Energy demand'!AL8</f>
        <v>0</v>
      </c>
      <c r="Q83" s="13">
        <f>'[46]INPUT_Energy demand'!AM8</f>
        <v>3475.9413470402797</v>
      </c>
      <c r="R83" s="13">
        <f>'[46]INPUT_Energy demand'!AN8</f>
        <v>1480.7859406496318</v>
      </c>
      <c r="S83" s="13">
        <f>'[46]INPUT_Energy demand'!AO8</f>
        <v>1976.5365359233601</v>
      </c>
      <c r="T83" s="13">
        <f>'[46]INPUT_Energy demand'!AP8</f>
        <v>0</v>
      </c>
      <c r="U83" s="13">
        <f>'[46]INPUT_Energy demand'!AQ8</f>
        <v>6827.715148073421</v>
      </c>
      <c r="V83" s="13">
        <f>'[46]INPUT_Energy demand'!AR8</f>
        <v>1480.7859406496314</v>
      </c>
      <c r="W83" s="13">
        <f>'[46]INPUT_Energy demand'!AS8</f>
        <v>8669.0198944005188</v>
      </c>
      <c r="X83" s="110">
        <f>'[46]INPUT_Energy demand'!AT8</f>
        <v>0</v>
      </c>
      <c r="Y83" s="110">
        <f>'[46]INPUT_Energy demand'!AU8</f>
        <v>0.50909290614168157</v>
      </c>
      <c r="Z83" s="110">
        <f>'[46]INPUT_Energy demand'!AV8</f>
        <v>1.0000000000000002</v>
      </c>
      <c r="AA83" s="110">
        <f>'[46]INPUT_Energy demand'!AW8</f>
        <v>0.22800000000000484</v>
      </c>
      <c r="AB83" s="13">
        <f>'[46]INPUT_Energy demand'!AX8</f>
        <v>43378.06578760541</v>
      </c>
      <c r="AC83" s="13">
        <f>'[46]INPUT_Energy demand'!AY8</f>
        <v>52.628282140697031</v>
      </c>
      <c r="AD83" s="13">
        <f>'[46]INPUT_Energy demand'!AZ8</f>
        <v>37.636194127790802</v>
      </c>
      <c r="AE83" s="104">
        <f>'[46]INPUT_Energy demand'!BA8</f>
        <v>132.75632843201686</v>
      </c>
    </row>
    <row r="84" spans="1:31">
      <c r="A84" s="17" t="s">
        <v>8</v>
      </c>
      <c r="B84" s="17" t="s">
        <v>11</v>
      </c>
      <c r="C84" s="17" t="s">
        <v>37</v>
      </c>
      <c r="D84" s="17" t="s">
        <v>38</v>
      </c>
      <c r="E84" s="45" t="s">
        <v>40</v>
      </c>
      <c r="F84" s="17" t="s">
        <v>21</v>
      </c>
      <c r="G84" s="25" t="str">
        <f t="shared" si="2"/>
        <v>60s ASHP NoPV NoST Occupant open EV charging</v>
      </c>
      <c r="H84" s="13">
        <f>'[62]INPUT_Energy demand'!AD8</f>
        <v>9554.2199928347181</v>
      </c>
      <c r="I84" s="13">
        <f>'[62]INPUT_Energy demand'!AE8</f>
        <v>10039.445854276051</v>
      </c>
      <c r="J84" s="13">
        <f>'[62]INPUT_Energy demand'!AF8</f>
        <v>11375.582636712923</v>
      </c>
      <c r="K84" s="13">
        <f>'[62]INPUT_Energy demand'!AG8</f>
        <v>10631.333823118099</v>
      </c>
      <c r="L84" s="13">
        <f>'[62]INPUT_Energy demand'!AH8</f>
        <v>9554.2199928347181</v>
      </c>
      <c r="M84" s="13">
        <f>'[62]INPUT_Energy demand'!AI8</f>
        <v>6969.8641402797348</v>
      </c>
      <c r="N84" s="13">
        <f>'[62]INPUT_Energy demand'!AJ8</f>
        <v>9982.9728246293198</v>
      </c>
      <c r="O84" s="13">
        <f>'[62]INPUT_Energy demand'!AK8</f>
        <v>7964.8883147044326</v>
      </c>
      <c r="P84" s="13">
        <f>'[62]INPUT_Energy demand'!AL8</f>
        <v>0</v>
      </c>
      <c r="Q84" s="13">
        <f>'[62]INPUT_Energy demand'!AM8</f>
        <v>3069.5817139963165</v>
      </c>
      <c r="R84" s="13">
        <f>'[62]INPUT_Energy demand'!AN8</f>
        <v>1392.6098120836032</v>
      </c>
      <c r="S84" s="13">
        <f>'[62]INPUT_Energy demand'!AO8</f>
        <v>2666.4455084136662</v>
      </c>
      <c r="T84" s="13">
        <f>'[62]INPUT_Energy demand'!AP8</f>
        <v>0</v>
      </c>
      <c r="U84" s="13">
        <f>'[62]INPUT_Energy demand'!AQ8</f>
        <v>7744.9523684788974</v>
      </c>
      <c r="V84" s="13">
        <f>'[62]INPUT_Energy demand'!AR8</f>
        <v>1392.6098120836032</v>
      </c>
      <c r="W84" s="13">
        <f>'[62]INPUT_Energy demand'!AS8</f>
        <v>11694.936440410842</v>
      </c>
      <c r="X84" s="110">
        <f>'[62]INPUT_Energy demand'!AT8</f>
        <v>0</v>
      </c>
      <c r="Y84" s="110">
        <f>'[62]INPUT_Energy demand'!AU8</f>
        <v>0.3963331945705923</v>
      </c>
      <c r="Z84" s="110">
        <f>'[62]INPUT_Energy demand'!AV8</f>
        <v>1</v>
      </c>
      <c r="AA84" s="110">
        <f>'[62]INPUT_Energy demand'!AW8</f>
        <v>0.22799999999999951</v>
      </c>
      <c r="AB84" s="13">
        <f>'[62]INPUT_Energy demand'!AX8</f>
        <v>40659.456492586294</v>
      </c>
      <c r="AC84" s="13">
        <f>'[62]INPUT_Energy demand'!AY8</f>
        <v>41.494362126237654</v>
      </c>
      <c r="AD84" s="13">
        <f>'[62]INPUT_Energy demand'!AZ8</f>
        <v>68.567099975497641</v>
      </c>
      <c r="AE84" s="104">
        <f>'[62]INPUT_Energy demand'!BA8</f>
        <v>160.69912843201686</v>
      </c>
    </row>
    <row r="85" spans="1:31">
      <c r="A85" s="17" t="s">
        <v>8</v>
      </c>
      <c r="B85" s="17" t="s">
        <v>10</v>
      </c>
      <c r="C85" s="17" t="s">
        <v>32</v>
      </c>
      <c r="D85" s="17" t="s">
        <v>38</v>
      </c>
      <c r="E85" s="45" t="s">
        <v>40</v>
      </c>
      <c r="F85" s="17" t="s">
        <v>21</v>
      </c>
      <c r="G85" s="25" t="str">
        <f t="shared" si="2"/>
        <v>60s Direct PV panels NoST Occupant open EV charging</v>
      </c>
      <c r="H85" s="13">
        <f>'[78]INPUT_Energy demand'!AD8</f>
        <v>12328.696792834686</v>
      </c>
      <c r="I85" s="13">
        <f>'[78]INPUT_Energy demand'!AE8</f>
        <v>13054.816109318499</v>
      </c>
      <c r="J85" s="13">
        <f>'[78]INPUT_Energy demand'!AF8</f>
        <v>16162.474632656033</v>
      </c>
      <c r="K85" s="13">
        <f>'[78]INPUT_Energy demand'!AG8</f>
        <v>13069.765023118096</v>
      </c>
      <c r="L85" s="13">
        <f>'[78]INPUT_Energy demand'!AH8</f>
        <v>12328.696792834686</v>
      </c>
      <c r="M85" s="13">
        <f>'[78]INPUT_Energy demand'!AI8</f>
        <v>9223.6971376658657</v>
      </c>
      <c r="N85" s="13">
        <f>'[78]INPUT_Energy demand'!AJ8</f>
        <v>10705.672824629321</v>
      </c>
      <c r="O85" s="13">
        <f>'[78]INPUT_Energy demand'!AK8</f>
        <v>10403.319514704421</v>
      </c>
      <c r="P85" s="13">
        <f>'[78]INPUT_Energy demand'!AL8</f>
        <v>0</v>
      </c>
      <c r="Q85" s="13">
        <f>'[78]INPUT_Energy demand'!AM8</f>
        <v>3831.1189716526333</v>
      </c>
      <c r="R85" s="13">
        <f>'[78]INPUT_Energy demand'!AN8</f>
        <v>5456.801808026712</v>
      </c>
      <c r="S85" s="13">
        <f>'[78]INPUT_Energy demand'!AO8</f>
        <v>2666.4455084136753</v>
      </c>
      <c r="T85" s="13">
        <f>'[78]INPUT_Energy demand'!AP8</f>
        <v>0</v>
      </c>
      <c r="U85" s="13">
        <f>'[78]INPUT_Energy demand'!AQ8</f>
        <v>10444.909503753175</v>
      </c>
      <c r="V85" s="13">
        <f>'[78]INPUT_Energy demand'!AR8</f>
        <v>5456.8018080267129</v>
      </c>
      <c r="W85" s="13">
        <f>'[78]INPUT_Energy demand'!AS8</f>
        <v>11694.936440410842</v>
      </c>
      <c r="X85" s="110">
        <f>'[78]INPUT_Energy demand'!AT8</f>
        <v>0</v>
      </c>
      <c r="Y85" s="110">
        <f>'[78]INPUT_Energy demand'!AU8</f>
        <v>0.36679293107096766</v>
      </c>
      <c r="Z85" s="110">
        <f>'[78]INPUT_Energy demand'!AV8</f>
        <v>0.99999999999999978</v>
      </c>
      <c r="AA85" s="110">
        <f>'[78]INPUT_Energy demand'!AW8</f>
        <v>0.22800000000000029</v>
      </c>
      <c r="AB85" s="13">
        <f>'[78]INPUT_Energy demand'!AX8</f>
        <v>52485.456492586149</v>
      </c>
      <c r="AC85" s="13">
        <f>'[78]INPUT_Energy demand'!AY8</f>
        <v>58.984085406705354</v>
      </c>
      <c r="AD85" s="13">
        <f>'[78]INPUT_Energy demand'!AZ8</f>
        <v>100.96709997549763</v>
      </c>
      <c r="AE85" s="104">
        <f>'[78]INPUT_Energy demand'!BA8</f>
        <v>160.69912843201686</v>
      </c>
    </row>
    <row r="86" spans="1:31">
      <c r="A86" s="17" t="s">
        <v>8</v>
      </c>
      <c r="B86" s="17" t="s">
        <v>11</v>
      </c>
      <c r="C86" s="17" t="s">
        <v>32</v>
      </c>
      <c r="D86" s="17" t="s">
        <v>38</v>
      </c>
      <c r="E86" s="45" t="s">
        <v>40</v>
      </c>
      <c r="F86" s="17" t="s">
        <v>21</v>
      </c>
      <c r="G86" s="25" t="str">
        <f t="shared" si="2"/>
        <v>60s ASHP PV panels NoST Occupant open EV charging</v>
      </c>
      <c r="H86" s="13">
        <f>'[94]INPUT_Energy demand'!AD8</f>
        <v>12328.696792834719</v>
      </c>
      <c r="I86" s="13">
        <f>'[94]INPUT_Energy demand'!AE8</f>
        <v>12742.844439679284</v>
      </c>
      <c r="J86" s="13">
        <f>'[94]INPUT_Energy demand'!AF8</f>
        <v>14554.359137435407</v>
      </c>
      <c r="K86" s="13">
        <f>'[94]INPUT_Energy demand'!AG8</f>
        <v>12821.883423118097</v>
      </c>
      <c r="L86" s="13">
        <f>'[94]INPUT_Energy demand'!AH8</f>
        <v>12328.696792834719</v>
      </c>
      <c r="M86" s="13">
        <f>'[94]INPUT_Energy demand'!AI8</f>
        <v>9074.150406674471</v>
      </c>
      <c r="N86" s="13">
        <f>'[94]INPUT_Energy demand'!AJ8</f>
        <v>10705.672824629317</v>
      </c>
      <c r="O86" s="13">
        <f>'[94]INPUT_Energy demand'!AK8</f>
        <v>10155.437914704409</v>
      </c>
      <c r="P86" s="13">
        <f>'[94]INPUT_Energy demand'!AL8</f>
        <v>0</v>
      </c>
      <c r="Q86" s="13">
        <f>'[94]INPUT_Energy demand'!AM8</f>
        <v>3668.6940330048128</v>
      </c>
      <c r="R86" s="13">
        <f>'[94]INPUT_Energy demand'!AN8</f>
        <v>3848.6863128060904</v>
      </c>
      <c r="S86" s="13">
        <f>'[94]INPUT_Energy demand'!AO8</f>
        <v>2666.445508413688</v>
      </c>
      <c r="T86" s="13">
        <f>'[94]INPUT_Energy demand'!AP8</f>
        <v>0</v>
      </c>
      <c r="U86" s="13">
        <f>'[94]INPUT_Energy demand'!AQ8</f>
        <v>7888.0761911726395</v>
      </c>
      <c r="V86" s="13">
        <f>'[94]INPUT_Energy demand'!AR8</f>
        <v>3848.68631280609</v>
      </c>
      <c r="W86" s="13">
        <f>'[94]INPUT_Energy demand'!AS8</f>
        <v>11694.936440410842</v>
      </c>
      <c r="X86" s="110">
        <f>'[94]INPUT_Energy demand'!AT8</f>
        <v>0</v>
      </c>
      <c r="Y86" s="110">
        <f>'[94]INPUT_Energy demand'!AU8</f>
        <v>0.46509363551918553</v>
      </c>
      <c r="Z86" s="110">
        <f>'[94]INPUT_Energy demand'!AV8</f>
        <v>1.0000000000000002</v>
      </c>
      <c r="AA86" s="110">
        <f>'[94]INPUT_Energy demand'!AW8</f>
        <v>0.22800000000000137</v>
      </c>
      <c r="AB86" s="13">
        <f>'[94]INPUT_Energy demand'!AX8</f>
        <v>52485.45649258636</v>
      </c>
      <c r="AC86" s="13">
        <f>'[94]INPUT_Energy demand'!AY8</f>
        <v>53.106622761576332</v>
      </c>
      <c r="AD86" s="13">
        <f>'[94]INPUT_Energy demand'!AZ8</f>
        <v>100.96709997549763</v>
      </c>
      <c r="AE86" s="104">
        <f>'[94]INPUT_Energy demand'!BA8</f>
        <v>160.69912843201686</v>
      </c>
    </row>
    <row r="87" spans="1:31">
      <c r="A87" s="16" t="s">
        <v>8</v>
      </c>
      <c r="B87" s="17" t="s">
        <v>10</v>
      </c>
      <c r="C87" s="17" t="s">
        <v>37</v>
      </c>
      <c r="D87" s="17" t="s">
        <v>39</v>
      </c>
      <c r="E87" s="45" t="s">
        <v>40</v>
      </c>
      <c r="F87" s="17" t="s">
        <v>21</v>
      </c>
      <c r="G87" s="25" t="str">
        <f t="shared" si="2"/>
        <v>60s Direct NoPV ST Occupant open EV charging</v>
      </c>
      <c r="H87" s="13">
        <f>'[15]INPUT_Energy demand'!AD8</f>
        <v>11319.751508236686</v>
      </c>
      <c r="I87" s="13">
        <f>'[15]INPUT_Energy demand'!AE8</f>
        <v>12451.031086008348</v>
      </c>
      <c r="J87" s="13">
        <f>'[15]INPUT_Energy demand'!AF8</f>
        <v>14626.309564019262</v>
      </c>
      <c r="K87" s="13">
        <f>'[15]INPUT_Energy demand'!AG8</f>
        <v>12124.355060343703</v>
      </c>
      <c r="L87" s="13">
        <f>'[15]INPUT_Energy demand'!AH8</f>
        <v>11319.751508236686</v>
      </c>
      <c r="M87" s="13">
        <f>'[15]INPUT_Energy demand'!AI8</f>
        <v>8120.9912015449936</v>
      </c>
      <c r="N87" s="13">
        <f>'[15]INPUT_Energy demand'!AJ8</f>
        <v>10442.762200948575</v>
      </c>
      <c r="O87" s="13">
        <f>'[15]INPUT_Energy demand'!AK8</f>
        <v>9052.1147833162795</v>
      </c>
      <c r="P87" s="13">
        <f>'[15]INPUT_Energy demand'!AL8</f>
        <v>0</v>
      </c>
      <c r="Q87" s="13">
        <f>'[15]INPUT_Energy demand'!AM8</f>
        <v>4330.0398844633546</v>
      </c>
      <c r="R87" s="13">
        <f>'[15]INPUT_Energy demand'!AN8</f>
        <v>4183.5473630706874</v>
      </c>
      <c r="S87" s="13">
        <f>'[15]INPUT_Energy demand'!AO8</f>
        <v>3072.2402770274239</v>
      </c>
      <c r="T87" s="13">
        <f>'[15]INPUT_Energy demand'!AP8</f>
        <v>0</v>
      </c>
      <c r="U87" s="13">
        <f>'[15]INPUT_Energy demand'!AQ8</f>
        <v>12904.796893060824</v>
      </c>
      <c r="V87" s="13">
        <f>'[15]INPUT_Energy demand'!AR8</f>
        <v>4183.5473630706883</v>
      </c>
      <c r="W87" s="13">
        <f>'[15]INPUT_Energy demand'!AS8</f>
        <v>14185.731260000019</v>
      </c>
      <c r="X87" s="110">
        <f>'[15]INPUT_Energy demand'!AT8</f>
        <v>0</v>
      </c>
      <c r="Y87" s="110">
        <f>'[15]INPUT_Energy demand'!AU8</f>
        <v>0.33553723629635013</v>
      </c>
      <c r="Z87" s="110">
        <f>'[15]INPUT_Energy demand'!AV8</f>
        <v>0.99999999999999978</v>
      </c>
      <c r="AA87" s="110">
        <f>'[15]INPUT_Energy demand'!AW8</f>
        <v>0.21657257005074687</v>
      </c>
      <c r="AB87" s="13">
        <f>'[15]INPUT_Energy demand'!AX8</f>
        <v>49855.244018971556</v>
      </c>
      <c r="AC87" s="13">
        <f>'[15]INPUT_Energy demand'!AY8</f>
        <v>51.28730887942811</v>
      </c>
      <c r="AD87" s="13">
        <f>'[15]INPUT_Energy demand'!AZ8</f>
        <v>50.440053907069014</v>
      </c>
      <c r="AE87" s="104">
        <f>'[15]INPUT_Energy demand'!BA8</f>
        <v>164.13319999999999</v>
      </c>
    </row>
    <row r="88" spans="1:31">
      <c r="A88" s="16" t="s">
        <v>8</v>
      </c>
      <c r="B88" s="17" t="s">
        <v>11</v>
      </c>
      <c r="C88" s="17" t="s">
        <v>37</v>
      </c>
      <c r="D88" s="17" t="s">
        <v>39</v>
      </c>
      <c r="E88" s="45" t="s">
        <v>40</v>
      </c>
      <c r="F88" s="17" t="s">
        <v>21</v>
      </c>
      <c r="G88" s="25" t="str">
        <f t="shared" si="2"/>
        <v>60s ASHP NoPV ST Occupant open EV charging</v>
      </c>
      <c r="H88" s="13">
        <f>'[31]INPUT_Energy demand'!AD8</f>
        <v>14086.849959715131</v>
      </c>
      <c r="I88" s="13">
        <f>'[31]INPUT_Energy demand'!AE8</f>
        <v>15541.472078080908</v>
      </c>
      <c r="J88" s="13">
        <f>'[31]INPUT_Energy demand'!AF8</f>
        <v>22379.565734516251</v>
      </c>
      <c r="K88" s="13">
        <f>'[31]INPUT_Energy demand'!AG8</f>
        <v>14558.097934720616</v>
      </c>
      <c r="L88" s="13">
        <f>'[31]INPUT_Energy demand'!AH8</f>
        <v>14086.849959715131</v>
      </c>
      <c r="M88" s="13">
        <f>'[31]INPUT_Energy demand'!AI8</f>
        <v>10107.093066818095</v>
      </c>
      <c r="N88" s="13">
        <f>'[31]INPUT_Energy demand'!AJ8</f>
        <v>11163.540756021088</v>
      </c>
      <c r="O88" s="13">
        <f>'[31]INPUT_Energy demand'!AK8</f>
        <v>11477.248584392721</v>
      </c>
      <c r="P88" s="13">
        <f>'[31]INPUT_Energy demand'!AL8</f>
        <v>0</v>
      </c>
      <c r="Q88" s="13">
        <f>'[31]INPUT_Energy demand'!AM8</f>
        <v>5434.3790112628121</v>
      </c>
      <c r="R88" s="13">
        <f>'[31]INPUT_Energy demand'!AN8</f>
        <v>11216.024978495163</v>
      </c>
      <c r="S88" s="13">
        <f>'[31]INPUT_Energy demand'!AO8</f>
        <v>3080.8493503278951</v>
      </c>
      <c r="T88" s="13">
        <f>'[31]INPUT_Energy demand'!AP8</f>
        <v>0</v>
      </c>
      <c r="U88" s="13">
        <f>'[31]INPUT_Energy demand'!AQ8</f>
        <v>16807.827890206987</v>
      </c>
      <c r="V88" s="13">
        <f>'[31]INPUT_Energy demand'!AR8</f>
        <v>11216.024978495163</v>
      </c>
      <c r="W88" s="13">
        <f>'[31]INPUT_Energy demand'!AS8</f>
        <v>14185.731260000019</v>
      </c>
      <c r="X88" s="110">
        <f>'[31]INPUT_Energy demand'!AT8</f>
        <v>0</v>
      </c>
      <c r="Y88" s="110">
        <f>'[31]INPUT_Energy demand'!AU8</f>
        <v>0.32332428953708714</v>
      </c>
      <c r="Z88" s="110">
        <f>'[31]INPUT_Energy demand'!AV8</f>
        <v>1</v>
      </c>
      <c r="AA88" s="110">
        <f>'[31]INPUT_Energy demand'!AW8</f>
        <v>0.21717945263879834</v>
      </c>
      <c r="AB88" s="13">
        <f>'[31]INPUT_Energy demand'!AX8</f>
        <v>61642.815120421714</v>
      </c>
      <c r="AC88" s="13">
        <f>'[31]INPUT_Energy demand'!AY8</f>
        <v>71.457216350745142</v>
      </c>
      <c r="AD88" s="13">
        <f>'[31]INPUT_Energy demand'!AZ8</f>
        <v>79.350607559121983</v>
      </c>
      <c r="AE88" s="104">
        <f>'[31]INPUT_Energy demand'!BA8</f>
        <v>164.13319999999999</v>
      </c>
    </row>
    <row r="89" spans="1:31">
      <c r="A89" s="16" t="s">
        <v>8</v>
      </c>
      <c r="B89" s="17" t="s">
        <v>10</v>
      </c>
      <c r="C89" s="17" t="s">
        <v>32</v>
      </c>
      <c r="D89" s="17" t="s">
        <v>39</v>
      </c>
      <c r="E89" s="45" t="s">
        <v>40</v>
      </c>
      <c r="F89" s="17" t="s">
        <v>21</v>
      </c>
      <c r="G89" s="25" t="str">
        <f t="shared" si="2"/>
        <v>60s Direct PV panels ST Occupant open EV charging</v>
      </c>
      <c r="H89" s="13">
        <f>'[47]INPUT_Energy demand'!AD8</f>
        <v>14094.228308236665</v>
      </c>
      <c r="I89" s="13">
        <f>'[47]INPUT_Energy demand'!AE8</f>
        <v>15009.955301492966</v>
      </c>
      <c r="J89" s="13">
        <f>'[47]INPUT_Energy demand'!AF8</f>
        <v>18014.27079267826</v>
      </c>
      <c r="K89" s="13">
        <f>'[47]INPUT_Energy demand'!AG8</f>
        <v>14314.904660343729</v>
      </c>
      <c r="L89" s="13">
        <f>'[47]INPUT_Energy demand'!AH8</f>
        <v>14094.228308236665</v>
      </c>
      <c r="M89" s="13">
        <f>'[47]INPUT_Energy demand'!AI8</f>
        <v>10069.85134521968</v>
      </c>
      <c r="N89" s="13">
        <f>'[47]INPUT_Energy demand'!AJ8</f>
        <v>11165.462200948588</v>
      </c>
      <c r="O89" s="13">
        <f>'[47]INPUT_Energy demand'!AK8</f>
        <v>11242.664383316289</v>
      </c>
      <c r="P89" s="13">
        <f>'[47]INPUT_Energy demand'!AL8</f>
        <v>0</v>
      </c>
      <c r="Q89" s="13">
        <f>'[47]INPUT_Energy demand'!AM8</f>
        <v>4940.1039562732858</v>
      </c>
      <c r="R89" s="13">
        <f>'[47]INPUT_Energy demand'!AN8</f>
        <v>6848.8085917296721</v>
      </c>
      <c r="S89" s="13">
        <f>'[47]INPUT_Energy demand'!AO8</f>
        <v>3072.2402770274402</v>
      </c>
      <c r="T89" s="13">
        <f>'[47]INPUT_Energy demand'!AP8</f>
        <v>0</v>
      </c>
      <c r="U89" s="13">
        <f>'[47]INPUT_Energy demand'!AQ8</f>
        <v>12668.826212915636</v>
      </c>
      <c r="V89" s="13">
        <f>'[47]INPUT_Energy demand'!AR8</f>
        <v>6848.8085917296721</v>
      </c>
      <c r="W89" s="13">
        <f>'[47]INPUT_Energy demand'!AS8</f>
        <v>14185.731260000019</v>
      </c>
      <c r="X89" s="110">
        <f>'[47]INPUT_Energy demand'!AT8</f>
        <v>0</v>
      </c>
      <c r="Y89" s="110">
        <f>'[47]INPUT_Energy demand'!AU8</f>
        <v>0.38994172571701557</v>
      </c>
      <c r="Z89" s="110">
        <f>'[47]INPUT_Energy demand'!AV8</f>
        <v>1</v>
      </c>
      <c r="AA89" s="110">
        <f>'[47]INPUT_Energy demand'!AW8</f>
        <v>0.21657257005074804</v>
      </c>
      <c r="AB89" s="13">
        <f>'[47]INPUT_Energy demand'!AX8</f>
        <v>61681.244018971498</v>
      </c>
      <c r="AC89" s="13">
        <f>'[47]INPUT_Energy demand'!AY8</f>
        <v>63.696199057373008</v>
      </c>
      <c r="AD89" s="13">
        <f>'[47]INPUT_Energy demand'!AZ8</f>
        <v>70.505006439321889</v>
      </c>
      <c r="AE89" s="104">
        <f>'[47]INPUT_Energy demand'!BA8</f>
        <v>164.13319999999999</v>
      </c>
    </row>
    <row r="90" spans="1:31">
      <c r="A90" s="16" t="s">
        <v>8</v>
      </c>
      <c r="B90" s="17" t="s">
        <v>11</v>
      </c>
      <c r="C90" s="17" t="s">
        <v>32</v>
      </c>
      <c r="D90" s="17" t="s">
        <v>39</v>
      </c>
      <c r="E90" s="45" t="s">
        <v>40</v>
      </c>
      <c r="F90" s="17" t="s">
        <v>21</v>
      </c>
      <c r="G90" s="25" t="str">
        <f t="shared" si="2"/>
        <v>60s ASHP PV panels ST Occupant open EV charging</v>
      </c>
      <c r="H90" s="13">
        <f>'[63]INPUT_Energy demand'!AD8</f>
        <v>13751.596657656877</v>
      </c>
      <c r="I90" s="13">
        <f>'[63]INPUT_Energy demand'!AE8</f>
        <v>13862.698483640081</v>
      </c>
      <c r="J90" s="13">
        <f>'[63]INPUT_Energy demand'!AF8</f>
        <v>18091.183135727333</v>
      </c>
      <c r="K90" s="13">
        <f>'[63]INPUT_Energy demand'!AG8</f>
        <v>14881.990570536853</v>
      </c>
      <c r="L90" s="13">
        <f>'[63]INPUT_Energy demand'!AH8</f>
        <v>13751.596657656877</v>
      </c>
      <c r="M90" s="13">
        <f>'[63]INPUT_Energy demand'!AI8</f>
        <v>9732.172163843803</v>
      </c>
      <c r="N90" s="13">
        <f>'[63]INPUT_Energy demand'!AJ8</f>
        <v>11076.198622760096</v>
      </c>
      <c r="O90" s="13">
        <f>'[63]INPUT_Energy demand'!AK8</f>
        <v>10847.139243338132</v>
      </c>
      <c r="P90" s="13">
        <f>'[63]INPUT_Energy demand'!AL8</f>
        <v>0</v>
      </c>
      <c r="Q90" s="13">
        <f>'[63]INPUT_Energy demand'!AM8</f>
        <v>4130.5263197962777</v>
      </c>
      <c r="R90" s="13">
        <f>'[63]INPUT_Energy demand'!AN8</f>
        <v>7014.9845129672376</v>
      </c>
      <c r="S90" s="13">
        <f>'[63]INPUT_Energy demand'!AO8</f>
        <v>4034.8513271987213</v>
      </c>
      <c r="T90" s="13">
        <f>'[63]INPUT_Energy demand'!AP8</f>
        <v>0</v>
      </c>
      <c r="U90" s="13">
        <f>'[63]INPUT_Energy demand'!AQ8</f>
        <v>11585.846764386693</v>
      </c>
      <c r="V90" s="13">
        <f>'[63]INPUT_Energy demand'!AR8</f>
        <v>7014.9845129672376</v>
      </c>
      <c r="W90" s="13">
        <f>'[63]INPUT_Energy demand'!AS8</f>
        <v>18548.873</v>
      </c>
      <c r="X90" s="110">
        <f>'[63]INPUT_Energy demand'!AT8</f>
        <v>0</v>
      </c>
      <c r="Y90" s="110">
        <f>'[63]INPUT_Energy demand'!AU8</f>
        <v>0.35651484123654648</v>
      </c>
      <c r="Z90" s="110">
        <f>'[63]INPUT_Energy demand'!AV8</f>
        <v>1</v>
      </c>
      <c r="AA90" s="110">
        <f>'[63]INPUT_Energy demand'!AW8</f>
        <v>0.21752541662227787</v>
      </c>
      <c r="AB90" s="13">
        <f>'[63]INPUT_Energy demand'!AX8</f>
        <v>62523.972455201845</v>
      </c>
      <c r="AC90" s="13">
        <f>'[63]INPUT_Energy demand'!AY8</f>
        <v>53.419389693965556</v>
      </c>
      <c r="AD90" s="13">
        <f>'[63]INPUT_Energy demand'!AZ8</f>
        <v>107.31117537367621</v>
      </c>
      <c r="AE90" s="104">
        <f>'[63]INPUT_Energy demand'!BA8</f>
        <v>192.07599999999999</v>
      </c>
    </row>
    <row r="91" spans="1:31">
      <c r="A91" s="16" t="s">
        <v>8</v>
      </c>
      <c r="B91" s="17" t="s">
        <v>10</v>
      </c>
      <c r="C91" s="17" t="s">
        <v>37</v>
      </c>
      <c r="D91" s="17" t="s">
        <v>38</v>
      </c>
      <c r="E91" s="45" t="s">
        <v>40</v>
      </c>
      <c r="F91" s="17" t="s">
        <v>41</v>
      </c>
      <c r="G91" s="25" t="str">
        <f t="shared" si="2"/>
        <v>60s Direct NoPV NoST Occupant open EV charging delay</v>
      </c>
      <c r="H91" s="13">
        <f>'[79]INPUT_Energy demand'!AD8</f>
        <v>16518.86589927927</v>
      </c>
      <c r="I91" s="13">
        <f>'[79]INPUT_Energy demand'!AE8</f>
        <v>16923.547209714819</v>
      </c>
      <c r="J91" s="13">
        <f>'[79]INPUT_Energy demand'!AF8</f>
        <v>27499.271389923262</v>
      </c>
      <c r="K91" s="13">
        <f>'[79]INPUT_Energy demand'!AG8</f>
        <v>17315.841967817745</v>
      </c>
      <c r="L91" s="13">
        <f>'[79]INPUT_Energy demand'!AH8</f>
        <v>16518.86589927927</v>
      </c>
      <c r="M91" s="13">
        <f>'[79]INPUT_Energy demand'!AI8</f>
        <v>11673.540490381085</v>
      </c>
      <c r="N91" s="13">
        <f>'[79]INPUT_Energy demand'!AJ8</f>
        <v>11797.02165443259</v>
      </c>
      <c r="O91" s="13">
        <f>'[79]INPUT_Energy demand'!AK8</f>
        <v>13272.369472602555</v>
      </c>
      <c r="P91" s="13">
        <f>'[79]INPUT_Energy demand'!AL8</f>
        <v>0</v>
      </c>
      <c r="Q91" s="13">
        <f>'[79]INPUT_Energy demand'!AM8</f>
        <v>5250.0067193337345</v>
      </c>
      <c r="R91" s="13">
        <f>'[79]INPUT_Energy demand'!AN8</f>
        <v>15702.249735490672</v>
      </c>
      <c r="S91" s="13">
        <f>'[79]INPUT_Energy demand'!AO8</f>
        <v>4043.4724952151901</v>
      </c>
      <c r="T91" s="13">
        <f>'[79]INPUT_Energy demand'!AP8</f>
        <v>0</v>
      </c>
      <c r="U91" s="13">
        <f>'[79]INPUT_Energy demand'!AQ8</f>
        <v>15599.26890392409</v>
      </c>
      <c r="V91" s="13">
        <f>'[79]INPUT_Energy demand'!AR8</f>
        <v>15702.249735490672</v>
      </c>
      <c r="W91" s="13">
        <f>'[79]INPUT_Energy demand'!AS8</f>
        <v>18548.873</v>
      </c>
      <c r="X91" s="110">
        <f>'[79]INPUT_Energy demand'!AT8</f>
        <v>0</v>
      </c>
      <c r="Y91" s="110">
        <f>'[79]INPUT_Energy demand'!AU8</f>
        <v>0.33655466494414132</v>
      </c>
      <c r="Z91" s="110">
        <f>'[79]INPUT_Energy demand'!AV8</f>
        <v>1</v>
      </c>
      <c r="AA91" s="110">
        <f>'[79]INPUT_Energy demand'!AW8</f>
        <v>0.21799019785273155</v>
      </c>
      <c r="AB91" s="13">
        <f>'[79]INPUT_Energy demand'!AX8</f>
        <v>74312.433088652135</v>
      </c>
      <c r="AC91" s="13">
        <f>'[79]INPUT_Energy demand'!AY8</f>
        <v>66.293778789727838</v>
      </c>
      <c r="AD91" s="13">
        <f>'[79]INPUT_Energy demand'!AZ8</f>
        <v>139.71117537367618</v>
      </c>
      <c r="AE91" s="104">
        <f>'[79]INPUT_Energy demand'!BA8</f>
        <v>192.07599999999999</v>
      </c>
    </row>
    <row r="92" spans="1:31">
      <c r="A92" s="16" t="s">
        <v>8</v>
      </c>
      <c r="B92" s="17" t="s">
        <v>11</v>
      </c>
      <c r="C92" s="17" t="s">
        <v>37</v>
      </c>
      <c r="D92" s="17" t="s">
        <v>38</v>
      </c>
      <c r="E92" s="45" t="s">
        <v>40</v>
      </c>
      <c r="F92" s="17" t="s">
        <v>41</v>
      </c>
      <c r="G92" s="25" t="str">
        <f t="shared" si="2"/>
        <v>60s ASHP NoPV NoST Occupant open EV charging delay</v>
      </c>
      <c r="H92" s="13">
        <f>'[95]INPUT_Energy demand'!AD8</f>
        <v>16526.073457656865</v>
      </c>
      <c r="I92" s="13">
        <f>'[95]INPUT_Energy demand'!AE8</f>
        <v>16503.182729030599</v>
      </c>
      <c r="J92" s="13">
        <f>'[95]INPUT_Energy demand'!AF8</f>
        <v>24943.381111966559</v>
      </c>
      <c r="K92" s="13">
        <f>'[95]INPUT_Energy demand'!AG8</f>
        <v>17072.540170536842</v>
      </c>
      <c r="L92" s="13">
        <f>'[95]INPUT_Energy demand'!AH8</f>
        <v>16526.073457656865</v>
      </c>
      <c r="M92" s="13">
        <f>'[95]INPUT_Energy demand'!AI8</f>
        <v>11655.820780922433</v>
      </c>
      <c r="N92" s="13">
        <f>'[95]INPUT_Energy demand'!AJ8</f>
        <v>11798.898622760084</v>
      </c>
      <c r="O92" s="13">
        <f>'[95]INPUT_Energy demand'!AK8</f>
        <v>13037.688843338121</v>
      </c>
      <c r="P92" s="13">
        <f>'[95]INPUT_Energy demand'!AL8</f>
        <v>0</v>
      </c>
      <c r="Q92" s="13">
        <f>'[95]INPUT_Energy demand'!AM8</f>
        <v>4847.361948108166</v>
      </c>
      <c r="R92" s="13">
        <f>'[95]INPUT_Energy demand'!AN8</f>
        <v>13144.482489206475</v>
      </c>
      <c r="S92" s="13">
        <f>'[95]INPUT_Energy demand'!AO8</f>
        <v>4034.8513271987213</v>
      </c>
      <c r="T92" s="13">
        <f>'[95]INPUT_Energy demand'!AP8</f>
        <v>0</v>
      </c>
      <c r="U92" s="13">
        <f>'[95]INPUT_Energy demand'!AQ8</f>
        <v>12949.082128844879</v>
      </c>
      <c r="V92" s="13">
        <f>'[95]INPUT_Energy demand'!AR8</f>
        <v>13144.482489206475</v>
      </c>
      <c r="W92" s="13">
        <f>'[95]INPUT_Energy demand'!AS8</f>
        <v>18548.873</v>
      </c>
      <c r="X92" s="110">
        <f>'[95]INPUT_Energy demand'!AT8</f>
        <v>0</v>
      </c>
      <c r="Y92" s="110">
        <f>'[95]INPUT_Energy demand'!AU8</f>
        <v>0.37434019646152128</v>
      </c>
      <c r="Z92" s="110">
        <f>'[95]INPUT_Energy demand'!AV8</f>
        <v>1</v>
      </c>
      <c r="AA92" s="110">
        <f>'[95]INPUT_Energy demand'!AW8</f>
        <v>0.21752541662227787</v>
      </c>
      <c r="AB92" s="13">
        <f>'[95]INPUT_Energy demand'!AX8</f>
        <v>74349.972455201845</v>
      </c>
      <c r="AC92" s="13">
        <f>'[95]INPUT_Energy demand'!AY8</f>
        <v>64.750206106895419</v>
      </c>
      <c r="AD92" s="13">
        <f>'[95]INPUT_Energy demand'!AZ8</f>
        <v>139.71117537367621</v>
      </c>
      <c r="AE92" s="104">
        <f>'[95]INPUT_Energy demand'!BA8</f>
        <v>192.07599999999999</v>
      </c>
    </row>
    <row r="93" spans="1:31">
      <c r="A93" s="16" t="s">
        <v>8</v>
      </c>
      <c r="B93" s="17" t="s">
        <v>10</v>
      </c>
      <c r="C93" s="17" t="s">
        <v>32</v>
      </c>
      <c r="D93" s="17" t="s">
        <v>38</v>
      </c>
      <c r="E93" s="45" t="s">
        <v>40</v>
      </c>
      <c r="F93" s="17" t="s">
        <v>41</v>
      </c>
      <c r="G93" s="25" t="str">
        <f t="shared" si="2"/>
        <v>60s Direct PV panels NoST Occupant open EV charging delay</v>
      </c>
      <c r="H93" s="13">
        <f>'[16]INPUT_Energy demand'!AD8</f>
        <v>7182.4640211149199</v>
      </c>
      <c r="I93" s="13">
        <f>'[16]INPUT_Energy demand'!AE8</f>
        <v>8565.9764503773295</v>
      </c>
      <c r="J93" s="13">
        <f>'[16]INPUT_Energy demand'!AF8</f>
        <v>9668.3269124117578</v>
      </c>
      <c r="K93" s="13">
        <f>'[16]INPUT_Energy demand'!AG8</f>
        <v>7970.4571199470092</v>
      </c>
      <c r="L93" s="13">
        <f>'[16]INPUT_Energy demand'!AH8</f>
        <v>7182.4640211149199</v>
      </c>
      <c r="M93" s="13">
        <f>'[16]INPUT_Energy demand'!AI8</f>
        <v>5413.492432754394</v>
      </c>
      <c r="N93" s="13">
        <f>'[16]INPUT_Energy demand'!AJ8</f>
        <v>8676.1846261772862</v>
      </c>
      <c r="O93" s="13">
        <f>'[16]INPUT_Energy demand'!AK8</f>
        <v>6115.9376317585156</v>
      </c>
      <c r="P93" s="13">
        <f>'[16]INPUT_Energy demand'!AL8</f>
        <v>0</v>
      </c>
      <c r="Q93" s="13">
        <f>'[16]INPUT_Energy demand'!AM8</f>
        <v>3152.4840176229354</v>
      </c>
      <c r="R93" s="13">
        <f>'[16]INPUT_Energy demand'!AN8</f>
        <v>992.14228623447161</v>
      </c>
      <c r="S93" s="13">
        <f>'[16]INPUT_Energy demand'!AO8</f>
        <v>1854.5194881884936</v>
      </c>
      <c r="T93" s="13">
        <f>'[16]INPUT_Energy demand'!AP8</f>
        <v>0</v>
      </c>
      <c r="U93" s="13">
        <f>'[16]INPUT_Energy demand'!AQ8</f>
        <v>8461.7637165538326</v>
      </c>
      <c r="V93" s="13">
        <f>'[16]INPUT_Energy demand'!AR8</f>
        <v>992.14228623447195</v>
      </c>
      <c r="W93" s="13">
        <f>'[16]INPUT_Energy demand'!AS8</f>
        <v>8669.0198944005188</v>
      </c>
      <c r="X93" s="110">
        <f>'[16]INPUT_Energy demand'!AT8</f>
        <v>0</v>
      </c>
      <c r="Y93" s="110">
        <f>'[16]INPUT_Energy demand'!AU8</f>
        <v>0.37255637515092743</v>
      </c>
      <c r="Z93" s="110">
        <f>'[16]INPUT_Energy demand'!AV8</f>
        <v>0.99999999999999967</v>
      </c>
      <c r="AA93" s="110">
        <f>'[16]INPUT_Energy demand'!AW8</f>
        <v>0.21392493162766441</v>
      </c>
      <c r="AB93" s="13">
        <f>'[16]INPUT_Energy demand'!AX8</f>
        <v>28303.692523545775</v>
      </c>
      <c r="AC93" s="13">
        <f>'[16]INPUT_Energy demand'!AY8</f>
        <v>48.859838124070507</v>
      </c>
      <c r="AD93" s="13">
        <f>'[16]INPUT_Energy demand'!AZ8</f>
        <v>34.576353448615805</v>
      </c>
      <c r="AE93" s="104">
        <f>'[16]INPUT_Energy demand'!BA8</f>
        <v>132.75632843201686</v>
      </c>
    </row>
    <row r="94" spans="1:31">
      <c r="A94" s="16" t="s">
        <v>8</v>
      </c>
      <c r="B94" s="17" t="s">
        <v>11</v>
      </c>
      <c r="C94" s="17" t="s">
        <v>32</v>
      </c>
      <c r="D94" s="17" t="s">
        <v>38</v>
      </c>
      <c r="E94" s="45" t="s">
        <v>40</v>
      </c>
      <c r="F94" s="17" t="s">
        <v>41</v>
      </c>
      <c r="G94" s="25" t="str">
        <f t="shared" si="2"/>
        <v>60s ASHP PV panels NoST Occupant open EV charging delay</v>
      </c>
      <c r="H94" s="13">
        <f>'[32]INPUT_Energy demand'!AD8</f>
        <v>9947.771038459292</v>
      </c>
      <c r="I94" s="13">
        <f>'[32]INPUT_Energy demand'!AE8</f>
        <v>11658.191100813667</v>
      </c>
      <c r="J94" s="13">
        <f>'[32]INPUT_Energy demand'!AF8</f>
        <v>13393.568175384189</v>
      </c>
      <c r="K94" s="13">
        <f>'[32]INPUT_Energy demand'!AG8</f>
        <v>10403.06168721794</v>
      </c>
      <c r="L94" s="13">
        <f>'[32]INPUT_Energy demand'!AH8</f>
        <v>9947.771038459292</v>
      </c>
      <c r="M94" s="13">
        <f>'[32]INPUT_Energy demand'!AI8</f>
        <v>7923.7451543435636</v>
      </c>
      <c r="N94" s="13">
        <f>'[32]INPUT_Energy demand'!AJ8</f>
        <v>10085.496661944057</v>
      </c>
      <c r="O94" s="13">
        <f>'[32]INPUT_Energy demand'!AK8</f>
        <v>8539.9331257289341</v>
      </c>
      <c r="P94" s="13">
        <f>'[32]INPUT_Energy demand'!AL8</f>
        <v>0</v>
      </c>
      <c r="Q94" s="13">
        <f>'[32]INPUT_Energy demand'!AM8</f>
        <v>3734.4459464701031</v>
      </c>
      <c r="R94" s="13">
        <f>'[32]INPUT_Energy demand'!AN8</f>
        <v>3308.0715134401325</v>
      </c>
      <c r="S94" s="13">
        <f>'[32]INPUT_Energy demand'!AO8</f>
        <v>1863.1285614890057</v>
      </c>
      <c r="T94" s="13">
        <f>'[32]INPUT_Energy demand'!AP8</f>
        <v>0</v>
      </c>
      <c r="U94" s="13">
        <f>'[32]INPUT_Energy demand'!AQ8</f>
        <v>10266.124694078348</v>
      </c>
      <c r="V94" s="13">
        <f>'[32]INPUT_Energy demand'!AR8</f>
        <v>3308.0715134401325</v>
      </c>
      <c r="W94" s="13">
        <f>'[32]INPUT_Energy demand'!AS8</f>
        <v>8669.0198944005188</v>
      </c>
      <c r="X94" s="110">
        <f>'[32]INPUT_Energy demand'!AT8</f>
        <v>0</v>
      </c>
      <c r="Y94" s="110">
        <f>'[32]INPUT_Energy demand'!AU8</f>
        <v>0.3637639379759518</v>
      </c>
      <c r="Z94" s="110">
        <f>'[32]INPUT_Energy demand'!AV8</f>
        <v>1</v>
      </c>
      <c r="AA94" s="110">
        <f>'[32]INPUT_Energy demand'!AW8</f>
        <v>0.21491801659059925</v>
      </c>
      <c r="AB94" s="13">
        <f>'[32]INPUT_Energy demand'!AX8</f>
        <v>40081.933238881058</v>
      </c>
      <c r="AC94" s="13">
        <f>'[32]INPUT_Energy demand'!AY8</f>
        <v>69.109838124070492</v>
      </c>
      <c r="AD94" s="13">
        <f>'[32]INPUT_Energy demand'!AZ8</f>
        <v>53.578663113900369</v>
      </c>
      <c r="AE94" s="104">
        <f>'[32]INPUT_Energy demand'!BA8</f>
        <v>132.75632843201686</v>
      </c>
    </row>
    <row r="95" spans="1:31">
      <c r="A95" s="16" t="s">
        <v>8</v>
      </c>
      <c r="B95" s="17" t="s">
        <v>10</v>
      </c>
      <c r="C95" s="17" t="s">
        <v>37</v>
      </c>
      <c r="D95" s="17" t="s">
        <v>39</v>
      </c>
      <c r="E95" s="45" t="s">
        <v>40</v>
      </c>
      <c r="F95" s="17" t="s">
        <v>41</v>
      </c>
      <c r="G95" s="25" t="str">
        <f t="shared" si="2"/>
        <v>60s Direct NoPV ST Occupant open EV charging delay</v>
      </c>
      <c r="H95" s="13">
        <f>'[48]INPUT_Energy demand'!AD8</f>
        <v>9956.9408211149621</v>
      </c>
      <c r="I95" s="13">
        <f>'[48]INPUT_Energy demand'!AE8</f>
        <v>11269.952714942101</v>
      </c>
      <c r="J95" s="13">
        <f>'[48]INPUT_Energy demand'!AF8</f>
        <v>11549.074959240314</v>
      </c>
      <c r="K95" s="13">
        <f>'[48]INPUT_Energy demand'!AG8</f>
        <v>10161.006719947021</v>
      </c>
      <c r="L95" s="13">
        <f>'[48]INPUT_Energy demand'!AH8</f>
        <v>9956.9408211149621</v>
      </c>
      <c r="M95" s="13">
        <f>'[48]INPUT_Energy demand'!AI8</f>
        <v>7652.3216240556212</v>
      </c>
      <c r="N95" s="13">
        <f>'[48]INPUT_Energy demand'!AJ8</f>
        <v>10087.884626177294</v>
      </c>
      <c r="O95" s="13">
        <f>'[48]INPUT_Energy demand'!AK8</f>
        <v>8306.487231758525</v>
      </c>
      <c r="P95" s="13">
        <f>'[48]INPUT_Energy demand'!AL8</f>
        <v>0</v>
      </c>
      <c r="Q95" s="13">
        <f>'[48]INPUT_Energy demand'!AM8</f>
        <v>3617.6310908864798</v>
      </c>
      <c r="R95" s="13">
        <f>'[48]INPUT_Energy demand'!AN8</f>
        <v>1461.1903330630194</v>
      </c>
      <c r="S95" s="13">
        <f>'[48]INPUT_Energy demand'!AO8</f>
        <v>1854.5194881884963</v>
      </c>
      <c r="T95" s="13">
        <f>'[48]INPUT_Energy demand'!AP8</f>
        <v>0</v>
      </c>
      <c r="U95" s="13">
        <f>'[48]INPUT_Energy demand'!AQ8</f>
        <v>7381.3544099451583</v>
      </c>
      <c r="V95" s="13">
        <f>'[48]INPUT_Energy demand'!AR8</f>
        <v>1461.1903330630194</v>
      </c>
      <c r="W95" s="13">
        <f>'[48]INPUT_Energy demand'!AS8</f>
        <v>8669.0198944005188</v>
      </c>
      <c r="X95" s="110">
        <f>'[48]INPUT_Energy demand'!AT8</f>
        <v>0</v>
      </c>
      <c r="Y95" s="110">
        <f>'[48]INPUT_Energy demand'!AU8</f>
        <v>0.49010396872589107</v>
      </c>
      <c r="Z95" s="110">
        <f>'[48]INPUT_Energy demand'!AV8</f>
        <v>1</v>
      </c>
      <c r="AA95" s="110">
        <f>'[48]INPUT_Energy demand'!AW8</f>
        <v>0.21392493162766474</v>
      </c>
      <c r="AB95" s="13">
        <f>'[48]INPUT_Energy demand'!AX8</f>
        <v>40129.692523545964</v>
      </c>
      <c r="AC95" s="13">
        <f>'[48]INPUT_Energy demand'!AY8</f>
        <v>56.484344468985213</v>
      </c>
      <c r="AD95" s="13">
        <f>'[48]INPUT_Energy demand'!AZ8</f>
        <v>37.476984127790807</v>
      </c>
      <c r="AE95" s="104">
        <f>'[48]INPUT_Energy demand'!BA8</f>
        <v>132.75632843201686</v>
      </c>
    </row>
    <row r="96" spans="1:31">
      <c r="A96" s="16" t="s">
        <v>8</v>
      </c>
      <c r="B96" s="17" t="s">
        <v>11</v>
      </c>
      <c r="C96" s="17" t="s">
        <v>37</v>
      </c>
      <c r="D96" s="17" t="s">
        <v>39</v>
      </c>
      <c r="E96" s="45" t="s">
        <v>40</v>
      </c>
      <c r="F96" s="17" t="s">
        <v>41</v>
      </c>
      <c r="G96" s="25" t="str">
        <f t="shared" si="2"/>
        <v>60s ASHP NoPV ST Occupant open EV charging delay</v>
      </c>
      <c r="H96" s="13">
        <f>'[64]INPUT_Energy demand'!AD8</f>
        <v>8873.7585592882533</v>
      </c>
      <c r="I96" s="13">
        <f>'[64]INPUT_Energy demand'!AE8</f>
        <v>9768.5854730528008</v>
      </c>
      <c r="J96" s="13">
        <f>'[64]INPUT_Energy demand'!AF8</f>
        <v>11157.988889302334</v>
      </c>
      <c r="K96" s="13">
        <f>'[64]INPUT_Energy demand'!AG8</f>
        <v>9898.5402316599502</v>
      </c>
      <c r="L96" s="13">
        <f>'[64]INPUT_Energy demand'!AH8</f>
        <v>8873.7585592882533</v>
      </c>
      <c r="M96" s="13">
        <f>'[64]INPUT_Energy demand'!AI8</f>
        <v>6517.5658993442021</v>
      </c>
      <c r="N96" s="13">
        <f>'[64]INPUT_Energy demand'!AJ8</f>
        <v>9805.7693263099227</v>
      </c>
      <c r="O96" s="13">
        <f>'[64]INPUT_Energy demand'!AK8</f>
        <v>7388.6962956783627</v>
      </c>
      <c r="P96" s="13">
        <f>'[64]INPUT_Energy demand'!AL8</f>
        <v>0</v>
      </c>
      <c r="Q96" s="13">
        <f>'[64]INPUT_Energy demand'!AM8</f>
        <v>3251.0195737085987</v>
      </c>
      <c r="R96" s="13">
        <f>'[64]INPUT_Energy demand'!AN8</f>
        <v>1352.2195629924117</v>
      </c>
      <c r="S96" s="13">
        <f>'[64]INPUT_Energy demand'!AO8</f>
        <v>2509.8439359815875</v>
      </c>
      <c r="T96" s="13">
        <f>'[64]INPUT_Energy demand'!AP8</f>
        <v>0</v>
      </c>
      <c r="U96" s="13">
        <f>'[64]INPUT_Energy demand'!AQ8</f>
        <v>8179.0823476325886</v>
      </c>
      <c r="V96" s="13">
        <f>'[64]INPUT_Energy demand'!AR8</f>
        <v>1352.2195629924117</v>
      </c>
      <c r="W96" s="13">
        <f>'[64]INPUT_Energy demand'!AS8</f>
        <v>11694.936440410842</v>
      </c>
      <c r="X96" s="110">
        <f>'[64]INPUT_Energy demand'!AT8</f>
        <v>0</v>
      </c>
      <c r="Y96" s="110">
        <f>'[64]INPUT_Energy demand'!AU8</f>
        <v>0.39747974595824881</v>
      </c>
      <c r="Z96" s="110">
        <f>'[64]INPUT_Energy demand'!AV8</f>
        <v>1</v>
      </c>
      <c r="AA96" s="110">
        <f>'[64]INPUT_Energy demand'!AW8</f>
        <v>0.21460945502098144</v>
      </c>
      <c r="AB96" s="13">
        <f>'[64]INPUT_Energy demand'!AX8</f>
        <v>37115.38652619825</v>
      </c>
      <c r="AC96" s="13">
        <f>'[64]INPUT_Energy demand'!AY8</f>
        <v>50.414540247275916</v>
      </c>
      <c r="AD96" s="13">
        <f>'[64]INPUT_Energy demand'!AZ8</f>
        <v>67.698689840770143</v>
      </c>
      <c r="AE96" s="104">
        <f>'[64]INPUT_Energy demand'!BA8</f>
        <v>160.69912843201686</v>
      </c>
    </row>
    <row r="97" spans="1:31">
      <c r="A97" s="16" t="s">
        <v>8</v>
      </c>
      <c r="B97" s="17" t="s">
        <v>10</v>
      </c>
      <c r="C97" s="17" t="s">
        <v>32</v>
      </c>
      <c r="D97" s="17" t="s">
        <v>39</v>
      </c>
      <c r="E97" s="45" t="s">
        <v>40</v>
      </c>
      <c r="F97" s="17" t="s">
        <v>41</v>
      </c>
      <c r="G97" s="25" t="str">
        <f t="shared" si="2"/>
        <v>60s Direct PV panels ST Occupant open EV charging delay</v>
      </c>
      <c r="H97" s="13">
        <f>'[80]INPUT_Energy demand'!AD8</f>
        <v>11639.253543894265</v>
      </c>
      <c r="I97" s="13">
        <f>'[80]INPUT_Energy demand'!AE8</f>
        <v>12826.791232829715</v>
      </c>
      <c r="J97" s="13">
        <f>'[80]INPUT_Energy demand'!AF8</f>
        <v>15809.497740741203</v>
      </c>
      <c r="K97" s="13">
        <f>'[80]INPUT_Energy demand'!AG8</f>
        <v>12331.264236461751</v>
      </c>
      <c r="L97" s="13">
        <f>'[80]INPUT_Energy demand'!AH8</f>
        <v>11639.253543894265</v>
      </c>
      <c r="M97" s="13">
        <f>'[80]INPUT_Energy demand'!AI8</f>
        <v>8854.827571104699</v>
      </c>
      <c r="N97" s="13">
        <f>'[80]INPUT_Energy demand'!AJ8</f>
        <v>10526.130311884399</v>
      </c>
      <c r="O97" s="13">
        <f>'[80]INPUT_Energy demand'!AK8</f>
        <v>9812.7991324636314</v>
      </c>
      <c r="P97" s="13">
        <f>'[80]INPUT_Energy demand'!AL8</f>
        <v>0</v>
      </c>
      <c r="Q97" s="13">
        <f>'[80]INPUT_Energy demand'!AM8</f>
        <v>3971.9636617250162</v>
      </c>
      <c r="R97" s="13">
        <f>'[80]INPUT_Energy demand'!AN8</f>
        <v>5283.3674288568036</v>
      </c>
      <c r="S97" s="13">
        <f>'[80]INPUT_Energy demand'!AO8</f>
        <v>2518.46510399812</v>
      </c>
      <c r="T97" s="13">
        <f>'[80]INPUT_Energy demand'!AP8</f>
        <v>0</v>
      </c>
      <c r="U97" s="13">
        <f>'[80]INPUT_Energy demand'!AQ8</f>
        <v>10762.243898901757</v>
      </c>
      <c r="V97" s="13">
        <f>'[80]INPUT_Energy demand'!AR8</f>
        <v>5283.3674288568036</v>
      </c>
      <c r="W97" s="13">
        <f>'[80]INPUT_Energy demand'!AS8</f>
        <v>11694.936440410842</v>
      </c>
      <c r="X97" s="110">
        <f>'[80]INPUT_Energy demand'!AT8</f>
        <v>0</v>
      </c>
      <c r="Y97" s="110">
        <f>'[80]INPUT_Energy demand'!AU8</f>
        <v>0.36906463921806665</v>
      </c>
      <c r="Z97" s="110">
        <f>'[80]INPUT_Energy demand'!AV8</f>
        <v>1</v>
      </c>
      <c r="AA97" s="110">
        <f>'[80]INPUT_Energy demand'!AW8</f>
        <v>0.2153466260231891</v>
      </c>
      <c r="AB97" s="13">
        <f>'[80]INPUT_Energy demand'!AX8</f>
        <v>48894.606237688196</v>
      </c>
      <c r="AC97" s="13">
        <f>'[80]INPUT_Energy demand'!AY8</f>
        <v>62.791517480516724</v>
      </c>
      <c r="AD97" s="13">
        <f>'[80]INPUT_Energy demand'!AZ8</f>
        <v>100.09868984077016</v>
      </c>
      <c r="AE97" s="104">
        <f>'[80]INPUT_Energy demand'!BA8</f>
        <v>160.69912843201686</v>
      </c>
    </row>
    <row r="98" spans="1:31">
      <c r="A98" s="32" t="s">
        <v>8</v>
      </c>
      <c r="B98" s="33" t="s">
        <v>11</v>
      </c>
      <c r="C98" s="33" t="s">
        <v>32</v>
      </c>
      <c r="D98" s="33" t="s">
        <v>39</v>
      </c>
      <c r="E98" s="48" t="s">
        <v>40</v>
      </c>
      <c r="F98" s="33" t="s">
        <v>41</v>
      </c>
      <c r="G98" s="34" t="str">
        <f t="shared" si="2"/>
        <v>60s ASHP PV panels ST Occupant open EV charging delay</v>
      </c>
      <c r="H98" s="31">
        <f>'[96]INPUT_Energy demand'!AD8</f>
        <v>11648.235359288243</v>
      </c>
      <c r="I98" s="31">
        <f>'[96]INPUT_Energy demand'!AE8</f>
        <v>12530.978927931319</v>
      </c>
      <c r="J98" s="31">
        <f>'[96]INPUT_Energy demand'!AF8</f>
        <v>14328.416457415478</v>
      </c>
      <c r="K98" s="31">
        <f>'[96]INPUT_Energy demand'!AG8</f>
        <v>12089.08983166002</v>
      </c>
      <c r="L98" s="31">
        <f>'[96]INPUT_Energy demand'!AH8</f>
        <v>11648.235359288243</v>
      </c>
      <c r="M98" s="31">
        <f>'[96]INPUT_Energy demand'!AI8</f>
        <v>8684.3622182208965</v>
      </c>
      <c r="N98" s="31">
        <f>'[96]INPUT_Energy demand'!AJ8</f>
        <v>10528.469326309918</v>
      </c>
      <c r="O98" s="31">
        <f>'[96]INPUT_Energy demand'!AK8</f>
        <v>9579.2458956783521</v>
      </c>
      <c r="P98" s="31">
        <f>'[96]INPUT_Energy demand'!AL8</f>
        <v>0</v>
      </c>
      <c r="Q98" s="31">
        <f>'[96]INPUT_Energy demand'!AM8</f>
        <v>3846.6167097104226</v>
      </c>
      <c r="R98" s="31">
        <f>'[96]INPUT_Energy demand'!AN8</f>
        <v>3799.9471311055604</v>
      </c>
      <c r="S98" s="31">
        <f>'[96]INPUT_Energy demand'!AO8</f>
        <v>2509.8439359816675</v>
      </c>
      <c r="T98" s="31">
        <f>'[96]INPUT_Energy demand'!AP8</f>
        <v>0</v>
      </c>
      <c r="U98" s="31">
        <f>'[96]INPUT_Energy demand'!AQ8</f>
        <v>8836.5921290065289</v>
      </c>
      <c r="V98" s="31">
        <f>'[96]INPUT_Energy demand'!AR8</f>
        <v>3799.9471311055599</v>
      </c>
      <c r="W98" s="31">
        <f>'[96]INPUT_Energy demand'!AS8</f>
        <v>11694.936440410842</v>
      </c>
      <c r="X98" s="113">
        <f>'[96]INPUT_Energy demand'!AT8</f>
        <v>0</v>
      </c>
      <c r="Y98" s="113">
        <f>'[96]INPUT_Energy demand'!AU8</f>
        <v>0.43530544960695</v>
      </c>
      <c r="Z98" s="113">
        <f>'[96]INPUT_Energy demand'!AV8</f>
        <v>1.0000000000000002</v>
      </c>
      <c r="AA98" s="113">
        <f>'[96]INPUT_Energy demand'!AW8</f>
        <v>0.2146094550209883</v>
      </c>
      <c r="AB98" s="31">
        <f>'[96]INPUT_Energy demand'!AX8</f>
        <v>48941.386526198461</v>
      </c>
      <c r="AC98" s="31">
        <f>'[96]INPUT_Energy demand'!AY8</f>
        <v>62.06574664024653</v>
      </c>
      <c r="AD98" s="31">
        <f>'[96]INPUT_Energy demand'!AZ8</f>
        <v>100.09868984077013</v>
      </c>
      <c r="AE98" s="107">
        <f>'[96]INPUT_Energy demand'!BA8</f>
        <v>160.69912843201686</v>
      </c>
    </row>
  </sheetData>
  <sortState ref="A3:AA98">
    <sortCondition ref="E3"/>
  </sortState>
  <mergeCells count="6">
    <mergeCell ref="AC1:AE1"/>
    <mergeCell ref="H1:K1"/>
    <mergeCell ref="L1:O1"/>
    <mergeCell ref="P1:S1"/>
    <mergeCell ref="T1:W1"/>
    <mergeCell ref="X1:AA1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0" enableFormatConditionsCalculation="0">
    <tabColor rgb="FFDDCA55"/>
  </sheetPr>
  <dimension ref="A1:AE98"/>
  <sheetViews>
    <sheetView topLeftCell="S1" workbookViewId="0">
      <selection activeCell="N103" sqref="N103"/>
    </sheetView>
  </sheetViews>
  <sheetFormatPr baseColWidth="10" defaultColWidth="11" defaultRowHeight="15" x14ac:dyDescent="0"/>
  <cols>
    <col min="1" max="1" width="13.5" bestFit="1" customWidth="1"/>
    <col min="2" max="2" width="13.83203125" bestFit="1" customWidth="1"/>
    <col min="3" max="3" width="13.5" customWidth="1"/>
    <col min="4" max="4" width="12.5" bestFit="1" customWidth="1"/>
    <col min="5" max="5" width="16.1640625" bestFit="1" customWidth="1"/>
    <col min="6" max="6" width="15.83203125" bestFit="1" customWidth="1"/>
    <col min="7" max="7" width="52.33203125" bestFit="1" customWidth="1"/>
    <col min="8" max="8" width="10.6640625" bestFit="1" customWidth="1"/>
    <col min="9" max="9" width="19.6640625" bestFit="1" customWidth="1"/>
    <col min="10" max="10" width="14.6640625" bestFit="1" customWidth="1"/>
    <col min="11" max="11" width="15.1640625" bestFit="1" customWidth="1"/>
    <col min="12" max="12" width="10.6640625" bestFit="1" customWidth="1"/>
    <col min="13" max="13" width="19.6640625" bestFit="1" customWidth="1"/>
    <col min="14" max="14" width="14.6640625" bestFit="1" customWidth="1"/>
    <col min="15" max="15" width="15.1640625" bestFit="1" customWidth="1"/>
    <col min="16" max="16" width="10.6640625" bestFit="1" customWidth="1"/>
    <col min="17" max="17" width="19.6640625" bestFit="1" customWidth="1"/>
    <col min="18" max="18" width="14.6640625" bestFit="1" customWidth="1"/>
    <col min="19" max="19" width="15.1640625" bestFit="1" customWidth="1"/>
    <col min="20" max="20" width="10.6640625" bestFit="1" customWidth="1"/>
    <col min="21" max="21" width="19.6640625" bestFit="1" customWidth="1"/>
    <col min="22" max="22" width="14.6640625" bestFit="1" customWidth="1"/>
    <col min="23" max="23" width="15.1640625" bestFit="1" customWidth="1"/>
    <col min="25" max="25" width="19.6640625" bestFit="1" customWidth="1"/>
    <col min="26" max="26" width="14.6640625" bestFit="1" customWidth="1"/>
    <col min="27" max="27" width="15.1640625" bestFit="1" customWidth="1"/>
    <col min="29" max="29" width="19.33203125" bestFit="1" customWidth="1"/>
    <col min="30" max="30" width="15" bestFit="1" customWidth="1"/>
    <col min="31" max="31" width="15.5" bestFit="1" customWidth="1"/>
  </cols>
  <sheetData>
    <row r="1" spans="1:31">
      <c r="A1" s="5"/>
      <c r="B1" s="4"/>
      <c r="C1" s="4"/>
      <c r="D1" s="4"/>
      <c r="E1" s="4"/>
      <c r="F1" s="4"/>
      <c r="G1" s="4"/>
      <c r="H1" s="333" t="s">
        <v>26</v>
      </c>
      <c r="I1" s="333"/>
      <c r="J1" s="333"/>
      <c r="K1" s="333"/>
      <c r="L1" s="333" t="s">
        <v>27</v>
      </c>
      <c r="M1" s="333"/>
      <c r="N1" s="333"/>
      <c r="O1" s="333"/>
      <c r="P1" s="333" t="s">
        <v>28</v>
      </c>
      <c r="Q1" s="333"/>
      <c r="R1" s="333"/>
      <c r="S1" s="333"/>
      <c r="T1" s="333" t="s">
        <v>29</v>
      </c>
      <c r="U1" s="333"/>
      <c r="V1" s="333"/>
      <c r="W1" s="333"/>
      <c r="X1" s="333" t="s">
        <v>30</v>
      </c>
      <c r="Y1" s="333"/>
      <c r="Z1" s="333"/>
      <c r="AA1" s="333"/>
      <c r="AC1" s="334" t="s">
        <v>64</v>
      </c>
      <c r="AD1" s="335"/>
      <c r="AE1" s="337"/>
    </row>
    <row r="2" spans="1:31" s="1" customFormat="1">
      <c r="A2" s="3" t="s">
        <v>31</v>
      </c>
      <c r="B2" s="3" t="s">
        <v>9</v>
      </c>
      <c r="C2" s="3" t="s">
        <v>32</v>
      </c>
      <c r="D2" s="3" t="s">
        <v>33</v>
      </c>
      <c r="E2" s="6" t="s">
        <v>16</v>
      </c>
      <c r="F2" s="6" t="s">
        <v>34</v>
      </c>
      <c r="G2" s="2" t="s">
        <v>35</v>
      </c>
      <c r="H2" s="3" t="s">
        <v>36</v>
      </c>
      <c r="I2" s="3" t="s">
        <v>2</v>
      </c>
      <c r="J2" s="3" t="s">
        <v>3</v>
      </c>
      <c r="K2" s="3" t="s">
        <v>4</v>
      </c>
      <c r="L2" s="3" t="s">
        <v>36</v>
      </c>
      <c r="M2" s="3" t="s">
        <v>2</v>
      </c>
      <c r="N2" s="3" t="s">
        <v>3</v>
      </c>
      <c r="O2" s="3" t="s">
        <v>4</v>
      </c>
      <c r="P2" s="27" t="s">
        <v>36</v>
      </c>
      <c r="Q2" s="27" t="s">
        <v>2</v>
      </c>
      <c r="R2" s="27" t="s">
        <v>3</v>
      </c>
      <c r="S2" s="27" t="s">
        <v>4</v>
      </c>
      <c r="T2" s="27" t="s">
        <v>36</v>
      </c>
      <c r="U2" s="27" t="s">
        <v>2</v>
      </c>
      <c r="V2" s="27" t="s">
        <v>3</v>
      </c>
      <c r="W2" s="27" t="s">
        <v>4</v>
      </c>
      <c r="X2" s="27" t="s">
        <v>36</v>
      </c>
      <c r="Y2" s="27" t="s">
        <v>2</v>
      </c>
      <c r="Z2" s="27" t="s">
        <v>3</v>
      </c>
      <c r="AA2" s="27" t="s">
        <v>4</v>
      </c>
      <c r="AB2" s="2" t="s">
        <v>58</v>
      </c>
      <c r="AC2" s="114" t="s">
        <v>63</v>
      </c>
      <c r="AD2" s="115" t="s">
        <v>3</v>
      </c>
      <c r="AE2" s="115" t="s">
        <v>4</v>
      </c>
    </row>
    <row r="3" spans="1:31">
      <c r="A3" s="14" t="s">
        <v>7</v>
      </c>
      <c r="B3" s="15" t="s">
        <v>10</v>
      </c>
      <c r="C3" s="15" t="s">
        <v>37</v>
      </c>
      <c r="D3" s="15" t="s">
        <v>38</v>
      </c>
      <c r="E3" s="15" t="s">
        <v>17</v>
      </c>
      <c r="F3" s="44" t="s">
        <v>20</v>
      </c>
      <c r="G3" s="26" t="str">
        <f t="shared" ref="G3:G34" si="0">CONCATENATE(A3," ",B3," ",C3," ",D3," ",E3," ",F3)</f>
        <v>TEK17 Direct NoPV NoST Normal NoEV</v>
      </c>
      <c r="H3" s="22">
        <f>'[1]INPUT_Energy demand'!AD8</f>
        <v>5204.4689381930602</v>
      </c>
      <c r="I3" s="22">
        <f>'[1]INPUT_Energy demand'!AE8</f>
        <v>5711.4730453734428</v>
      </c>
      <c r="J3" s="22">
        <f>'[1]INPUT_Energy demand'!AF8</f>
        <v>5913.6204449794468</v>
      </c>
      <c r="K3" s="22">
        <f>'[1]INPUT_Energy demand'!AG8</f>
        <v>6037.5271651698804</v>
      </c>
      <c r="L3" s="22">
        <f>'[1]INPUT_Energy demand'!AH8</f>
        <v>5204.4689381930602</v>
      </c>
      <c r="M3" s="22">
        <f>'[1]INPUT_Energy demand'!AI8</f>
        <v>4940.8426852825378</v>
      </c>
      <c r="N3" s="22">
        <f>'[1]INPUT_Energy demand'!AJ8</f>
        <v>5404.9268214794465</v>
      </c>
      <c r="O3" s="22">
        <f>'[1]INPUT_Energy demand'!AK8</f>
        <v>4824.6081846498382</v>
      </c>
      <c r="P3" s="22">
        <f>'[1]INPUT_Energy demand'!AL8</f>
        <v>0</v>
      </c>
      <c r="Q3" s="22">
        <f>'[1]INPUT_Energy demand'!AM8</f>
        <v>770.63036009090501</v>
      </c>
      <c r="R3" s="22">
        <f>'[1]INPUT_Energy demand'!AN8</f>
        <v>508.69362350000029</v>
      </c>
      <c r="S3" s="22">
        <f>'[1]INPUT_Energy demand'!AO8</f>
        <v>1212.9189805200422</v>
      </c>
      <c r="T3" s="22">
        <f>'[1]INPUT_Energy demand'!AP8</f>
        <v>0</v>
      </c>
      <c r="U3" s="22">
        <f>'[1]INPUT_Energy demand'!AQ8</f>
        <v>1884.3286834004821</v>
      </c>
      <c r="V3" s="22">
        <f>'[1]INPUT_Energy demand'!AR8</f>
        <v>508.69362350000046</v>
      </c>
      <c r="W3" s="22">
        <f>'[1]INPUT_Energy demand'!AS8</f>
        <v>5319.8200899999974</v>
      </c>
      <c r="X3" s="22">
        <f>'[1]INPUT_Energy demand'!AT8</f>
        <v>0</v>
      </c>
      <c r="Y3" s="22">
        <f>'[1]INPUT_Energy demand'!AU8</f>
        <v>0.40896812051930148</v>
      </c>
      <c r="Z3" s="22">
        <f>'[1]INPUT_Energy demand'!AV8</f>
        <v>0.99999999999999967</v>
      </c>
      <c r="AA3" s="22">
        <f>'[1]INPUT_Energy demand'!AW8</f>
        <v>0.22800000000000803</v>
      </c>
      <c r="AB3" s="22">
        <f>'[1]INPUT_Energy demand'!AX8</f>
        <v>17998.53642958885</v>
      </c>
      <c r="AC3" s="22">
        <f>'[1]INPUT_Energy demand'!AY8</f>
        <v>20.012855399999999</v>
      </c>
      <c r="AD3" s="22">
        <f>'[1]INPUT_Energy demand'!AZ8</f>
        <v>19.870730700000003</v>
      </c>
      <c r="AE3" s="22">
        <f>'[1]INPUT_Energy demand'!BA8</f>
        <v>64.147599999999997</v>
      </c>
    </row>
    <row r="4" spans="1:31">
      <c r="A4" s="16" t="s">
        <v>7</v>
      </c>
      <c r="B4" s="17" t="s">
        <v>11</v>
      </c>
      <c r="C4" s="17" t="s">
        <v>37</v>
      </c>
      <c r="D4" s="17" t="s">
        <v>38</v>
      </c>
      <c r="E4" s="17" t="s">
        <v>17</v>
      </c>
      <c r="F4" s="45" t="s">
        <v>20</v>
      </c>
      <c r="G4" s="25" t="str">
        <f t="shared" si="0"/>
        <v>TEK17 ASHP NoPV NoST Normal NoEV</v>
      </c>
      <c r="H4" s="13">
        <f>'[49]INPUT_Energy demand'!AD8</f>
        <v>8365.6248688278356</v>
      </c>
      <c r="I4" s="13">
        <f>'[49]INPUT_Energy demand'!AE8</f>
        <v>8173.8254227509133</v>
      </c>
      <c r="J4" s="13">
        <f>'[49]INPUT_Energy demand'!AF8</f>
        <v>9478.2250078818197</v>
      </c>
      <c r="K4" s="13">
        <f>'[49]INPUT_Energy demand'!AG8</f>
        <v>9782.5760895766725</v>
      </c>
      <c r="L4" s="13">
        <f>'[49]INPUT_Energy demand'!AH8</f>
        <v>8365.6248688278356</v>
      </c>
      <c r="M4" s="13">
        <f>'[49]INPUT_Energy demand'!AI8</f>
        <v>6581.7264557884209</v>
      </c>
      <c r="N4" s="13">
        <f>'[49]INPUT_Energy demand'!AJ8</f>
        <v>8295.32115654892</v>
      </c>
      <c r="O4" s="13">
        <f>'[49]INPUT_Energy demand'!AK8</f>
        <v>7172.4478671766874</v>
      </c>
      <c r="P4" s="13">
        <f>'[49]INPUT_Energy demand'!AL8</f>
        <v>0</v>
      </c>
      <c r="Q4" s="13">
        <f>'[49]INPUT_Energy demand'!AM8</f>
        <v>1592.0989669624923</v>
      </c>
      <c r="R4" s="13">
        <f>'[49]INPUT_Energy demand'!AN8</f>
        <v>1182.9038513328996</v>
      </c>
      <c r="S4" s="13">
        <f>'[49]INPUT_Energy demand'!AO8</f>
        <v>2610.1282223999851</v>
      </c>
      <c r="T4" s="13">
        <f>'[49]INPUT_Energy demand'!AP8</f>
        <v>0</v>
      </c>
      <c r="U4" s="13">
        <f>'[49]INPUT_Energy demand'!AQ8</f>
        <v>3842.2164645308267</v>
      </c>
      <c r="V4" s="13">
        <f>'[49]INPUT_Energy demand'!AR8</f>
        <v>1182.903851332899</v>
      </c>
      <c r="W4" s="13">
        <f>'[49]INPUT_Energy demand'!AS8</f>
        <v>11447.930800000009</v>
      </c>
      <c r="X4" s="13">
        <f>'[49]INPUT_Energy demand'!AT8</f>
        <v>0</v>
      </c>
      <c r="Y4" s="13">
        <f>'[49]INPUT_Energy demand'!AU8</f>
        <v>0.41436992987247107</v>
      </c>
      <c r="Z4" s="13">
        <f>'[49]INPUT_Energy demand'!AV8</f>
        <v>1.0000000000000007</v>
      </c>
      <c r="AA4" s="13">
        <f>'[49]INPUT_Energy demand'!AW8</f>
        <v>0.22799999999999851</v>
      </c>
      <c r="AB4" s="13">
        <f>'[49]INPUT_Energy demand'!AX8</f>
        <v>34466.423130978175</v>
      </c>
      <c r="AC4" s="13">
        <f>'[49]INPUT_Energy demand'!AY8</f>
        <v>24.639788150000008</v>
      </c>
      <c r="AD4" s="13">
        <f>'[49]INPUT_Energy demand'!AZ8</f>
        <v>68.744115199999996</v>
      </c>
      <c r="AE4" s="13">
        <f>'[49]INPUT_Energy demand'!BA8</f>
        <v>139.26929999999999</v>
      </c>
    </row>
    <row r="5" spans="1:31">
      <c r="A5" s="16" t="s">
        <v>7</v>
      </c>
      <c r="B5" s="17" t="s">
        <v>10</v>
      </c>
      <c r="C5" s="17" t="s">
        <v>32</v>
      </c>
      <c r="D5" s="17" t="s">
        <v>38</v>
      </c>
      <c r="E5" s="17" t="s">
        <v>17</v>
      </c>
      <c r="F5" s="45" t="s">
        <v>20</v>
      </c>
      <c r="G5" s="25" t="str">
        <f t="shared" si="0"/>
        <v>TEK17 Direct PV panels NoST Normal NoEV</v>
      </c>
      <c r="H5" s="13">
        <f>'[2]INPUT_Energy demand'!AD8</f>
        <v>4143.0450494097895</v>
      </c>
      <c r="I5" s="13">
        <f>'[2]INPUT_Energy demand'!AE8</f>
        <v>4881.4197355839424</v>
      </c>
      <c r="J5" s="13">
        <f>'[2]INPUT_Energy demand'!AF8</f>
        <v>4467.8131125608243</v>
      </c>
      <c r="K5" s="13">
        <f>'[2]INPUT_Energy demand'!AG8</f>
        <v>4525.1057638711809</v>
      </c>
      <c r="L5" s="13">
        <f>'[2]INPUT_Energy demand'!AH8</f>
        <v>4143.0450494097895</v>
      </c>
      <c r="M5" s="13">
        <f>'[2]INPUT_Energy demand'!AI8</f>
        <v>4623.7563541847994</v>
      </c>
      <c r="N5" s="13">
        <f>'[2]INPUT_Energy demand'!AJ8</f>
        <v>3750.4927776087989</v>
      </c>
      <c r="O5" s="13">
        <f>'[2]INPUT_Energy demand'!AK8</f>
        <v>4022.4294109642369</v>
      </c>
      <c r="P5" s="13">
        <f>'[2]INPUT_Energy demand'!AL8</f>
        <v>0</v>
      </c>
      <c r="Q5" s="13">
        <f>'[2]INPUT_Energy demand'!AM8</f>
        <v>257.66338139914296</v>
      </c>
      <c r="R5" s="13">
        <f>'[2]INPUT_Energy demand'!AN8</f>
        <v>717.32033495202541</v>
      </c>
      <c r="S5" s="13">
        <f>'[2]INPUT_Energy demand'!AO8</f>
        <v>502.67635290694398</v>
      </c>
      <c r="T5" s="13">
        <f>'[2]INPUT_Energy demand'!AP8</f>
        <v>0</v>
      </c>
      <c r="U5" s="13">
        <f>'[2]INPUT_Energy demand'!AQ8</f>
        <v>368.14196372553835</v>
      </c>
      <c r="V5" s="13">
        <f>'[2]INPUT_Energy demand'!AR8</f>
        <v>717.32033495202552</v>
      </c>
      <c r="W5" s="13">
        <f>'[2]INPUT_Energy demand'!AS8</f>
        <v>2204.720846083093</v>
      </c>
      <c r="X5" s="13">
        <f>'[2]INPUT_Energy demand'!AT8</f>
        <v>0</v>
      </c>
      <c r="Y5" s="13">
        <f>'[2]INPUT_Energy demand'!AU8</f>
        <v>0.69990223008436847</v>
      </c>
      <c r="Z5" s="13">
        <f>'[2]INPUT_Energy demand'!AV8</f>
        <v>0.99999999999999989</v>
      </c>
      <c r="AA5" s="13">
        <f>'[2]INPUT_Energy demand'!AW8</f>
        <v>0.22799999999999945</v>
      </c>
      <c r="AB5" s="13">
        <f>'[2]INPUT_Energy demand'!AX8</f>
        <v>12469.855552175974</v>
      </c>
      <c r="AC5" s="13">
        <f>'[2]INPUT_Energy demand'!AY8</f>
        <v>14.743138223060306</v>
      </c>
      <c r="AD5" s="13">
        <f>'[2]INPUT_Energy demand'!AZ8</f>
        <v>20.245718365408912</v>
      </c>
      <c r="AE5" s="13">
        <f>'[2]INPUT_Energy demand'!BA8</f>
        <v>37.070160330448644</v>
      </c>
    </row>
    <row r="6" spans="1:31">
      <c r="A6" s="16" t="s">
        <v>7</v>
      </c>
      <c r="B6" s="17" t="s">
        <v>11</v>
      </c>
      <c r="C6" s="17" t="s">
        <v>32</v>
      </c>
      <c r="D6" s="17" t="s">
        <v>38</v>
      </c>
      <c r="E6" s="17" t="s">
        <v>17</v>
      </c>
      <c r="F6" s="45" t="s">
        <v>20</v>
      </c>
      <c r="G6" s="25" t="str">
        <f t="shared" si="0"/>
        <v>TEK17 ASHP PV panels NoST Normal NoEV</v>
      </c>
      <c r="H6" s="13">
        <f>'[50]INPUT_Energy demand'!AD8</f>
        <v>5680.0693176724253</v>
      </c>
      <c r="I6" s="13">
        <f>'[50]INPUT_Energy demand'!AE8</f>
        <v>6052.7578094030523</v>
      </c>
      <c r="J6" s="13">
        <f>'[50]INPUT_Energy demand'!AF8</f>
        <v>6789.5553403510685</v>
      </c>
      <c r="K6" s="13">
        <f>'[50]INPUT_Energy demand'!AG8</f>
        <v>6475.9533345690388</v>
      </c>
      <c r="L6" s="13">
        <f>'[50]INPUT_Energy demand'!AH8</f>
        <v>5680.0693176724253</v>
      </c>
      <c r="M6" s="13">
        <f>'[50]INPUT_Energy demand'!AI8</f>
        <v>5182.8832096635142</v>
      </c>
      <c r="N6" s="13">
        <f>'[50]INPUT_Energy demand'!AJ8</f>
        <v>4472.1012151753857</v>
      </c>
      <c r="O6" s="13">
        <f>'[50]INPUT_Energy demand'!AK8</f>
        <v>5181.0849402911635</v>
      </c>
      <c r="P6" s="13">
        <f>'[50]INPUT_Energy demand'!AL8</f>
        <v>0</v>
      </c>
      <c r="Q6" s="13">
        <f>'[50]INPUT_Energy demand'!AM8</f>
        <v>869.8745997395381</v>
      </c>
      <c r="R6" s="13">
        <f>'[50]INPUT_Energy demand'!AN8</f>
        <v>2317.4541251756827</v>
      </c>
      <c r="S6" s="13">
        <f>'[50]INPUT_Energy demand'!AO8</f>
        <v>1294.8683942778753</v>
      </c>
      <c r="T6" s="13">
        <f>'[50]INPUT_Energy demand'!AP8</f>
        <v>0</v>
      </c>
      <c r="U6" s="13">
        <f>'[50]INPUT_Energy demand'!AQ8</f>
        <v>1868.7172555784334</v>
      </c>
      <c r="V6" s="13">
        <f>'[50]INPUT_Energy demand'!AR8</f>
        <v>2317.4541251756827</v>
      </c>
      <c r="W6" s="13">
        <f>'[50]INPUT_Energy demand'!AS8</f>
        <v>5679.247343324103</v>
      </c>
      <c r="X6" s="13">
        <f>'[50]INPUT_Energy demand'!AT8</f>
        <v>0</v>
      </c>
      <c r="Y6" s="13">
        <f>'[50]INPUT_Energy demand'!AU8</f>
        <v>0.46549289205887995</v>
      </c>
      <c r="Z6" s="13">
        <f>'[50]INPUT_Energy demand'!AV8</f>
        <v>1</v>
      </c>
      <c r="AA6" s="13">
        <f>'[50]INPUT_Energy demand'!AW8</f>
        <v>0.22799999999999643</v>
      </c>
      <c r="AB6" s="13">
        <f>'[50]INPUT_Energy demand'!AX8</f>
        <v>20476.696814131854</v>
      </c>
      <c r="AC6" s="13">
        <f>'[50]INPUT_Energy demand'!AY8</f>
        <v>26.914771155619533</v>
      </c>
      <c r="AD6" s="13">
        <f>'[50]INPUT_Energy demand'!AZ8</f>
        <v>92.685239599085961</v>
      </c>
      <c r="AE6" s="13">
        <f>'[50]INPUT_Energy demand'!BA8</f>
        <v>110.60450884389138</v>
      </c>
    </row>
    <row r="7" spans="1:31">
      <c r="A7" s="16" t="s">
        <v>7</v>
      </c>
      <c r="B7" s="17" t="s">
        <v>10</v>
      </c>
      <c r="C7" s="17" t="s">
        <v>37</v>
      </c>
      <c r="D7" s="17" t="s">
        <v>39</v>
      </c>
      <c r="E7" s="17" t="s">
        <v>17</v>
      </c>
      <c r="F7" s="45" t="s">
        <v>20</v>
      </c>
      <c r="G7" s="25" t="str">
        <f t="shared" si="0"/>
        <v>TEK17 Direct NoPV ST Normal NoEV</v>
      </c>
      <c r="H7" s="13">
        <f>'[3]INPUT_Energy demand'!AD8</f>
        <v>4600.2238525148823</v>
      </c>
      <c r="I7" s="13">
        <f>'[3]INPUT_Energy demand'!AE8</f>
        <v>5431.6197250674977</v>
      </c>
      <c r="J7" s="13">
        <f>'[3]INPUT_Energy demand'!AF8</f>
        <v>5720.576316047117</v>
      </c>
      <c r="K7" s="13">
        <f>'[3]INPUT_Energy demand'!AG8</f>
        <v>5353.9407550369233</v>
      </c>
      <c r="L7" s="13">
        <f>'[3]INPUT_Energy demand'!AH8</f>
        <v>4600.2238525148823</v>
      </c>
      <c r="M7" s="13">
        <f>'[3]INPUT_Energy demand'!AI8</f>
        <v>4655.5479163171185</v>
      </c>
      <c r="N7" s="13">
        <f>'[3]INPUT_Energy demand'!AJ8</f>
        <v>5247.5713304174169</v>
      </c>
      <c r="O7" s="13">
        <f>'[3]INPUT_Energy demand'!AK8</f>
        <v>4286.5398621935619</v>
      </c>
      <c r="P7" s="13">
        <f>'[3]INPUT_Energy demand'!AL8</f>
        <v>0</v>
      </c>
      <c r="Q7" s="13">
        <f>'[3]INPUT_Energy demand'!AM8</f>
        <v>776.0718087503792</v>
      </c>
      <c r="R7" s="13">
        <f>'[3]INPUT_Energy demand'!AN8</f>
        <v>473.00498562970006</v>
      </c>
      <c r="S7" s="13">
        <f>'[3]INPUT_Energy demand'!AO8</f>
        <v>1067.4008928433614</v>
      </c>
      <c r="T7" s="13">
        <f>'[3]INPUT_Energy demand'!AP8</f>
        <v>0</v>
      </c>
      <c r="U7" s="13">
        <f>'[3]INPUT_Energy demand'!AQ8</f>
        <v>1848.431880529535</v>
      </c>
      <c r="V7" s="13">
        <f>'[3]INPUT_Energy demand'!AR8</f>
        <v>473.00498562969995</v>
      </c>
      <c r="W7" s="13">
        <f>'[3]INPUT_Energy demand'!AS8</f>
        <v>5319.8200899999974</v>
      </c>
      <c r="X7" s="13">
        <f>'[3]INPUT_Energy demand'!AT8</f>
        <v>0</v>
      </c>
      <c r="Y7" s="13">
        <f>'[3]INPUT_Energy demand'!AU8</f>
        <v>0.41985415688029126</v>
      </c>
      <c r="Z7" s="13">
        <f>'[3]INPUT_Energy demand'!AV8</f>
        <v>1.0000000000000002</v>
      </c>
      <c r="AA7" s="13">
        <f>'[3]INPUT_Energy demand'!AW8</f>
        <v>0.20064605095383251</v>
      </c>
      <c r="AB7" s="13">
        <f>'[3]INPUT_Energy demand'!AX8</f>
        <v>14851.426608348256</v>
      </c>
      <c r="AC7" s="13">
        <f>'[3]INPUT_Energy demand'!AY8</f>
        <v>23.588473900000004</v>
      </c>
      <c r="AD7" s="13">
        <f>'[3]INPUT_Energy demand'!AZ8</f>
        <v>19.013601700000002</v>
      </c>
      <c r="AE7" s="13">
        <f>'[3]INPUT_Energy demand'!BA8</f>
        <v>64.147599999999997</v>
      </c>
    </row>
    <row r="8" spans="1:31">
      <c r="A8" s="16" t="s">
        <v>7</v>
      </c>
      <c r="B8" s="17" t="s">
        <v>11</v>
      </c>
      <c r="C8" s="17" t="s">
        <v>37</v>
      </c>
      <c r="D8" s="17" t="s">
        <v>39</v>
      </c>
      <c r="E8" s="17" t="s">
        <v>17</v>
      </c>
      <c r="F8" s="45" t="s">
        <v>20</v>
      </c>
      <c r="G8" s="25" t="str">
        <f t="shared" si="0"/>
        <v>TEK17 ASHP NoPV ST Normal NoEV</v>
      </c>
      <c r="H8" s="13">
        <f>'[51]INPUT_Energy demand'!AD8</f>
        <v>7656.8250823443914</v>
      </c>
      <c r="I8" s="13">
        <f>'[51]INPUT_Energy demand'!AE8</f>
        <v>7880.834268241656</v>
      </c>
      <c r="J8" s="13">
        <f>'[51]INPUT_Energy demand'!AF8</f>
        <v>9226.4528033608567</v>
      </c>
      <c r="K8" s="13">
        <f>'[51]INPUT_Energy demand'!AG8</f>
        <v>8989.445485126671</v>
      </c>
      <c r="L8" s="13">
        <f>'[51]INPUT_Energy demand'!AH8</f>
        <v>7656.8250823443914</v>
      </c>
      <c r="M8" s="13">
        <f>'[51]INPUT_Energy demand'!AI8</f>
        <v>6157.0487698514953</v>
      </c>
      <c r="N8" s="13">
        <f>'[51]INPUT_Energy demand'!AJ8</f>
        <v>8110.737878818858</v>
      </c>
      <c r="O8" s="13">
        <f>'[51]INPUT_Energy demand'!AK8</f>
        <v>6562.8889178441514</v>
      </c>
      <c r="P8" s="13">
        <f>'[51]INPUT_Energy demand'!AL8</f>
        <v>0</v>
      </c>
      <c r="Q8" s="13">
        <f>'[51]INPUT_Energy demand'!AM8</f>
        <v>1723.7854983901607</v>
      </c>
      <c r="R8" s="13">
        <f>'[51]INPUT_Energy demand'!AN8</f>
        <v>1115.7149245419987</v>
      </c>
      <c r="S8" s="13">
        <f>'[51]INPUT_Energy demand'!AO8</f>
        <v>2426.5565672825196</v>
      </c>
      <c r="T8" s="13">
        <f>'[51]INPUT_Energy demand'!AP8</f>
        <v>0</v>
      </c>
      <c r="U8" s="13">
        <f>'[51]INPUT_Energy demand'!AQ8</f>
        <v>4428.1396850585988</v>
      </c>
      <c r="V8" s="13">
        <f>'[51]INPUT_Energy demand'!AR8</f>
        <v>1115.7149245419987</v>
      </c>
      <c r="W8" s="13">
        <f>'[51]INPUT_Energy demand'!AS8</f>
        <v>11447.930800000009</v>
      </c>
      <c r="X8" s="13">
        <f>'[51]INPUT_Energy demand'!AT8</f>
        <v>0</v>
      </c>
      <c r="Y8" s="13">
        <f>'[51]INPUT_Energy demand'!AU8</f>
        <v>0.38927983780786024</v>
      </c>
      <c r="Z8" s="13">
        <f>'[51]INPUT_Energy demand'!AV8</f>
        <v>1</v>
      </c>
      <c r="AA8" s="13">
        <f>'[51]INPUT_Energy demand'!AW8</f>
        <v>0.21196464318971231</v>
      </c>
      <c r="AB8" s="13">
        <f>'[51]INPUT_Energy demand'!AX8</f>
        <v>30774.757576376996</v>
      </c>
      <c r="AC8" s="13">
        <f>'[51]INPUT_Energy demand'!AY8</f>
        <v>35.547124325000006</v>
      </c>
      <c r="AD8" s="13">
        <f>'[51]INPUT_Energy demand'!AZ8</f>
        <v>64.980113399999993</v>
      </c>
      <c r="AE8" s="13">
        <f>'[51]INPUT_Energy demand'!BA8</f>
        <v>139.26929999999999</v>
      </c>
    </row>
    <row r="9" spans="1:31">
      <c r="A9" s="16" t="s">
        <v>7</v>
      </c>
      <c r="B9" s="17" t="s">
        <v>10</v>
      </c>
      <c r="C9" s="17" t="s">
        <v>32</v>
      </c>
      <c r="D9" s="17" t="s">
        <v>39</v>
      </c>
      <c r="E9" s="17" t="s">
        <v>17</v>
      </c>
      <c r="F9" s="45" t="s">
        <v>20</v>
      </c>
      <c r="G9" s="25" t="str">
        <f t="shared" si="0"/>
        <v>TEK17 Direct PV panels ST Normal NoEV</v>
      </c>
      <c r="H9" s="13">
        <f>'[4]INPUT_Energy demand'!AD8</f>
        <v>3636.2908815663086</v>
      </c>
      <c r="I9" s="13">
        <f>'[4]INPUT_Energy demand'!AE8</f>
        <v>4642.7144356660938</v>
      </c>
      <c r="J9" s="13">
        <f>'[4]INPUT_Energy demand'!AF8</f>
        <v>4227.5718477687842</v>
      </c>
      <c r="K9" s="13">
        <f>'[4]INPUT_Energy demand'!AG8</f>
        <v>3968.3088275410209</v>
      </c>
      <c r="L9" s="13">
        <f>'[4]INPUT_Energy demand'!AH8</f>
        <v>3636.2908815663086</v>
      </c>
      <c r="M9" s="13">
        <f>'[4]INPUT_Energy demand'!AI8</f>
        <v>4381.3629609770005</v>
      </c>
      <c r="N9" s="13">
        <f>'[4]INPUT_Energy demand'!AJ8</f>
        <v>3618.5255463995582</v>
      </c>
      <c r="O9" s="13">
        <f>'[4]INPUT_Energy demand'!AK8</f>
        <v>3553.8356084461284</v>
      </c>
      <c r="P9" s="13">
        <f>'[4]INPUT_Energy demand'!AL8</f>
        <v>0</v>
      </c>
      <c r="Q9" s="13">
        <f>'[4]INPUT_Energy demand'!AM8</f>
        <v>261.35147468909327</v>
      </c>
      <c r="R9" s="13">
        <f>'[4]INPUT_Energy demand'!AN8</f>
        <v>609.04630136922606</v>
      </c>
      <c r="S9" s="13">
        <f>'[4]INPUT_Energy demand'!AO8</f>
        <v>414.47321909489256</v>
      </c>
      <c r="T9" s="13">
        <f>'[4]INPUT_Energy demand'!AP8</f>
        <v>0</v>
      </c>
      <c r="U9" s="13">
        <f>'[4]INPUT_Energy demand'!AQ8</f>
        <v>351.30702582613242</v>
      </c>
      <c r="V9" s="13">
        <f>'[4]INPUT_Energy demand'!AR8</f>
        <v>609.04630136922583</v>
      </c>
      <c r="W9" s="13">
        <f>'[4]INPUT_Energy demand'!AS8</f>
        <v>2204.720846083093</v>
      </c>
      <c r="X9" s="13">
        <f>'[4]INPUT_Energy demand'!AT8</f>
        <v>0</v>
      </c>
      <c r="Y9" s="13">
        <f>'[4]INPUT_Energy demand'!AU8</f>
        <v>0.74394035836459582</v>
      </c>
      <c r="Z9" s="13">
        <f>'[4]INPUT_Energy demand'!AV8</f>
        <v>1.0000000000000004</v>
      </c>
      <c r="AA9" s="13">
        <f>'[4]INPUT_Energy demand'!AW8</f>
        <v>0.18799351393227204</v>
      </c>
      <c r="AB9" s="13">
        <f>'[4]INPUT_Energy demand'!AX8</f>
        <v>9830.986774678322</v>
      </c>
      <c r="AC9" s="13">
        <f>'[4]INPUT_Energy demand'!AY8</f>
        <v>14.045219223060306</v>
      </c>
      <c r="AD9" s="13">
        <f>'[4]INPUT_Energy demand'!AZ8</f>
        <v>19.504642119021966</v>
      </c>
      <c r="AE9" s="13">
        <f>'[4]INPUT_Energy demand'!BA8</f>
        <v>37.070160330448644</v>
      </c>
    </row>
    <row r="10" spans="1:31">
      <c r="A10" s="16" t="s">
        <v>7</v>
      </c>
      <c r="B10" s="17" t="s">
        <v>11</v>
      </c>
      <c r="C10" s="17" t="s">
        <v>32</v>
      </c>
      <c r="D10" s="17" t="s">
        <v>39</v>
      </c>
      <c r="E10" s="17" t="s">
        <v>17</v>
      </c>
      <c r="F10" s="45" t="s">
        <v>20</v>
      </c>
      <c r="G10" s="25" t="str">
        <f t="shared" si="0"/>
        <v>TEK17 ASHP PV panels ST Normal NoEV</v>
      </c>
      <c r="H10" s="13">
        <f>'[52]INPUT_Energy demand'!AD8</f>
        <v>5091.0762594350253</v>
      </c>
      <c r="I10" s="13">
        <f>'[52]INPUT_Energy demand'!AE8</f>
        <v>5797.8401266457167</v>
      </c>
      <c r="J10" s="13">
        <f>'[52]INPUT_Energy demand'!AF8</f>
        <v>6567.4483850801989</v>
      </c>
      <c r="K10" s="13">
        <f>'[52]INPUT_Energy demand'!AG8</f>
        <v>5817.009688223412</v>
      </c>
      <c r="L10" s="13">
        <f>'[52]INPUT_Energy demand'!AH8</f>
        <v>5091.0762594350253</v>
      </c>
      <c r="M10" s="13">
        <f>'[52]INPUT_Energy demand'!AI8</f>
        <v>4888.9336439923682</v>
      </c>
      <c r="N10" s="13">
        <f>'[52]INPUT_Energy demand'!AJ8</f>
        <v>5375.4495111862034</v>
      </c>
      <c r="O10" s="13">
        <f>'[52]INPUT_Energy demand'!AK8</f>
        <v>4654.4052307898783</v>
      </c>
      <c r="P10" s="13">
        <f>'[52]INPUT_Energy demand'!AL8</f>
        <v>0</v>
      </c>
      <c r="Q10" s="13">
        <f>'[52]INPUT_Energy demand'!AM8</f>
        <v>908.90648265334858</v>
      </c>
      <c r="R10" s="13">
        <f>'[52]INPUT_Energy demand'!AN8</f>
        <v>1191.9988738939956</v>
      </c>
      <c r="S10" s="13">
        <f>'[52]INPUT_Energy demand'!AO8</f>
        <v>1162.6044574335338</v>
      </c>
      <c r="T10" s="13">
        <f>'[52]INPUT_Energy demand'!AP8</f>
        <v>0</v>
      </c>
      <c r="U10" s="13">
        <f>'[52]INPUT_Energy demand'!AQ8</f>
        <v>1939.2746480462349</v>
      </c>
      <c r="V10" s="13">
        <f>'[52]INPUT_Energy demand'!AR8</f>
        <v>1191.998873893996</v>
      </c>
      <c r="W10" s="13">
        <f>'[52]INPUT_Energy demand'!AS8</f>
        <v>5679.247343324103</v>
      </c>
      <c r="X10" s="13">
        <f>'[52]INPUT_Energy demand'!AT8</f>
        <v>0</v>
      </c>
      <c r="Y10" s="13">
        <f>'[52]INPUT_Energy demand'!AU8</f>
        <v>0.46868373366766097</v>
      </c>
      <c r="Z10" s="13">
        <f>'[52]INPUT_Energy demand'!AV8</f>
        <v>0.99999999999999967</v>
      </c>
      <c r="AA10" s="13">
        <f>'[52]INPUT_Energy demand'!AW8</f>
        <v>0.20471100960238392</v>
      </c>
      <c r="AB10" s="13">
        <f>'[52]INPUT_Energy demand'!AX8</f>
        <v>17408.990223724006</v>
      </c>
      <c r="AC10" s="13">
        <f>'[52]INPUT_Energy demand'!AY8</f>
        <v>34.472172811625263</v>
      </c>
      <c r="AD10" s="13">
        <f>'[52]INPUT_Energy demand'!AZ8</f>
        <v>86.347683801682422</v>
      </c>
      <c r="AE10" s="13">
        <f>'[52]INPUT_Energy demand'!BA8</f>
        <v>110.60450884389138</v>
      </c>
    </row>
    <row r="11" spans="1:31">
      <c r="A11" s="16" t="s">
        <v>7</v>
      </c>
      <c r="B11" s="17" t="s">
        <v>10</v>
      </c>
      <c r="C11" s="17" t="s">
        <v>37</v>
      </c>
      <c r="D11" s="17" t="s">
        <v>38</v>
      </c>
      <c r="E11" s="17" t="s">
        <v>40</v>
      </c>
      <c r="F11" s="45" t="s">
        <v>20</v>
      </c>
      <c r="G11" s="25" t="str">
        <f t="shared" si="0"/>
        <v>TEK17 Direct NoPV NoST Occupant open NoEV</v>
      </c>
      <c r="H11" s="13">
        <f>'[5]INPUT_Energy demand'!AD8</f>
        <v>4874.7443396923518</v>
      </c>
      <c r="I11" s="13">
        <f>'[5]INPUT_Energy demand'!AE8</f>
        <v>5206.3525241112438</v>
      </c>
      <c r="J11" s="13">
        <f>'[5]INPUT_Energy demand'!AF8</f>
        <v>5716.6737620535787</v>
      </c>
      <c r="K11" s="13">
        <f>'[5]INPUT_Energy demand'!AG8</f>
        <v>5751.8357520416685</v>
      </c>
      <c r="L11" s="13">
        <f>'[5]INPUT_Energy demand'!AH8</f>
        <v>4874.7443396923518</v>
      </c>
      <c r="M11" s="13">
        <f>'[5]INPUT_Energy demand'!AI8</f>
        <v>4208.4601206439129</v>
      </c>
      <c r="N11" s="13">
        <f>'[5]INPUT_Energy demand'!AJ8</f>
        <v>5319.0585851234882</v>
      </c>
      <c r="O11" s="13">
        <f>'[5]INPUT_Energy demand'!AK8</f>
        <v>4538.9167715216527</v>
      </c>
      <c r="P11" s="13">
        <f>'[5]INPUT_Energy demand'!AL8</f>
        <v>0</v>
      </c>
      <c r="Q11" s="13">
        <f>'[5]INPUT_Energy demand'!AM8</f>
        <v>997.89240346733095</v>
      </c>
      <c r="R11" s="13">
        <f>'[5]INPUT_Energy demand'!AN8</f>
        <v>397.61517693009046</v>
      </c>
      <c r="S11" s="13">
        <f>'[5]INPUT_Energy demand'!AO8</f>
        <v>1212.9189805200158</v>
      </c>
      <c r="T11" s="13">
        <f>'[5]INPUT_Energy demand'!AP8</f>
        <v>0</v>
      </c>
      <c r="U11" s="13">
        <f>'[5]INPUT_Energy demand'!AQ8</f>
        <v>2303.1417339378631</v>
      </c>
      <c r="V11" s="13">
        <f>'[5]INPUT_Energy demand'!AR8</f>
        <v>397.61517693009029</v>
      </c>
      <c r="W11" s="13">
        <f>'[5]INPUT_Energy demand'!AS8</f>
        <v>5319.8200899999974</v>
      </c>
      <c r="X11" s="13">
        <f>'[5]INPUT_Energy demand'!AT8</f>
        <v>0</v>
      </c>
      <c r="Y11" s="13">
        <f>'[5]INPUT_Energy demand'!AU8</f>
        <v>0.43327442196149846</v>
      </c>
      <c r="Z11" s="13">
        <f>'[5]INPUT_Energy demand'!AV8</f>
        <v>1.0000000000000004</v>
      </c>
      <c r="AA11" s="13">
        <f>'[5]INPUT_Energy demand'!AW8</f>
        <v>0.22800000000000309</v>
      </c>
      <c r="AB11" s="13">
        <f>'[5]INPUT_Energy demand'!AX8</f>
        <v>16281.171702469774</v>
      </c>
      <c r="AC11" s="13">
        <f>'[5]INPUT_Energy demand'!AY8</f>
        <v>18.476435496824301</v>
      </c>
      <c r="AD11" s="13">
        <f>'[5]INPUT_Energy demand'!AZ8</f>
        <v>17.783047249981998</v>
      </c>
      <c r="AE11" s="13">
        <f>'[5]INPUT_Energy demand'!BA8</f>
        <v>64.147599999999997</v>
      </c>
    </row>
    <row r="12" spans="1:31">
      <c r="A12" s="16" t="s">
        <v>7</v>
      </c>
      <c r="B12" s="17" t="s">
        <v>11</v>
      </c>
      <c r="C12" s="17" t="s">
        <v>37</v>
      </c>
      <c r="D12" s="17" t="s">
        <v>38</v>
      </c>
      <c r="E12" s="17" t="s">
        <v>40</v>
      </c>
      <c r="F12" s="45" t="s">
        <v>20</v>
      </c>
      <c r="G12" s="25" t="str">
        <f t="shared" si="0"/>
        <v>TEK17 ASHP NoPV NoST Occupant open NoEV</v>
      </c>
      <c r="H12" s="13">
        <f>'[53]INPUT_Energy demand'!AD8</f>
        <v>8034.8385679270905</v>
      </c>
      <c r="I12" s="13">
        <f>'[53]INPUT_Energy demand'!AE8</f>
        <v>7881.2635655705826</v>
      </c>
      <c r="J12" s="13">
        <f>'[53]INPUT_Energy demand'!AF8</f>
        <v>9250.5509780246102</v>
      </c>
      <c r="K12" s="13">
        <f>'[53]INPUT_Energy demand'!AG8</f>
        <v>9496.0441620484635</v>
      </c>
      <c r="L12" s="13">
        <f>'[53]INPUT_Energy demand'!AH8</f>
        <v>8034.8385679270905</v>
      </c>
      <c r="M12" s="13">
        <f>'[53]INPUT_Energy demand'!AI8</f>
        <v>6053.4276460734418</v>
      </c>
      <c r="N12" s="13">
        <f>'[53]INPUT_Energy demand'!AJ8</f>
        <v>8209.1764351929614</v>
      </c>
      <c r="O12" s="13">
        <f>'[53]INPUT_Energy demand'!AK8</f>
        <v>6885.915939648502</v>
      </c>
      <c r="P12" s="13">
        <f>'[53]INPUT_Energy demand'!AL8</f>
        <v>0</v>
      </c>
      <c r="Q12" s="13">
        <f>'[53]INPUT_Energy demand'!AM8</f>
        <v>1827.8359194971408</v>
      </c>
      <c r="R12" s="13">
        <f>'[53]INPUT_Energy demand'!AN8</f>
        <v>1041.3745428316488</v>
      </c>
      <c r="S12" s="13">
        <f>'[53]INPUT_Energy demand'!AO8</f>
        <v>2610.1282223999615</v>
      </c>
      <c r="T12" s="13">
        <f>'[53]INPUT_Energy demand'!AP8</f>
        <v>0</v>
      </c>
      <c r="U12" s="13">
        <f>'[53]INPUT_Energy demand'!AQ8</f>
        <v>4057.9471969146998</v>
      </c>
      <c r="V12" s="13">
        <f>'[53]INPUT_Energy demand'!AR8</f>
        <v>1041.3745428316488</v>
      </c>
      <c r="W12" s="13">
        <f>'[53]INPUT_Energy demand'!AS8</f>
        <v>11447.930800000009</v>
      </c>
      <c r="X12" s="13">
        <f>'[53]INPUT_Energy demand'!AT8</f>
        <v>0</v>
      </c>
      <c r="Y12" s="13">
        <f>'[53]INPUT_Energy demand'!AU8</f>
        <v>0.4504336381919567</v>
      </c>
      <c r="Z12" s="13">
        <f>'[53]INPUT_Energy demand'!AV8</f>
        <v>1</v>
      </c>
      <c r="AA12" s="13">
        <f>'[53]INPUT_Energy demand'!AW8</f>
        <v>0.22799999999999646</v>
      </c>
      <c r="AB12" s="13">
        <f>'[53]INPUT_Energy demand'!AX8</f>
        <v>32749.058403859155</v>
      </c>
      <c r="AC12" s="13">
        <f>'[53]INPUT_Energy demand'!AY8</f>
        <v>23.144355783466242</v>
      </c>
      <c r="AD12" s="13">
        <f>'[53]INPUT_Energy demand'!AZ8</f>
        <v>66.385416262127492</v>
      </c>
      <c r="AE12" s="13">
        <f>'[53]INPUT_Energy demand'!BA8</f>
        <v>139.26929999999999</v>
      </c>
    </row>
    <row r="13" spans="1:31">
      <c r="A13" s="16" t="s">
        <v>7</v>
      </c>
      <c r="B13" s="17" t="s">
        <v>10</v>
      </c>
      <c r="C13" s="17" t="s">
        <v>32</v>
      </c>
      <c r="D13" s="17" t="s">
        <v>38</v>
      </c>
      <c r="E13" s="17" t="s">
        <v>40</v>
      </c>
      <c r="F13" s="45" t="s">
        <v>20</v>
      </c>
      <c r="G13" s="25" t="str">
        <f t="shared" si="0"/>
        <v>TEK17 Direct PV panels NoST Occupant open NoEV</v>
      </c>
      <c r="H13" s="13">
        <f>'[6]INPUT_Energy demand'!AD8</f>
        <v>3813.3301632482699</v>
      </c>
      <c r="I13" s="13">
        <f>'[6]INPUT_Energy demand'!AE8</f>
        <v>4184.2005715430087</v>
      </c>
      <c r="J13" s="13">
        <f>'[6]INPUT_Energy demand'!AF8</f>
        <v>4043.5000403872191</v>
      </c>
      <c r="K13" s="13">
        <f>'[6]INPUT_Energy demand'!AG8</f>
        <v>4239.4220396781948</v>
      </c>
      <c r="L13" s="13">
        <f>'[6]INPUT_Energy demand'!AH8</f>
        <v>3813.3301632482699</v>
      </c>
      <c r="M13" s="13">
        <f>'[6]INPUT_Energy demand'!AI8</f>
        <v>3823.008020856133</v>
      </c>
      <c r="N13" s="13">
        <f>'[6]INPUT_Energy demand'!AJ8</f>
        <v>3664.6270705078441</v>
      </c>
      <c r="O13" s="13">
        <f>'[6]INPUT_Energy demand'!AK8</f>
        <v>3736.7456867712508</v>
      </c>
      <c r="P13" s="13">
        <f>'[6]INPUT_Energy demand'!AL8</f>
        <v>0</v>
      </c>
      <c r="Q13" s="13">
        <f>'[6]INPUT_Energy demand'!AM8</f>
        <v>361.19255068687562</v>
      </c>
      <c r="R13" s="13">
        <f>'[6]INPUT_Energy demand'!AN8</f>
        <v>378.87296987937498</v>
      </c>
      <c r="S13" s="13">
        <f>'[6]INPUT_Energy demand'!AO8</f>
        <v>502.67635290694398</v>
      </c>
      <c r="T13" s="13">
        <f>'[6]INPUT_Energy demand'!AP8</f>
        <v>0</v>
      </c>
      <c r="U13" s="13">
        <f>'[6]INPUT_Energy demand'!AQ8</f>
        <v>602.44784562906921</v>
      </c>
      <c r="V13" s="13">
        <f>'[6]INPUT_Energy demand'!AR8</f>
        <v>378.87296987937475</v>
      </c>
      <c r="W13" s="13">
        <f>'[6]INPUT_Energy demand'!AS8</f>
        <v>2204.720846083093</v>
      </c>
      <c r="X13" s="13">
        <f>'[6]INPUT_Energy demand'!AT8</f>
        <v>0</v>
      </c>
      <c r="Y13" s="13">
        <f>'[6]INPUT_Energy demand'!AU8</f>
        <v>0.5995416089665363</v>
      </c>
      <c r="Z13" s="13">
        <f>'[6]INPUT_Energy demand'!AV8</f>
        <v>1.0000000000000007</v>
      </c>
      <c r="AA13" s="13">
        <f>'[6]INPUT_Energy demand'!AW8</f>
        <v>0.22799999999999945</v>
      </c>
      <c r="AB13" s="13">
        <f>'[6]INPUT_Energy demand'!AX8</f>
        <v>10752.490825056841</v>
      </c>
      <c r="AC13" s="13">
        <f>'[6]INPUT_Energy demand'!AY8</f>
        <v>16.312995353737783</v>
      </c>
      <c r="AD13" s="13">
        <f>'[6]INPUT_Energy demand'!AZ8</f>
        <v>18.225049635569963</v>
      </c>
      <c r="AE13" s="13">
        <f>'[6]INPUT_Energy demand'!BA8</f>
        <v>37.070160330448644</v>
      </c>
    </row>
    <row r="14" spans="1:31">
      <c r="A14" s="16" t="s">
        <v>7</v>
      </c>
      <c r="B14" s="17" t="s">
        <v>11</v>
      </c>
      <c r="C14" s="17" t="s">
        <v>32</v>
      </c>
      <c r="D14" s="17" t="s">
        <v>38</v>
      </c>
      <c r="E14" s="17" t="s">
        <v>40</v>
      </c>
      <c r="F14" s="45" t="s">
        <v>20</v>
      </c>
      <c r="G14" s="25" t="str">
        <f t="shared" si="0"/>
        <v>TEK17 ASHP PV panels NoST Occupant open NoEV</v>
      </c>
      <c r="H14" s="13">
        <f>'[54]INPUT_Energy demand'!AD8</f>
        <v>5350.351326292599</v>
      </c>
      <c r="I14" s="13">
        <f>'[54]INPUT_Energy demand'!AE8</f>
        <v>5532.1996867976177</v>
      </c>
      <c r="J14" s="13">
        <f>'[54]INPUT_Energy demand'!AF8</f>
        <v>6574.7100669572546</v>
      </c>
      <c r="K14" s="13">
        <f>'[54]INPUT_Energy demand'!AG8</f>
        <v>6190.2671520782351</v>
      </c>
      <c r="L14" s="13">
        <f>'[54]INPUT_Energy demand'!AH8</f>
        <v>5350.351326292599</v>
      </c>
      <c r="M14" s="13">
        <f>'[54]INPUT_Energy demand'!AI8</f>
        <v>4477.1095017358502</v>
      </c>
      <c r="N14" s="13">
        <f>'[54]INPUT_Energy demand'!AJ8</f>
        <v>5442.966604350635</v>
      </c>
      <c r="O14" s="13">
        <f>'[54]INPUT_Energy demand'!AK8</f>
        <v>4895.3987578003544</v>
      </c>
      <c r="P14" s="13">
        <f>'[54]INPUT_Energy demand'!AL8</f>
        <v>0</v>
      </c>
      <c r="Q14" s="13">
        <f>'[54]INPUT_Energy demand'!AM8</f>
        <v>1055.0901850617674</v>
      </c>
      <c r="R14" s="13">
        <f>'[54]INPUT_Energy demand'!AN8</f>
        <v>1131.7434626066197</v>
      </c>
      <c r="S14" s="13">
        <f>'[54]INPUT_Energy demand'!AO8</f>
        <v>1294.8683942778807</v>
      </c>
      <c r="T14" s="13">
        <f>'[54]INPUT_Energy demand'!AP8</f>
        <v>0</v>
      </c>
      <c r="U14" s="13">
        <f>'[54]INPUT_Energy demand'!AQ8</f>
        <v>2221.8212674466222</v>
      </c>
      <c r="V14" s="13">
        <f>'[54]INPUT_Energy demand'!AR8</f>
        <v>1131.7434626066197</v>
      </c>
      <c r="W14" s="13">
        <f>'[54]INPUT_Energy demand'!AS8</f>
        <v>5679.247343324103</v>
      </c>
      <c r="X14" s="13">
        <f>'[54]INPUT_Energy demand'!AT8</f>
        <v>0</v>
      </c>
      <c r="Y14" s="13">
        <f>'[54]INPUT_Energy demand'!AU8</f>
        <v>0.47487626503562369</v>
      </c>
      <c r="Z14" s="13">
        <f>'[54]INPUT_Energy demand'!AV8</f>
        <v>1</v>
      </c>
      <c r="AA14" s="13">
        <f>'[54]INPUT_Energy demand'!AW8</f>
        <v>0.2279999999999974</v>
      </c>
      <c r="AB14" s="13">
        <f>'[54]INPUT_Energy demand'!AX8</f>
        <v>18759.332087012695</v>
      </c>
      <c r="AC14" s="13">
        <f>'[54]INPUT_Energy demand'!AY8</f>
        <v>25.419338789085746</v>
      </c>
      <c r="AD14" s="13">
        <f>'[54]INPUT_Energy demand'!AZ8</f>
        <v>90.29539201271345</v>
      </c>
      <c r="AE14" s="13">
        <f>'[54]INPUT_Energy demand'!BA8</f>
        <v>110.60450884389138</v>
      </c>
    </row>
    <row r="15" spans="1:31">
      <c r="A15" s="16" t="s">
        <v>7</v>
      </c>
      <c r="B15" s="17" t="s">
        <v>10</v>
      </c>
      <c r="C15" s="17" t="s">
        <v>37</v>
      </c>
      <c r="D15" s="17" t="s">
        <v>39</v>
      </c>
      <c r="E15" s="17" t="s">
        <v>40</v>
      </c>
      <c r="F15" s="45" t="s">
        <v>20</v>
      </c>
      <c r="G15" s="25" t="str">
        <f t="shared" si="0"/>
        <v>TEK17 Direct NoPV ST Occupant open NoEV</v>
      </c>
      <c r="H15" s="13">
        <f>'[7]INPUT_Energy demand'!AD8</f>
        <v>4308.1251646362743</v>
      </c>
      <c r="I15" s="13">
        <f>'[7]INPUT_Energy demand'!AE8</f>
        <v>4929.0813859569625</v>
      </c>
      <c r="J15" s="13">
        <f>'[7]INPUT_Energy demand'!AF8</f>
        <v>5480.7061788417432</v>
      </c>
      <c r="K15" s="13">
        <f>'[7]INPUT_Energy demand'!AG8</f>
        <v>5098.2990327958723</v>
      </c>
      <c r="L15" s="13">
        <f>'[7]INPUT_Energy demand'!AH8</f>
        <v>4308.1251646362743</v>
      </c>
      <c r="M15" s="13">
        <f>'[7]INPUT_Energy demand'!AI8</f>
        <v>3880.8637122043938</v>
      </c>
      <c r="N15" s="13">
        <f>'[7]INPUT_Energy demand'!AJ8</f>
        <v>4482.5015082859691</v>
      </c>
      <c r="O15" s="13">
        <f>'[7]INPUT_Energy demand'!AK8</f>
        <v>4035.8085609049413</v>
      </c>
      <c r="P15" s="13">
        <f>'[7]INPUT_Energy demand'!AL8</f>
        <v>0</v>
      </c>
      <c r="Q15" s="13">
        <f>'[7]INPUT_Energy demand'!AM8</f>
        <v>1048.2176737525688</v>
      </c>
      <c r="R15" s="13">
        <f>'[7]INPUT_Energy demand'!AN8</f>
        <v>998.2046705557741</v>
      </c>
      <c r="S15" s="13">
        <f>'[7]INPUT_Energy demand'!AO8</f>
        <v>1062.4904718909311</v>
      </c>
      <c r="T15" s="13">
        <f>'[7]INPUT_Energy demand'!AP8</f>
        <v>0</v>
      </c>
      <c r="U15" s="13">
        <f>'[7]INPUT_Energy demand'!AQ8</f>
        <v>2422.3364966798576</v>
      </c>
      <c r="V15" s="13">
        <f>'[7]INPUT_Energy demand'!AR8</f>
        <v>998.20467055577376</v>
      </c>
      <c r="W15" s="13">
        <f>'[7]INPUT_Energy demand'!AS8</f>
        <v>5319.8200899999974</v>
      </c>
      <c r="X15" s="13">
        <f>'[7]INPUT_Energy demand'!AT8</f>
        <v>0</v>
      </c>
      <c r="Y15" s="13">
        <f>'[7]INPUT_Energy demand'!AU8</f>
        <v>0.43273000063752248</v>
      </c>
      <c r="Z15" s="13">
        <f>'[7]INPUT_Energy demand'!AV8</f>
        <v>1.0000000000000004</v>
      </c>
      <c r="AA15" s="13">
        <f>'[7]INPUT_Energy demand'!AW8</f>
        <v>0.19972300828145706</v>
      </c>
      <c r="AB15" s="13">
        <f>'[7]INPUT_Energy demand'!AX8</f>
        <v>13331.076365719404</v>
      </c>
      <c r="AC15" s="13">
        <f>'[7]INPUT_Energy demand'!AY8</f>
        <v>22.639841898074298</v>
      </c>
      <c r="AD15" s="13">
        <f>'[7]INPUT_Energy demand'!AZ8</f>
        <v>27.925918249982004</v>
      </c>
      <c r="AE15" s="13">
        <f>'[7]INPUT_Energy demand'!BA8</f>
        <v>64.147599999999997</v>
      </c>
    </row>
    <row r="16" spans="1:31">
      <c r="A16" s="16" t="s">
        <v>7</v>
      </c>
      <c r="B16" s="17" t="s">
        <v>11</v>
      </c>
      <c r="C16" s="17" t="s">
        <v>37</v>
      </c>
      <c r="D16" s="17" t="s">
        <v>39</v>
      </c>
      <c r="E16" s="17" t="s">
        <v>40</v>
      </c>
      <c r="F16" s="45" t="s">
        <v>20</v>
      </c>
      <c r="G16" s="25" t="str">
        <f t="shared" si="0"/>
        <v>TEK17 ASHP NoPV ST Occupant open NoEV</v>
      </c>
      <c r="H16" s="13">
        <f>'[55]INPUT_Energy demand'!AD8</f>
        <v>7356.0035543702506</v>
      </c>
      <c r="I16" s="13">
        <f>'[55]INPUT_Energy demand'!AE8</f>
        <v>7611.4278826137788</v>
      </c>
      <c r="J16" s="13">
        <f>'[55]INPUT_Energy demand'!AF8</f>
        <v>9012.796264978926</v>
      </c>
      <c r="K16" s="13">
        <f>'[55]INPUT_Energy demand'!AG8</f>
        <v>8724.3815776263727</v>
      </c>
      <c r="L16" s="13">
        <f>'[55]INPUT_Energy demand'!AH8</f>
        <v>7356.0035543702506</v>
      </c>
      <c r="M16" s="13">
        <f>'[55]INPUT_Energy demand'!AI8</f>
        <v>5614.4711610957775</v>
      </c>
      <c r="N16" s="13">
        <f>'[55]INPUT_Energy demand'!AJ8</f>
        <v>8032.3964837458616</v>
      </c>
      <c r="O16" s="13">
        <f>'[55]INPUT_Energy demand'!AK8</f>
        <v>6306.193863100294</v>
      </c>
      <c r="P16" s="13">
        <f>'[55]INPUT_Energy demand'!AL8</f>
        <v>0</v>
      </c>
      <c r="Q16" s="13">
        <f>'[55]INPUT_Energy demand'!AM8</f>
        <v>1996.9567215180014</v>
      </c>
      <c r="R16" s="13">
        <f>'[55]INPUT_Energy demand'!AN8</f>
        <v>980.39978123306446</v>
      </c>
      <c r="S16" s="13">
        <f>'[55]INPUT_Energy demand'!AO8</f>
        <v>2418.1877145260787</v>
      </c>
      <c r="T16" s="13">
        <f>'[55]INPUT_Energy demand'!AP8</f>
        <v>0</v>
      </c>
      <c r="U16" s="13">
        <f>'[55]INPUT_Energy demand'!AQ8</f>
        <v>4805.9458916845406</v>
      </c>
      <c r="V16" s="13">
        <f>'[55]INPUT_Energy demand'!AR8</f>
        <v>980.39978123306412</v>
      </c>
      <c r="W16" s="13">
        <f>'[55]INPUT_Energy demand'!AS8</f>
        <v>11447.930800000009</v>
      </c>
      <c r="X16" s="13">
        <f>'[55]INPUT_Energy demand'!AT8</f>
        <v>0</v>
      </c>
      <c r="Y16" s="13">
        <f>'[55]INPUT_Energy demand'!AU8</f>
        <v>0.41551793684844102</v>
      </c>
      <c r="Z16" s="13">
        <f>'[55]INPUT_Energy demand'!AV8</f>
        <v>1.0000000000000004</v>
      </c>
      <c r="AA16" s="13">
        <f>'[55]INPUT_Energy demand'!AW8</f>
        <v>0.21123360690877663</v>
      </c>
      <c r="AB16" s="13">
        <f>'[55]INPUT_Energy demand'!AX8</f>
        <v>29207.92967491721</v>
      </c>
      <c r="AC16" s="13">
        <f>'[55]INPUT_Energy demand'!AY8</f>
        <v>34.197005779555738</v>
      </c>
      <c r="AD16" s="13">
        <f>'[55]INPUT_Energy demand'!AZ8</f>
        <v>62.686694347676507</v>
      </c>
      <c r="AE16" s="13">
        <f>'[55]INPUT_Energy demand'!BA8</f>
        <v>139.26929999999999</v>
      </c>
    </row>
    <row r="17" spans="1:31">
      <c r="A17" s="16" t="s">
        <v>7</v>
      </c>
      <c r="B17" s="17" t="s">
        <v>10</v>
      </c>
      <c r="C17" s="17" t="s">
        <v>32</v>
      </c>
      <c r="D17" s="17" t="s">
        <v>39</v>
      </c>
      <c r="E17" s="17" t="s">
        <v>40</v>
      </c>
      <c r="F17" s="45" t="s">
        <v>20</v>
      </c>
      <c r="G17" s="25" t="str">
        <f t="shared" si="0"/>
        <v>TEK17 Direct PV panels ST Occupant open NoEV</v>
      </c>
      <c r="H17" s="13">
        <f>'[8]INPUT_Energy demand'!AD8</f>
        <v>3348.8691973363757</v>
      </c>
      <c r="I17" s="13">
        <f>'[8]INPUT_Energy demand'!AE8</f>
        <v>3921.986952395268</v>
      </c>
      <c r="J17" s="13">
        <f>'[8]INPUT_Energy demand'!AF8</f>
        <v>3893.0307378985831</v>
      </c>
      <c r="K17" s="13">
        <f>'[8]INPUT_Energy demand'!AG8</f>
        <v>3718.4206313610803</v>
      </c>
      <c r="L17" s="13">
        <f>'[8]INPUT_Energy demand'!AH8</f>
        <v>3348.8691973363757</v>
      </c>
      <c r="M17" s="13">
        <f>'[8]INPUT_Energy demand'!AI8</f>
        <v>3568.9215054254546</v>
      </c>
      <c r="N17" s="13">
        <f>'[8]INPUT_Energy demand'!AJ8</f>
        <v>3543.6736939682887</v>
      </c>
      <c r="O17" s="13">
        <f>'[8]INPUT_Energy demand'!AK8</f>
        <v>3306.439956323291</v>
      </c>
      <c r="P17" s="13">
        <f>'[8]INPUT_Energy demand'!AL8</f>
        <v>0</v>
      </c>
      <c r="Q17" s="13">
        <f>'[8]INPUT_Energy demand'!AM8</f>
        <v>353.06544696981337</v>
      </c>
      <c r="R17" s="13">
        <f>'[8]INPUT_Energy demand'!AN8</f>
        <v>349.35704393029437</v>
      </c>
      <c r="S17" s="13">
        <f>'[8]INPUT_Energy demand'!AO8</f>
        <v>411.9806750377893</v>
      </c>
      <c r="T17" s="13">
        <f>'[8]INPUT_Energy demand'!AP8</f>
        <v>0</v>
      </c>
      <c r="U17" s="13">
        <f>'[8]INPUT_Energy demand'!AQ8</f>
        <v>587.80285586829643</v>
      </c>
      <c r="V17" s="13">
        <f>'[8]INPUT_Energy demand'!AR8</f>
        <v>349.3570439302942</v>
      </c>
      <c r="W17" s="13">
        <f>'[8]INPUT_Energy demand'!AS8</f>
        <v>2204.720846083093</v>
      </c>
      <c r="X17" s="13">
        <f>'[8]INPUT_Energy demand'!AT8</f>
        <v>0</v>
      </c>
      <c r="Y17" s="13">
        <f>'[8]INPUT_Energy demand'!AU8</f>
        <v>0.60065282678538312</v>
      </c>
      <c r="Z17" s="13">
        <f>'[8]INPUT_Energy demand'!AV8</f>
        <v>1.0000000000000004</v>
      </c>
      <c r="AA17" s="13">
        <f>'[8]INPUT_Energy demand'!AW8</f>
        <v>0.18686296533627564</v>
      </c>
      <c r="AB17" s="13">
        <f>'[8]INPUT_Energy demand'!AX8</f>
        <v>8333.4738793657161</v>
      </c>
      <c r="AC17" s="13">
        <f>'[8]INPUT_Energy demand'!AY8</f>
        <v>19.538290682757061</v>
      </c>
      <c r="AD17" s="13">
        <f>'[8]INPUT_Energy demand'!AZ8</f>
        <v>17.527130635569964</v>
      </c>
      <c r="AE17" s="13">
        <f>'[8]INPUT_Energy demand'!BA8</f>
        <v>37.070160330448644</v>
      </c>
    </row>
    <row r="18" spans="1:31">
      <c r="A18" s="16" t="s">
        <v>7</v>
      </c>
      <c r="B18" s="17" t="s">
        <v>11</v>
      </c>
      <c r="C18" s="17" t="s">
        <v>32</v>
      </c>
      <c r="D18" s="17" t="s">
        <v>39</v>
      </c>
      <c r="E18" s="17" t="s">
        <v>40</v>
      </c>
      <c r="F18" s="45" t="s">
        <v>20</v>
      </c>
      <c r="G18" s="25" t="str">
        <f t="shared" si="0"/>
        <v>TEK17 ASHP PV panels ST Occupant open NoEV</v>
      </c>
      <c r="H18" s="13">
        <f>'[56]INPUT_Energy demand'!AD8</f>
        <v>4799.0140789930119</v>
      </c>
      <c r="I18" s="13">
        <f>'[56]INPUT_Energy demand'!AE8</f>
        <v>5255.9203659893083</v>
      </c>
      <c r="J18" s="13">
        <f>'[56]INPUT_Energy demand'!AF8</f>
        <v>6366.3653082172368</v>
      </c>
      <c r="K18" s="13">
        <f>'[56]INPUT_Energy demand'!AG8</f>
        <v>5561.9793327021989</v>
      </c>
      <c r="L18" s="13">
        <f>'[56]INPUT_Energy demand'!AH8</f>
        <v>4799.0140789930119</v>
      </c>
      <c r="M18" s="13">
        <f>'[56]INPUT_Energy demand'!AI8</f>
        <v>4146.9005500793901</v>
      </c>
      <c r="N18" s="13">
        <f>'[56]INPUT_Energy demand'!AJ8</f>
        <v>5299.3891961997033</v>
      </c>
      <c r="O18" s="13">
        <f>'[56]INPUT_Energy demand'!AK8</f>
        <v>4403.7955133835931</v>
      </c>
      <c r="P18" s="13">
        <f>'[56]INPUT_Energy demand'!AL8</f>
        <v>0</v>
      </c>
      <c r="Q18" s="13">
        <f>'[56]INPUT_Energy demand'!AM8</f>
        <v>1109.0198159099182</v>
      </c>
      <c r="R18" s="13">
        <f>'[56]INPUT_Energy demand'!AN8</f>
        <v>1066.9761120175335</v>
      </c>
      <c r="S18" s="13">
        <f>'[56]INPUT_Energy demand'!AO8</f>
        <v>1158.1838193186059</v>
      </c>
      <c r="T18" s="13">
        <f>'[56]INPUT_Energy demand'!AP8</f>
        <v>0</v>
      </c>
      <c r="U18" s="13">
        <f>'[56]INPUT_Energy demand'!AQ8</f>
        <v>2516.7693125459728</v>
      </c>
      <c r="V18" s="13">
        <f>'[56]INPUT_Energy demand'!AR8</f>
        <v>1066.9761120175333</v>
      </c>
      <c r="W18" s="13">
        <f>'[56]INPUT_Energy demand'!AS8</f>
        <v>5679.247343324103</v>
      </c>
      <c r="X18" s="13">
        <f>'[56]INPUT_Energy demand'!AT8</f>
        <v>0</v>
      </c>
      <c r="Y18" s="13">
        <f>'[56]INPUT_Energy demand'!AU8</f>
        <v>0.44065215289359588</v>
      </c>
      <c r="Z18" s="13">
        <f>'[56]INPUT_Energy demand'!AV8</f>
        <v>1.0000000000000002</v>
      </c>
      <c r="AA18" s="13">
        <f>'[56]INPUT_Energy demand'!AW8</f>
        <v>0.2039326251004086</v>
      </c>
      <c r="AB18" s="13">
        <f>'[56]INPUT_Energy demand'!AX8</f>
        <v>15887.783923994075</v>
      </c>
      <c r="AC18" s="13">
        <f>'[56]INPUT_Energy demand'!AY8</f>
        <v>32.72901029424056</v>
      </c>
      <c r="AD18" s="13">
        <f>'[56]INPUT_Energy demand'!AZ8</f>
        <v>83.961586163809926</v>
      </c>
      <c r="AE18" s="13">
        <f>'[56]INPUT_Energy demand'!BA8</f>
        <v>110.60450884389138</v>
      </c>
    </row>
    <row r="19" spans="1:31">
      <c r="A19" s="16" t="s">
        <v>8</v>
      </c>
      <c r="B19" s="17" t="s">
        <v>10</v>
      </c>
      <c r="C19" s="17" t="s">
        <v>37</v>
      </c>
      <c r="D19" s="17" t="s">
        <v>38</v>
      </c>
      <c r="E19" s="17" t="s">
        <v>17</v>
      </c>
      <c r="F19" s="45" t="s">
        <v>20</v>
      </c>
      <c r="G19" s="25" t="str">
        <f t="shared" si="0"/>
        <v>60s Direct NoPV NoST Normal NoEV</v>
      </c>
      <c r="H19" s="13">
        <f>'[9]INPUT_Energy demand'!AD8</f>
        <v>12363.263150399842</v>
      </c>
      <c r="I19" s="13">
        <f>'[9]INPUT_Energy demand'!AE8</f>
        <v>13279.120716110961</v>
      </c>
      <c r="J19" s="13">
        <f>'[9]INPUT_Energy demand'!AF8</f>
        <v>16226.508883210523</v>
      </c>
      <c r="K19" s="13">
        <f>'[9]INPUT_Energy demand'!AG8</f>
        <v>13170.315972795099</v>
      </c>
      <c r="L19" s="13">
        <f>'[9]INPUT_Energy demand'!AH8</f>
        <v>12363.263150399842</v>
      </c>
      <c r="M19" s="13">
        <f>'[9]INPUT_Energy demand'!AI8</f>
        <v>8884.429376440321</v>
      </c>
      <c r="N19" s="13">
        <f>'[9]INPUT_Energy demand'!AJ8</f>
        <v>10714.512479924979</v>
      </c>
      <c r="O19" s="13">
        <f>'[9]INPUT_Energy demand'!AK8</f>
        <v>9935.9692455150998</v>
      </c>
      <c r="P19" s="13">
        <f>'[9]INPUT_Energy demand'!AL8</f>
        <v>0</v>
      </c>
      <c r="Q19" s="13">
        <f>'[9]INPUT_Energy demand'!AM8</f>
        <v>4394.6913396706404</v>
      </c>
      <c r="R19" s="13">
        <f>'[9]INPUT_Energy demand'!AN8</f>
        <v>5511.9964032855441</v>
      </c>
      <c r="S19" s="13">
        <f>'[9]INPUT_Energy demand'!AO8</f>
        <v>3234.346727279999</v>
      </c>
      <c r="T19" s="13">
        <f>'[9]INPUT_Energy demand'!AP8</f>
        <v>0</v>
      </c>
      <c r="U19" s="13">
        <f>'[9]INPUT_Energy demand'!AQ8</f>
        <v>13242.365958306504</v>
      </c>
      <c r="V19" s="13">
        <f>'[9]INPUT_Energy demand'!AR8</f>
        <v>5511.9964032855441</v>
      </c>
      <c r="W19" s="13">
        <f>'[9]INPUT_Energy demand'!AS8</f>
        <v>14185.731260000019</v>
      </c>
      <c r="X19" s="13">
        <f>'[9]INPUT_Energy demand'!AT8</f>
        <v>0</v>
      </c>
      <c r="Y19" s="13">
        <f>'[9]INPUT_Energy demand'!AU8</f>
        <v>0.33186602405546678</v>
      </c>
      <c r="Z19" s="13">
        <f>'[9]INPUT_Energy demand'!AV8</f>
        <v>1</v>
      </c>
      <c r="AA19" s="13">
        <f>'[9]INPUT_Energy demand'!AW8</f>
        <v>0.22799999999999962</v>
      </c>
      <c r="AB19" s="13">
        <f>'[9]INPUT_Energy demand'!AX8</f>
        <v>55290.249598499366</v>
      </c>
      <c r="AC19" s="13">
        <f>'[9]INPUT_Energy demand'!AY8</f>
        <v>48.968942105416666</v>
      </c>
      <c r="AD19" s="13">
        <f>'[9]INPUT_Energy demand'!AZ8</f>
        <v>58.631226900000009</v>
      </c>
      <c r="AE19" s="13">
        <f>'[9]INPUT_Energy demand'!BA8</f>
        <v>164.13319999999999</v>
      </c>
    </row>
    <row r="20" spans="1:31">
      <c r="A20" s="16" t="s">
        <v>8</v>
      </c>
      <c r="B20" s="17" t="s">
        <v>11</v>
      </c>
      <c r="C20" s="17" t="s">
        <v>37</v>
      </c>
      <c r="D20" s="17" t="s">
        <v>38</v>
      </c>
      <c r="E20" s="17" t="s">
        <v>17</v>
      </c>
      <c r="F20" s="45" t="s">
        <v>20</v>
      </c>
      <c r="G20" s="25" t="str">
        <f t="shared" si="0"/>
        <v>60s ASHP NoPV NoST Normal NoEV</v>
      </c>
      <c r="H20" s="13">
        <f>'[57]INPUT_Energy demand'!AD8</f>
        <v>14859.606184121314</v>
      </c>
      <c r="I20" s="13">
        <f>'[57]INPUT_Energy demand'!AE8</f>
        <v>14652.989390343251</v>
      </c>
      <c r="J20" s="13">
        <f>'[57]INPUT_Energy demand'!AF8</f>
        <v>19921.627757491802</v>
      </c>
      <c r="K20" s="13">
        <f>'[57]INPUT_Energy demand'!AG8</f>
        <v>16005.283627758918</v>
      </c>
      <c r="L20" s="13">
        <f>'[57]INPUT_Energy demand'!AH8</f>
        <v>14859.606184121314</v>
      </c>
      <c r="M20" s="13">
        <f>'[57]INPUT_Energy demand'!AI8</f>
        <v>10523.411598070728</v>
      </c>
      <c r="N20" s="13">
        <f>'[57]INPUT_Energy demand'!AJ8</f>
        <v>11364.745225773237</v>
      </c>
      <c r="O20" s="13">
        <f>'[57]INPUT_Energy demand'!AK8</f>
        <v>11776.140583758899</v>
      </c>
      <c r="P20" s="13">
        <f>'[57]INPUT_Energy demand'!AL8</f>
        <v>0</v>
      </c>
      <c r="Q20" s="13">
        <f>'[57]INPUT_Energy demand'!AM8</f>
        <v>4129.5777922725229</v>
      </c>
      <c r="R20" s="13">
        <f>'[57]INPUT_Energy demand'!AN8</f>
        <v>8556.8825317185656</v>
      </c>
      <c r="S20" s="13">
        <f>'[57]INPUT_Energy demand'!AO8</f>
        <v>4229.1430440000186</v>
      </c>
      <c r="T20" s="13">
        <f>'[57]INPUT_Energy demand'!AP8</f>
        <v>0</v>
      </c>
      <c r="U20" s="13">
        <f>'[57]INPUT_Energy demand'!AQ8</f>
        <v>11284.783957369042</v>
      </c>
      <c r="V20" s="13">
        <f>'[57]INPUT_Energy demand'!AR8</f>
        <v>8556.8825317185656</v>
      </c>
      <c r="W20" s="13">
        <f>'[57]INPUT_Energy demand'!AS8</f>
        <v>18548.873</v>
      </c>
      <c r="X20" s="13">
        <f>'[57]INPUT_Energy demand'!AT8</f>
        <v>0</v>
      </c>
      <c r="Y20" s="13">
        <f>'[57]INPUT_Energy demand'!AU8</f>
        <v>0.36594212240774715</v>
      </c>
      <c r="Z20" s="13">
        <f>'[57]INPUT_Energy demand'!AV8</f>
        <v>1</v>
      </c>
      <c r="AA20" s="13">
        <f>'[57]INPUT_Energy demand'!AW8</f>
        <v>0.22800000000000101</v>
      </c>
      <c r="AB20" s="13">
        <f>'[57]INPUT_Energy demand'!AX8</f>
        <v>68294.904515464877</v>
      </c>
      <c r="AC20" s="13">
        <f>'[57]INPUT_Energy demand'!AY8</f>
        <v>44.424809308333337</v>
      </c>
      <c r="AD20" s="13">
        <f>'[57]INPUT_Energy demand'!AZ8</f>
        <v>115.69779016150001</v>
      </c>
      <c r="AE20" s="13">
        <f>'[57]INPUT_Energy demand'!BA8</f>
        <v>192.07599999999999</v>
      </c>
    </row>
    <row r="21" spans="1:31">
      <c r="A21" s="16" t="s">
        <v>8</v>
      </c>
      <c r="B21" s="17" t="s">
        <v>10</v>
      </c>
      <c r="C21" s="17" t="s">
        <v>32</v>
      </c>
      <c r="D21" s="17" t="s">
        <v>38</v>
      </c>
      <c r="E21" s="17" t="s">
        <v>17</v>
      </c>
      <c r="F21" s="45" t="s">
        <v>20</v>
      </c>
      <c r="G21" s="25" t="str">
        <f t="shared" si="0"/>
        <v>60s Direct PV panels NoST Normal NoEV</v>
      </c>
      <c r="H21" s="13">
        <f>'[10]INPUT_Energy demand'!AD8</f>
        <v>8135.876286315106</v>
      </c>
      <c r="I21" s="13">
        <f>'[10]INPUT_Energy demand'!AE8</f>
        <v>9393.7457262059215</v>
      </c>
      <c r="J21" s="13">
        <f>'[10]INPUT_Energy demand'!AF8</f>
        <v>10208.83521534729</v>
      </c>
      <c r="K21" s="13">
        <f>'[10]INPUT_Energy demand'!AG8</f>
        <v>8913.8030627181834</v>
      </c>
      <c r="L21" s="13">
        <f>'[10]INPUT_Energy demand'!AH8</f>
        <v>8135.876286315106</v>
      </c>
      <c r="M21" s="13">
        <f>'[10]INPUT_Energy demand'!AI8</f>
        <v>6296.7555484838904</v>
      </c>
      <c r="N21" s="13">
        <f>'[10]INPUT_Energy demand'!AJ8</f>
        <v>8924.4715257362204</v>
      </c>
      <c r="O21" s="13">
        <f>'[10]INPUT_Energy demand'!AK8</f>
        <v>6937.266526794825</v>
      </c>
      <c r="P21" s="13">
        <f>'[10]INPUT_Energy demand'!AL8</f>
        <v>0</v>
      </c>
      <c r="Q21" s="13">
        <f>'[10]INPUT_Energy demand'!AM8</f>
        <v>3096.9901777220311</v>
      </c>
      <c r="R21" s="13">
        <f>'[10]INPUT_Energy demand'!AN8</f>
        <v>1284.3636896110693</v>
      </c>
      <c r="S21" s="13">
        <f>'[10]INPUT_Energy demand'!AO8</f>
        <v>1976.5365359233583</v>
      </c>
      <c r="T21" s="13">
        <f>'[10]INPUT_Energy demand'!AP8</f>
        <v>0</v>
      </c>
      <c r="U21" s="13">
        <f>'[10]INPUT_Energy demand'!AQ8</f>
        <v>8268.5825540070964</v>
      </c>
      <c r="V21" s="13">
        <f>'[10]INPUT_Energy demand'!AR8</f>
        <v>1284.3636896110693</v>
      </c>
      <c r="W21" s="13">
        <f>'[10]INPUT_Energy demand'!AS8</f>
        <v>8669.0198944005188</v>
      </c>
      <c r="X21" s="13">
        <f>'[10]INPUT_Energy demand'!AT8</f>
        <v>0</v>
      </c>
      <c r="Y21" s="13">
        <f>'[10]INPUT_Energy demand'!AU8</f>
        <v>0.37454910288356219</v>
      </c>
      <c r="Z21" s="13">
        <f>'[10]INPUT_Energy demand'!AV8</f>
        <v>1</v>
      </c>
      <c r="AA21" s="13">
        <f>'[10]INPUT_Energy demand'!AW8</f>
        <v>0.22800000000000462</v>
      </c>
      <c r="AB21" s="13">
        <f>'[10]INPUT_Energy demand'!AX8</f>
        <v>33269.430514724438</v>
      </c>
      <c r="AC21" s="13">
        <f>'[10]INPUT_Energy demand'!AY8</f>
        <v>47.843554086094898</v>
      </c>
      <c r="AD21" s="13">
        <f>'[10]INPUT_Energy demand'!AZ8</f>
        <v>38.032636119856768</v>
      </c>
      <c r="AE21" s="13">
        <f>'[10]INPUT_Energy demand'!BA8</f>
        <v>132.75632843201686</v>
      </c>
    </row>
    <row r="22" spans="1:31">
      <c r="A22" s="16" t="s">
        <v>8</v>
      </c>
      <c r="B22" s="17" t="s">
        <v>11</v>
      </c>
      <c r="C22" s="17" t="s">
        <v>32</v>
      </c>
      <c r="D22" s="17" t="s">
        <v>38</v>
      </c>
      <c r="E22" s="17" t="s">
        <v>17</v>
      </c>
      <c r="F22" s="45" t="s">
        <v>20</v>
      </c>
      <c r="G22" s="25" t="str">
        <f t="shared" si="0"/>
        <v>60s ASHP PV panels NoST Normal NoEV</v>
      </c>
      <c r="H22" s="13">
        <f>'[58]INPUT_Energy demand'!AD8</f>
        <v>9883.9445913354393</v>
      </c>
      <c r="I22" s="13">
        <f>'[58]INPUT_Energy demand'!AE8</f>
        <v>10561.021006763269</v>
      </c>
      <c r="J22" s="13">
        <f>'[58]INPUT_Energy demand'!AF8</f>
        <v>11686.895658577823</v>
      </c>
      <c r="K22" s="13">
        <f>'[58]INPUT_Energy demand'!AG8</f>
        <v>10917.025236246302</v>
      </c>
      <c r="L22" s="13">
        <f>'[58]INPUT_Energy demand'!AH8</f>
        <v>9883.9445913354393</v>
      </c>
      <c r="M22" s="13">
        <f>'[58]INPUT_Energy demand'!AI8</f>
        <v>7391.0936954894551</v>
      </c>
      <c r="N22" s="13">
        <f>'[58]INPUT_Energy demand'!AJ8</f>
        <v>10068.841060985267</v>
      </c>
      <c r="O22" s="13">
        <f>'[58]INPUT_Energy demand'!AK8</f>
        <v>8250.579727832619</v>
      </c>
      <c r="P22" s="13">
        <f>'[58]INPUT_Energy demand'!AL8</f>
        <v>0</v>
      </c>
      <c r="Q22" s="13">
        <f>'[58]INPUT_Energy demand'!AM8</f>
        <v>3169.9273112738138</v>
      </c>
      <c r="R22" s="13">
        <f>'[58]INPUT_Energy demand'!AN8</f>
        <v>1618.0545975925561</v>
      </c>
      <c r="S22" s="13">
        <f>'[58]INPUT_Energy demand'!AO8</f>
        <v>2666.4455084136825</v>
      </c>
      <c r="T22" s="13">
        <f>'[58]INPUT_Energy demand'!AP8</f>
        <v>0</v>
      </c>
      <c r="U22" s="13">
        <f>'[58]INPUT_Energy demand'!AQ8</f>
        <v>7642.2469651675083</v>
      </c>
      <c r="V22" s="13">
        <f>'[58]INPUT_Energy demand'!AR8</f>
        <v>1618.0545975925568</v>
      </c>
      <c r="W22" s="13">
        <f>'[58]INPUT_Energy demand'!AS8</f>
        <v>11694.936440410842</v>
      </c>
      <c r="X22" s="13">
        <f>'[58]INPUT_Energy demand'!AT8</f>
        <v>0</v>
      </c>
      <c r="Y22" s="13">
        <f>'[58]INPUT_Energy demand'!AU8</f>
        <v>0.41478995977517891</v>
      </c>
      <c r="Z22" s="13">
        <f>'[58]INPUT_Energy demand'!AV8</f>
        <v>0.99999999999999956</v>
      </c>
      <c r="AA22" s="13">
        <f>'[58]INPUT_Energy demand'!AW8</f>
        <v>0.2280000000000009</v>
      </c>
      <c r="AB22" s="13">
        <f>'[58]INPUT_Energy demand'!AX8</f>
        <v>42376.821219705409</v>
      </c>
      <c r="AC22" s="13">
        <f>'[58]INPUT_Energy demand'!AY8</f>
        <v>42.844552554353442</v>
      </c>
      <c r="AD22" s="13">
        <f>'[58]INPUT_Energy demand'!AZ8</f>
        <v>70.984335263548459</v>
      </c>
      <c r="AE22" s="13">
        <f>'[58]INPUT_Energy demand'!BA8</f>
        <v>160.69912843201686</v>
      </c>
    </row>
    <row r="23" spans="1:31">
      <c r="A23" s="16" t="s">
        <v>8</v>
      </c>
      <c r="B23" s="17" t="s">
        <v>10</v>
      </c>
      <c r="C23" s="17" t="s">
        <v>37</v>
      </c>
      <c r="D23" s="17" t="s">
        <v>39</v>
      </c>
      <c r="E23" s="17" t="s">
        <v>17</v>
      </c>
      <c r="F23" s="45" t="s">
        <v>20</v>
      </c>
      <c r="G23" s="25" t="str">
        <f t="shared" si="0"/>
        <v>60s Direct NoPV ST Normal NoEV</v>
      </c>
      <c r="H23" s="13">
        <f>'[11]INPUT_Energy demand'!AD8</f>
        <v>11626.843209593932</v>
      </c>
      <c r="I23" s="13">
        <f>'[11]INPUT_Energy demand'!AE8</f>
        <v>13006.381104932854</v>
      </c>
      <c r="J23" s="13">
        <f>'[11]INPUT_Energy demand'!AF8</f>
        <v>15409.053559278816</v>
      </c>
      <c r="K23" s="13">
        <f>'[11]INPUT_Energy demand'!AG8</f>
        <v>12391.646735520817</v>
      </c>
      <c r="L23" s="13">
        <f>'[11]INPUT_Energy demand'!AH8</f>
        <v>11626.843209593932</v>
      </c>
      <c r="M23" s="13">
        <f>'[11]INPUT_Energy demand'!AI8</f>
        <v>8395.5694937581411</v>
      </c>
      <c r="N23" s="13">
        <f>'[11]INPUT_Energy demand'!AJ8</f>
        <v>10522.736453673424</v>
      </c>
      <c r="O23" s="13">
        <f>'[11]INPUT_Energy demand'!AK8</f>
        <v>9312.5932878338444</v>
      </c>
      <c r="P23" s="13">
        <f>'[11]INPUT_Energy demand'!AL8</f>
        <v>0</v>
      </c>
      <c r="Q23" s="13">
        <f>'[11]INPUT_Energy demand'!AM8</f>
        <v>4610.8116111747131</v>
      </c>
      <c r="R23" s="13">
        <f>'[11]INPUT_Energy demand'!AN8</f>
        <v>4886.3171056053925</v>
      </c>
      <c r="S23" s="13">
        <f>'[11]INPUT_Energy demand'!AO8</f>
        <v>3079.0534476869725</v>
      </c>
      <c r="T23" s="13">
        <f>'[11]INPUT_Energy demand'!AP8</f>
        <v>0</v>
      </c>
      <c r="U23" s="13">
        <f>'[11]INPUT_Energy demand'!AQ8</f>
        <v>13262.881567082375</v>
      </c>
      <c r="V23" s="13">
        <f>'[11]INPUT_Energy demand'!AR8</f>
        <v>4886.3171056053925</v>
      </c>
      <c r="W23" s="13">
        <f>'[11]INPUT_Energy demand'!AS8</f>
        <v>14185.731260000019</v>
      </c>
      <c r="X23" s="13">
        <f>'[11]INPUT_Energy demand'!AT8</f>
        <v>0</v>
      </c>
      <c r="Y23" s="13">
        <f>'[11]INPUT_Energy demand'!AU8</f>
        <v>0.34764780095891479</v>
      </c>
      <c r="Z23" s="13">
        <f>'[11]INPUT_Energy demand'!AV8</f>
        <v>1</v>
      </c>
      <c r="AA23" s="13">
        <f>'[11]INPUT_Energy demand'!AW8</f>
        <v>0.21705285340975566</v>
      </c>
      <c r="AB23" s="13">
        <f>'[11]INPUT_Energy demand'!AX8</f>
        <v>51454.729073468356</v>
      </c>
      <c r="AC23" s="13">
        <f>'[11]INPUT_Energy demand'!AY8</f>
        <v>52.814573899999992</v>
      </c>
      <c r="AD23" s="13">
        <f>'[11]INPUT_Energy demand'!AZ8</f>
        <v>51.847505900000016</v>
      </c>
      <c r="AE23" s="13">
        <f>'[11]INPUT_Energy demand'!BA8</f>
        <v>164.13319999999999</v>
      </c>
    </row>
    <row r="24" spans="1:31">
      <c r="A24" s="16" t="s">
        <v>8</v>
      </c>
      <c r="B24" s="17" t="s">
        <v>11</v>
      </c>
      <c r="C24" s="17" t="s">
        <v>37</v>
      </c>
      <c r="D24" s="17" t="s">
        <v>39</v>
      </c>
      <c r="E24" s="17" t="s">
        <v>17</v>
      </c>
      <c r="F24" s="45" t="s">
        <v>20</v>
      </c>
      <c r="G24" s="25" t="str">
        <f t="shared" si="0"/>
        <v>60s ASHP NoPV ST Normal NoEV</v>
      </c>
      <c r="H24" s="13">
        <f>'[59]INPUT_Energy demand'!AD8</f>
        <v>14063.636308587236</v>
      </c>
      <c r="I24" s="13">
        <f>'[59]INPUT_Energy demand'!AE8</f>
        <v>14370.303420453834</v>
      </c>
      <c r="J24" s="13">
        <f>'[59]INPUT_Energy demand'!AF8</f>
        <v>18933.793334396527</v>
      </c>
      <c r="K24" s="13">
        <f>'[59]INPUT_Energy demand'!AG8</f>
        <v>15154.906709052069</v>
      </c>
      <c r="L24" s="13">
        <f>'[59]INPUT_Energy demand'!AH8</f>
        <v>14063.636308587236</v>
      </c>
      <c r="M24" s="13">
        <f>'[59]INPUT_Energy demand'!AI8</f>
        <v>9992.9755400923696</v>
      </c>
      <c r="N24" s="13">
        <f>'[59]INPUT_Energy demand'!AJ8</f>
        <v>11157.461404019585</v>
      </c>
      <c r="O24" s="13">
        <f>'[59]INPUT_Energy demand'!AK8</f>
        <v>11111.04904816459</v>
      </c>
      <c r="P24" s="13">
        <f>'[59]INPUT_Energy demand'!AL8</f>
        <v>0</v>
      </c>
      <c r="Q24" s="13">
        <f>'[59]INPUT_Energy demand'!AM8</f>
        <v>4377.3278803614648</v>
      </c>
      <c r="R24" s="13">
        <f>'[59]INPUT_Energy demand'!AN8</f>
        <v>7776.3319303769422</v>
      </c>
      <c r="S24" s="13">
        <f>'[59]INPUT_Energy demand'!AO8</f>
        <v>4043.8576608874791</v>
      </c>
      <c r="T24" s="13">
        <f>'[59]INPUT_Energy demand'!AP8</f>
        <v>0</v>
      </c>
      <c r="U24" s="13">
        <f>'[59]INPUT_Energy demand'!AQ8</f>
        <v>11874.028464961322</v>
      </c>
      <c r="V24" s="13">
        <f>'[59]INPUT_Energy demand'!AR8</f>
        <v>7776.3319303769431</v>
      </c>
      <c r="W24" s="13">
        <f>'[59]INPUT_Energy demand'!AS8</f>
        <v>18548.873</v>
      </c>
      <c r="X24" s="13">
        <f>'[59]INPUT_Energy demand'!AT8</f>
        <v>0</v>
      </c>
      <c r="Y24" s="13">
        <f>'[59]INPUT_Energy demand'!AU8</f>
        <v>0.36864724497489432</v>
      </c>
      <c r="Z24" s="13">
        <f>'[59]INPUT_Energy demand'!AV8</f>
        <v>0.99999999999999989</v>
      </c>
      <c r="AA24" s="13">
        <f>'[59]INPUT_Energy demand'!AW8</f>
        <v>0.21801096276239959</v>
      </c>
      <c r="AB24" s="13">
        <f>'[59]INPUT_Energy demand'!AX8</f>
        <v>64149.228080391782</v>
      </c>
      <c r="AC24" s="13">
        <f>'[59]INPUT_Energy demand'!AY8</f>
        <v>54.463338606666625</v>
      </c>
      <c r="AD24" s="13">
        <f>'[59]INPUT_Energy demand'!AZ8</f>
        <v>108.91406916150002</v>
      </c>
      <c r="AE24" s="13">
        <f>'[59]INPUT_Energy demand'!BA8</f>
        <v>192.07599999999999</v>
      </c>
    </row>
    <row r="25" spans="1:31">
      <c r="A25" s="16" t="s">
        <v>8</v>
      </c>
      <c r="B25" s="17" t="s">
        <v>10</v>
      </c>
      <c r="C25" s="17" t="s">
        <v>32</v>
      </c>
      <c r="D25" s="17" t="s">
        <v>39</v>
      </c>
      <c r="E25" s="17" t="s">
        <v>17</v>
      </c>
      <c r="F25" s="45" t="s">
        <v>20</v>
      </c>
      <c r="G25" s="25" t="str">
        <f t="shared" si="0"/>
        <v>60s Direct PV panels ST Normal NoEV</v>
      </c>
      <c r="H25" s="13">
        <f>'[12]INPUT_Energy demand'!AD8</f>
        <v>7484.0300560049573</v>
      </c>
      <c r="I25" s="13">
        <f>'[12]INPUT_Energy demand'!AE8</f>
        <v>9130.6980923327956</v>
      </c>
      <c r="J25" s="13">
        <f>'[12]INPUT_Energy demand'!AF8</f>
        <v>9980.3380973421099</v>
      </c>
      <c r="K25" s="13">
        <f>'[12]INPUT_Energy demand'!AG8</f>
        <v>8232.4856045540655</v>
      </c>
      <c r="L25" s="13">
        <f>'[12]INPUT_Energy demand'!AH8</f>
        <v>7484.0300560049573</v>
      </c>
      <c r="M25" s="13">
        <f>'[12]INPUT_Energy demand'!AI8</f>
        <v>5907.9376406037118</v>
      </c>
      <c r="N25" s="13">
        <f>'[12]INPUT_Energy demand'!AJ8</f>
        <v>8754.7199032596254</v>
      </c>
      <c r="O25" s="13">
        <f>'[12]INPUT_Energy demand'!AK8</f>
        <v>6372.7013043127272</v>
      </c>
      <c r="P25" s="13">
        <f>'[12]INPUT_Energy demand'!AL8</f>
        <v>0</v>
      </c>
      <c r="Q25" s="13">
        <f>'[12]INPUT_Energy demand'!AM8</f>
        <v>3222.7604517290838</v>
      </c>
      <c r="R25" s="13">
        <f>'[12]INPUT_Energy demand'!AN8</f>
        <v>1225.6181940824845</v>
      </c>
      <c r="S25" s="13">
        <f>'[12]INPUT_Energy demand'!AO8</f>
        <v>1859.7843002413383</v>
      </c>
      <c r="T25" s="13">
        <f>'[12]INPUT_Energy demand'!AP8</f>
        <v>0</v>
      </c>
      <c r="U25" s="13">
        <f>'[12]INPUT_Energy demand'!AQ8</f>
        <v>8218.2274667755573</v>
      </c>
      <c r="V25" s="13">
        <f>'[12]INPUT_Energy demand'!AR8</f>
        <v>1225.6181940824845</v>
      </c>
      <c r="W25" s="13">
        <f>'[12]INPUT_Energy demand'!AS8</f>
        <v>8669.0198944005188</v>
      </c>
      <c r="X25" s="13">
        <f>'[12]INPUT_Energy demand'!AT8</f>
        <v>0</v>
      </c>
      <c r="Y25" s="13">
        <f>'[12]INPUT_Energy demand'!AU8</f>
        <v>0.39214787674811613</v>
      </c>
      <c r="Z25" s="13">
        <f>'[12]INPUT_Energy demand'!AV8</f>
        <v>1</v>
      </c>
      <c r="AA25" s="13">
        <f>'[12]INPUT_Energy demand'!AW8</f>
        <v>0.2145322450399044</v>
      </c>
      <c r="AB25" s="13">
        <f>'[12]INPUT_Energy demand'!AX8</f>
        <v>29874.398065192458</v>
      </c>
      <c r="AC25" s="13">
        <f>'[12]INPUT_Energy demand'!AY8</f>
        <v>50.128920035220297</v>
      </c>
      <c r="AD25" s="13">
        <f>'[12]INPUT_Energy demand'!AZ8</f>
        <v>36.23081642102381</v>
      </c>
      <c r="AE25" s="13">
        <f>'[12]INPUT_Energy demand'!BA8</f>
        <v>132.75632843201686</v>
      </c>
    </row>
    <row r="26" spans="1:31">
      <c r="A26" s="16" t="s">
        <v>8</v>
      </c>
      <c r="B26" s="17" t="s">
        <v>11</v>
      </c>
      <c r="C26" s="17" t="s">
        <v>32</v>
      </c>
      <c r="D26" s="17" t="s">
        <v>39</v>
      </c>
      <c r="E26" s="17" t="s">
        <v>17</v>
      </c>
      <c r="F26" s="45" t="s">
        <v>20</v>
      </c>
      <c r="G26" s="25" t="str">
        <f t="shared" si="0"/>
        <v>60s ASHP PV panels ST Normal NoEV</v>
      </c>
      <c r="H26" s="13">
        <f>'[60]INPUT_Energy demand'!AD8</f>
        <v>9178.3214094007308</v>
      </c>
      <c r="I26" s="13">
        <f>'[60]INPUT_Energy demand'!AE8</f>
        <v>10291.541062527976</v>
      </c>
      <c r="J26" s="13">
        <f>'[60]INPUT_Energy demand'!AF8</f>
        <v>11456.015226259933</v>
      </c>
      <c r="K26" s="13">
        <f>'[60]INPUT_Energy demand'!AG8</f>
        <v>10164.000771504287</v>
      </c>
      <c r="L26" s="13">
        <f>'[60]INPUT_Energy demand'!AH8</f>
        <v>9178.3214094007308</v>
      </c>
      <c r="M26" s="13">
        <f>'[60]INPUT_Energy demand'!AI8</f>
        <v>6957.6314032494111</v>
      </c>
      <c r="N26" s="13">
        <f>'[60]INPUT_Energy demand'!AJ8</f>
        <v>9885.0850240231193</v>
      </c>
      <c r="O26" s="13">
        <f>'[60]INPUT_Energy demand'!AK8</f>
        <v>7647.5407149288421</v>
      </c>
      <c r="P26" s="13">
        <f>'[60]INPUT_Energy demand'!AL8</f>
        <v>0</v>
      </c>
      <c r="Q26" s="13">
        <f>'[60]INPUT_Energy demand'!AM8</f>
        <v>3333.9096592785654</v>
      </c>
      <c r="R26" s="13">
        <f>'[60]INPUT_Energy demand'!AN8</f>
        <v>1570.9302022368138</v>
      </c>
      <c r="S26" s="13">
        <f>'[60]INPUT_Energy demand'!AO8</f>
        <v>2516.4600565754445</v>
      </c>
      <c r="T26" s="13">
        <f>'[60]INPUT_Energy demand'!AP8</f>
        <v>0</v>
      </c>
      <c r="U26" s="13">
        <f>'[60]INPUT_Energy demand'!AQ8</f>
        <v>7995.5643513168143</v>
      </c>
      <c r="V26" s="13">
        <f>'[60]INPUT_Energy demand'!AR8</f>
        <v>1570.9302022368129</v>
      </c>
      <c r="W26" s="13">
        <f>'[60]INPUT_Energy demand'!AS8</f>
        <v>11694.936440410842</v>
      </c>
      <c r="X26" s="13">
        <f>'[60]INPUT_Energy demand'!AT8</f>
        <v>0</v>
      </c>
      <c r="Y26" s="13">
        <f>'[60]INPUT_Energy demand'!AU8</f>
        <v>0.41696989890769792</v>
      </c>
      <c r="Z26" s="13">
        <f>'[60]INPUT_Energy demand'!AV8</f>
        <v>1.0000000000000007</v>
      </c>
      <c r="AA26" s="13">
        <f>'[60]INPUT_Energy demand'!AW8</f>
        <v>0.21517518024980745</v>
      </c>
      <c r="AB26" s="13">
        <f>'[60]INPUT_Energy demand'!AX8</f>
        <v>38701.700480462227</v>
      </c>
      <c r="AC26" s="13">
        <f>'[60]INPUT_Energy demand'!AY8</f>
        <v>51.75307687077764</v>
      </c>
      <c r="AD26" s="13">
        <f>'[60]INPUT_Energy demand'!AZ8</f>
        <v>69.844058728493636</v>
      </c>
      <c r="AE26" s="13">
        <f>'[60]INPUT_Energy demand'!BA8</f>
        <v>160.69912843201686</v>
      </c>
    </row>
    <row r="27" spans="1:31">
      <c r="A27" s="16" t="s">
        <v>8</v>
      </c>
      <c r="B27" s="17" t="s">
        <v>10</v>
      </c>
      <c r="C27" s="17" t="s">
        <v>37</v>
      </c>
      <c r="D27" s="17" t="s">
        <v>38</v>
      </c>
      <c r="E27" s="17" t="s">
        <v>40</v>
      </c>
      <c r="F27" s="45" t="s">
        <v>20</v>
      </c>
      <c r="G27" s="25" t="str">
        <f t="shared" si="0"/>
        <v>60s Direct NoPV NoST Occupant open NoEV</v>
      </c>
      <c r="H27" s="13">
        <f>'[13]INPUT_Energy demand'!AD8</f>
        <v>12033.538551899199</v>
      </c>
      <c r="I27" s="13">
        <f>'[13]INPUT_Energy demand'!AE8</f>
        <v>12765.004062986773</v>
      </c>
      <c r="J27" s="13">
        <f>'[13]INPUT_Energy demand'!AF8</f>
        <v>15361.213162839242</v>
      </c>
      <c r="K27" s="13">
        <f>'[13]INPUT_Energy demand'!AG8</f>
        <v>12884.624559666956</v>
      </c>
      <c r="L27" s="13">
        <f>'[13]INPUT_Energy demand'!AH8</f>
        <v>12033.538551899199</v>
      </c>
      <c r="M27" s="13">
        <f>'[13]INPUT_Energy demand'!AI8</f>
        <v>8597.3097118246951</v>
      </c>
      <c r="N27" s="13">
        <f>'[13]INPUT_Energy demand'!AJ8</f>
        <v>10628.644243569008</v>
      </c>
      <c r="O27" s="13">
        <f>'[13]INPUT_Energy demand'!AK8</f>
        <v>9650.2778323869225</v>
      </c>
      <c r="P27" s="13">
        <f>'[13]INPUT_Energy demand'!AL8</f>
        <v>0</v>
      </c>
      <c r="Q27" s="13">
        <f>'[13]INPUT_Energy demand'!AM8</f>
        <v>4167.6943511620775</v>
      </c>
      <c r="R27" s="13">
        <f>'[13]INPUT_Energy demand'!AN8</f>
        <v>4732.5689192702339</v>
      </c>
      <c r="S27" s="13">
        <f>'[13]INPUT_Energy demand'!AO8</f>
        <v>3234.3467272800335</v>
      </c>
      <c r="T27" s="13">
        <f>'[13]INPUT_Energy demand'!AP8</f>
        <v>0</v>
      </c>
      <c r="U27" s="13">
        <f>'[13]INPUT_Energy demand'!AQ8</f>
        <v>12892.956733755947</v>
      </c>
      <c r="V27" s="13">
        <f>'[13]INPUT_Energy demand'!AR8</f>
        <v>4732.568919270233</v>
      </c>
      <c r="W27" s="13">
        <f>'[13]INPUT_Energy demand'!AS8</f>
        <v>14185.731260000019</v>
      </c>
      <c r="X27" s="13">
        <f>'[13]INPUT_Energy demand'!AT8</f>
        <v>0</v>
      </c>
      <c r="Y27" s="13">
        <f>'[13]INPUT_Energy demand'!AU8</f>
        <v>0.32325357458544374</v>
      </c>
      <c r="Z27" s="13">
        <f>'[13]INPUT_Energy demand'!AV8</f>
        <v>1.0000000000000002</v>
      </c>
      <c r="AA27" s="13">
        <f>'[13]INPUT_Energy demand'!AW8</f>
        <v>0.22800000000000206</v>
      </c>
      <c r="AB27" s="13">
        <f>'[13]INPUT_Energy demand'!AX8</f>
        <v>53572.884871380396</v>
      </c>
      <c r="AC27" s="13">
        <f>'[13]INPUT_Energy demand'!AY8</f>
        <v>47.862078731581754</v>
      </c>
      <c r="AD27" s="13">
        <f>'[13]INPUT_Energy demand'!AZ8</f>
        <v>57.223774907069014</v>
      </c>
      <c r="AE27" s="13">
        <f>'[13]INPUT_Energy demand'!BA8</f>
        <v>164.13319999999999</v>
      </c>
    </row>
    <row r="28" spans="1:31">
      <c r="A28" s="16" t="s">
        <v>8</v>
      </c>
      <c r="B28" s="17" t="s">
        <v>11</v>
      </c>
      <c r="C28" s="17" t="s">
        <v>37</v>
      </c>
      <c r="D28" s="17" t="s">
        <v>38</v>
      </c>
      <c r="E28" s="17" t="s">
        <v>40</v>
      </c>
      <c r="F28" s="45" t="s">
        <v>20</v>
      </c>
      <c r="G28" s="25" t="str">
        <f t="shared" si="0"/>
        <v>60s ASHP NoPV NoST Occupant open NoEV</v>
      </c>
      <c r="H28" s="13">
        <f>'[61]INPUT_Energy demand'!AD8</f>
        <v>14529.881585620524</v>
      </c>
      <c r="I28" s="13">
        <f>'[61]INPUT_Energy demand'!AE8</f>
        <v>14163.678447978467</v>
      </c>
      <c r="J28" s="13">
        <f>'[61]INPUT_Energy demand'!AF8</f>
        <v>18996.059862728991</v>
      </c>
      <c r="K28" s="13">
        <f>'[61]INPUT_Energy demand'!AG8</f>
        <v>15719.592214630671</v>
      </c>
      <c r="L28" s="13">
        <f>'[61]INPUT_Energy demand'!AH8</f>
        <v>14529.881585620524</v>
      </c>
      <c r="M28" s="13">
        <f>'[61]INPUT_Energy demand'!AI8</f>
        <v>10251.070160441588</v>
      </c>
      <c r="N28" s="13">
        <f>'[61]INPUT_Energy demand'!AJ8</f>
        <v>11278.876989417284</v>
      </c>
      <c r="O28" s="13">
        <f>'[61]INPUT_Energy demand'!AK8</f>
        <v>11490.449170630713</v>
      </c>
      <c r="P28" s="13">
        <f>'[61]INPUT_Energy demand'!AL8</f>
        <v>0</v>
      </c>
      <c r="Q28" s="13">
        <f>'[61]INPUT_Energy demand'!AM8</f>
        <v>3912.6082875368793</v>
      </c>
      <c r="R28" s="13">
        <f>'[61]INPUT_Energy demand'!AN8</f>
        <v>7717.1828733117072</v>
      </c>
      <c r="S28" s="13">
        <f>'[61]INPUT_Energy demand'!AO8</f>
        <v>4229.1430439999585</v>
      </c>
      <c r="T28" s="13">
        <f>'[61]INPUT_Energy demand'!AP8</f>
        <v>0</v>
      </c>
      <c r="U28" s="13">
        <f>'[61]INPUT_Energy demand'!AQ8</f>
        <v>10988.318177002571</v>
      </c>
      <c r="V28" s="13">
        <f>'[61]INPUT_Energy demand'!AR8</f>
        <v>7717.1828733117063</v>
      </c>
      <c r="W28" s="13">
        <f>'[61]INPUT_Energy demand'!AS8</f>
        <v>18548.873</v>
      </c>
      <c r="X28" s="13">
        <f>'[61]INPUT_Energy demand'!AT8</f>
        <v>0</v>
      </c>
      <c r="Y28" s="13">
        <f>'[61]INPUT_Energy demand'!AU8</f>
        <v>0.35606980290446716</v>
      </c>
      <c r="Z28" s="13">
        <f>'[61]INPUT_Energy demand'!AV8</f>
        <v>1.0000000000000002</v>
      </c>
      <c r="AA28" s="13">
        <f>'[61]INPUT_Energy demand'!AW8</f>
        <v>0.22799999999999776</v>
      </c>
      <c r="AB28" s="13">
        <f>'[61]INPUT_Energy demand'!AX8</f>
        <v>66577.539788345937</v>
      </c>
      <c r="AC28" s="13">
        <f>'[61]INPUT_Energy demand'!AY8</f>
        <v>42.976739595358239</v>
      </c>
      <c r="AD28" s="13">
        <f>'[61]INPUT_Energy demand'!AZ8</f>
        <v>114.09489637367619</v>
      </c>
      <c r="AE28" s="13">
        <f>'[61]INPUT_Energy demand'!BA8</f>
        <v>192.07599999999999</v>
      </c>
    </row>
    <row r="29" spans="1:31">
      <c r="A29" s="16" t="s">
        <v>8</v>
      </c>
      <c r="B29" s="17" t="s">
        <v>10</v>
      </c>
      <c r="C29" s="17" t="s">
        <v>32</v>
      </c>
      <c r="D29" s="17" t="s">
        <v>38</v>
      </c>
      <c r="E29" s="17" t="s">
        <v>40</v>
      </c>
      <c r="F29" s="45" t="s">
        <v>20</v>
      </c>
      <c r="G29" s="25" t="str">
        <f t="shared" si="0"/>
        <v>60s Direct PV panels NoST Occupant open NoEV</v>
      </c>
      <c r="H29" s="13">
        <f>'[14]INPUT_Energy demand'!AD8</f>
        <v>7806.1516878143902</v>
      </c>
      <c r="I29" s="13">
        <f>'[14]INPUT_Energy demand'!AE8</f>
        <v>8845.1268546996635</v>
      </c>
      <c r="J29" s="13">
        <f>'[14]INPUT_Energy demand'!AF8</f>
        <v>9880.9955985320776</v>
      </c>
      <c r="K29" s="13">
        <f>'[14]INPUT_Energy demand'!AG8</f>
        <v>8628.111649590006</v>
      </c>
      <c r="L29" s="13">
        <f>'[14]INPUT_Energy demand'!AH8</f>
        <v>7806.1516878143902</v>
      </c>
      <c r="M29" s="13">
        <f>'[14]INPUT_Energy demand'!AI8</f>
        <v>5827.2216324386427</v>
      </c>
      <c r="N29" s="13">
        <f>'[14]INPUT_Energy demand'!AJ8</f>
        <v>8838.6032893802621</v>
      </c>
      <c r="O29" s="13">
        <f>'[14]INPUT_Energy demand'!AK8</f>
        <v>6651.5751136666477</v>
      </c>
      <c r="P29" s="13">
        <f>'[14]INPUT_Energy demand'!AL8</f>
        <v>0</v>
      </c>
      <c r="Q29" s="13">
        <f>'[14]INPUT_Energy demand'!AM8</f>
        <v>3017.9052222610208</v>
      </c>
      <c r="R29" s="13">
        <f>'[14]INPUT_Energy demand'!AN8</f>
        <v>1042.3923091518154</v>
      </c>
      <c r="S29" s="13">
        <f>'[14]INPUT_Energy demand'!AO8</f>
        <v>1976.5365359233583</v>
      </c>
      <c r="T29" s="13">
        <f>'[14]INPUT_Energy demand'!AP8</f>
        <v>0</v>
      </c>
      <c r="U29" s="13">
        <f>'[14]INPUT_Energy demand'!AQ8</f>
        <v>8482.32629938838</v>
      </c>
      <c r="V29" s="13">
        <f>'[14]INPUT_Energy demand'!AR8</f>
        <v>1042.3923091518147</v>
      </c>
      <c r="W29" s="13">
        <f>'[14]INPUT_Energy demand'!AS8</f>
        <v>8669.0198944005188</v>
      </c>
      <c r="X29" s="13">
        <f>'[14]INPUT_Energy demand'!AT8</f>
        <v>0</v>
      </c>
      <c r="Y29" s="13">
        <f>'[14]INPUT_Energy demand'!AU8</f>
        <v>0.3557874474221332</v>
      </c>
      <c r="Z29" s="13">
        <f>'[14]INPUT_Energy demand'!AV8</f>
        <v>1.0000000000000007</v>
      </c>
      <c r="AA29" s="13">
        <f>'[14]INPUT_Energy demand'!AW8</f>
        <v>0.22800000000000462</v>
      </c>
      <c r="AB29" s="13">
        <f>'[14]INPUT_Energy demand'!AX8</f>
        <v>31552.065787605316</v>
      </c>
      <c r="AC29" s="13">
        <f>'[14]INPUT_Energy demand'!AY8</f>
        <v>46.556706081773065</v>
      </c>
      <c r="AD29" s="13">
        <f>'[14]INPUT_Energy demand'!AZ8</f>
        <v>36.625184126925753</v>
      </c>
      <c r="AE29" s="13">
        <f>'[14]INPUT_Energy demand'!BA8</f>
        <v>132.75632843201686</v>
      </c>
    </row>
    <row r="30" spans="1:31">
      <c r="A30" s="16" t="s">
        <v>8</v>
      </c>
      <c r="B30" s="17" t="s">
        <v>11</v>
      </c>
      <c r="C30" s="17" t="s">
        <v>32</v>
      </c>
      <c r="D30" s="17" t="s">
        <v>38</v>
      </c>
      <c r="E30" s="17" t="s">
        <v>40</v>
      </c>
      <c r="F30" s="45" t="s">
        <v>20</v>
      </c>
      <c r="G30" s="25" t="str">
        <f t="shared" si="0"/>
        <v>60s ASHP PV panels NoST Occupant open NoEV</v>
      </c>
      <c r="H30" s="13">
        <f>'[62]INPUT_Energy demand'!AD8</f>
        <v>9554.2199928347181</v>
      </c>
      <c r="I30" s="13">
        <f>'[62]INPUT_Energy demand'!AE8</f>
        <v>10039.445854276051</v>
      </c>
      <c r="J30" s="13">
        <f>'[62]INPUT_Energy demand'!AF8</f>
        <v>11375.582636712923</v>
      </c>
      <c r="K30" s="13">
        <f>'[62]INPUT_Energy demand'!AG8</f>
        <v>10631.333823118099</v>
      </c>
      <c r="L30" s="13">
        <f>'[62]INPUT_Energy demand'!AH8</f>
        <v>9554.2199928347181</v>
      </c>
      <c r="M30" s="13">
        <f>'[62]INPUT_Energy demand'!AI8</f>
        <v>6969.8641402797348</v>
      </c>
      <c r="N30" s="13">
        <f>'[62]INPUT_Energy demand'!AJ8</f>
        <v>9982.9728246293198</v>
      </c>
      <c r="O30" s="13">
        <f>'[62]INPUT_Energy demand'!AK8</f>
        <v>7964.8883147044326</v>
      </c>
      <c r="P30" s="13">
        <f>'[62]INPUT_Energy demand'!AL8</f>
        <v>0</v>
      </c>
      <c r="Q30" s="13">
        <f>'[62]INPUT_Energy demand'!AM8</f>
        <v>3069.5817139963165</v>
      </c>
      <c r="R30" s="13">
        <f>'[62]INPUT_Energy demand'!AN8</f>
        <v>1392.6098120836032</v>
      </c>
      <c r="S30" s="13">
        <f>'[62]INPUT_Energy demand'!AO8</f>
        <v>2666.4455084136662</v>
      </c>
      <c r="T30" s="13">
        <f>'[62]INPUT_Energy demand'!AP8</f>
        <v>0</v>
      </c>
      <c r="U30" s="13">
        <f>'[62]INPUT_Energy demand'!AQ8</f>
        <v>7744.9523684788974</v>
      </c>
      <c r="V30" s="13">
        <f>'[62]INPUT_Energy demand'!AR8</f>
        <v>1392.6098120836032</v>
      </c>
      <c r="W30" s="13">
        <f>'[62]INPUT_Energy demand'!AS8</f>
        <v>11694.936440410842</v>
      </c>
      <c r="X30" s="13">
        <f>'[62]INPUT_Energy demand'!AT8</f>
        <v>0</v>
      </c>
      <c r="Y30" s="13">
        <f>'[62]INPUT_Energy demand'!AU8</f>
        <v>0.3963331945705923</v>
      </c>
      <c r="Z30" s="13">
        <f>'[62]INPUT_Energy demand'!AV8</f>
        <v>1</v>
      </c>
      <c r="AA30" s="13">
        <f>'[62]INPUT_Energy demand'!AW8</f>
        <v>0.22799999999999951</v>
      </c>
      <c r="AB30" s="13">
        <f>'[62]INPUT_Energy demand'!AX8</f>
        <v>40659.456492586294</v>
      </c>
      <c r="AC30" s="13">
        <f>'[62]INPUT_Energy demand'!AY8</f>
        <v>41.494362126237654</v>
      </c>
      <c r="AD30" s="13">
        <f>'[62]INPUT_Energy demand'!AZ8</f>
        <v>68.567099975497641</v>
      </c>
      <c r="AE30" s="13">
        <f>'[62]INPUT_Energy demand'!BA8</f>
        <v>160.69912843201686</v>
      </c>
    </row>
    <row r="31" spans="1:31">
      <c r="A31" s="16" t="s">
        <v>8</v>
      </c>
      <c r="B31" s="17" t="s">
        <v>10</v>
      </c>
      <c r="C31" s="17" t="s">
        <v>37</v>
      </c>
      <c r="D31" s="17" t="s">
        <v>39</v>
      </c>
      <c r="E31" s="17" t="s">
        <v>40</v>
      </c>
      <c r="F31" s="45" t="s">
        <v>20</v>
      </c>
      <c r="G31" s="25" t="str">
        <f t="shared" si="0"/>
        <v>60s Direct NoPV ST Occupant open NoEV</v>
      </c>
      <c r="H31" s="13">
        <f>'[15]INPUT_Energy demand'!AD8</f>
        <v>11319.751508236686</v>
      </c>
      <c r="I31" s="13">
        <f>'[15]INPUT_Energy demand'!AE8</f>
        <v>12451.031086008348</v>
      </c>
      <c r="J31" s="13">
        <f>'[15]INPUT_Energy demand'!AF8</f>
        <v>14626.309564019262</v>
      </c>
      <c r="K31" s="13">
        <f>'[15]INPUT_Energy demand'!AG8</f>
        <v>12124.355060343703</v>
      </c>
      <c r="L31" s="13">
        <f>'[15]INPUT_Energy demand'!AH8</f>
        <v>11319.751508236686</v>
      </c>
      <c r="M31" s="13">
        <f>'[15]INPUT_Energy demand'!AI8</f>
        <v>8120.9912015449936</v>
      </c>
      <c r="N31" s="13">
        <f>'[15]INPUT_Energy demand'!AJ8</f>
        <v>10442.762200948575</v>
      </c>
      <c r="O31" s="13">
        <f>'[15]INPUT_Energy demand'!AK8</f>
        <v>9052.1147833162795</v>
      </c>
      <c r="P31" s="13">
        <f>'[15]INPUT_Energy demand'!AL8</f>
        <v>0</v>
      </c>
      <c r="Q31" s="13">
        <f>'[15]INPUT_Energy demand'!AM8</f>
        <v>4330.0398844633546</v>
      </c>
      <c r="R31" s="13">
        <f>'[15]INPUT_Energy demand'!AN8</f>
        <v>4183.5473630706874</v>
      </c>
      <c r="S31" s="13">
        <f>'[15]INPUT_Energy demand'!AO8</f>
        <v>3072.2402770274239</v>
      </c>
      <c r="T31" s="13">
        <f>'[15]INPUT_Energy demand'!AP8</f>
        <v>0</v>
      </c>
      <c r="U31" s="13">
        <f>'[15]INPUT_Energy demand'!AQ8</f>
        <v>12904.796893060824</v>
      </c>
      <c r="V31" s="13">
        <f>'[15]INPUT_Energy demand'!AR8</f>
        <v>4183.5473630706883</v>
      </c>
      <c r="W31" s="13">
        <f>'[15]INPUT_Energy demand'!AS8</f>
        <v>14185.731260000019</v>
      </c>
      <c r="X31" s="13">
        <f>'[15]INPUT_Energy demand'!AT8</f>
        <v>0</v>
      </c>
      <c r="Y31" s="13">
        <f>'[15]INPUT_Energy demand'!AU8</f>
        <v>0.33553723629635013</v>
      </c>
      <c r="Z31" s="13">
        <f>'[15]INPUT_Energy demand'!AV8</f>
        <v>0.99999999999999978</v>
      </c>
      <c r="AA31" s="13">
        <f>'[15]INPUT_Energy demand'!AW8</f>
        <v>0.21657257005074687</v>
      </c>
      <c r="AB31" s="13">
        <f>'[15]INPUT_Energy demand'!AX8</f>
        <v>49855.244018971556</v>
      </c>
      <c r="AC31" s="13">
        <f>'[15]INPUT_Energy demand'!AY8</f>
        <v>51.28730887942811</v>
      </c>
      <c r="AD31" s="13">
        <f>'[15]INPUT_Energy demand'!AZ8</f>
        <v>50.440053907069014</v>
      </c>
      <c r="AE31" s="13">
        <f>'[15]INPUT_Energy demand'!BA8</f>
        <v>164.13319999999999</v>
      </c>
    </row>
    <row r="32" spans="1:31">
      <c r="A32" s="16" t="s">
        <v>8</v>
      </c>
      <c r="B32" s="17" t="s">
        <v>11</v>
      </c>
      <c r="C32" s="17" t="s">
        <v>37</v>
      </c>
      <c r="D32" s="17" t="s">
        <v>39</v>
      </c>
      <c r="E32" s="17" t="s">
        <v>40</v>
      </c>
      <c r="F32" s="45" t="s">
        <v>20</v>
      </c>
      <c r="G32" s="25" t="str">
        <f t="shared" si="0"/>
        <v>60s ASHP NoPV ST Occupant open NoEV</v>
      </c>
      <c r="H32" s="13">
        <f>'[63]INPUT_Energy demand'!AD8</f>
        <v>13751.596657656877</v>
      </c>
      <c r="I32" s="13">
        <f>'[63]INPUT_Energy demand'!AE8</f>
        <v>13862.698483640081</v>
      </c>
      <c r="J32" s="13">
        <f>'[63]INPUT_Energy demand'!AF8</f>
        <v>18091.183135727333</v>
      </c>
      <c r="K32" s="13">
        <f>'[63]INPUT_Energy demand'!AG8</f>
        <v>14881.990570536853</v>
      </c>
      <c r="L32" s="13">
        <f>'[63]INPUT_Energy demand'!AH8</f>
        <v>13751.596657656877</v>
      </c>
      <c r="M32" s="13">
        <f>'[63]INPUT_Energy demand'!AI8</f>
        <v>9732.172163843803</v>
      </c>
      <c r="N32" s="13">
        <f>'[63]INPUT_Energy demand'!AJ8</f>
        <v>11076.198622760096</v>
      </c>
      <c r="O32" s="13">
        <f>'[63]INPUT_Energy demand'!AK8</f>
        <v>10847.139243338132</v>
      </c>
      <c r="P32" s="13">
        <f>'[63]INPUT_Energy demand'!AL8</f>
        <v>0</v>
      </c>
      <c r="Q32" s="13">
        <f>'[63]INPUT_Energy demand'!AM8</f>
        <v>4130.5263197962777</v>
      </c>
      <c r="R32" s="13">
        <f>'[63]INPUT_Energy demand'!AN8</f>
        <v>7014.9845129672376</v>
      </c>
      <c r="S32" s="13">
        <f>'[63]INPUT_Energy demand'!AO8</f>
        <v>4034.8513271987213</v>
      </c>
      <c r="T32" s="13">
        <f>'[63]INPUT_Energy demand'!AP8</f>
        <v>0</v>
      </c>
      <c r="U32" s="13">
        <f>'[63]INPUT_Energy demand'!AQ8</f>
        <v>11585.846764386693</v>
      </c>
      <c r="V32" s="13">
        <f>'[63]INPUT_Energy demand'!AR8</f>
        <v>7014.9845129672376</v>
      </c>
      <c r="W32" s="13">
        <f>'[63]INPUT_Energy demand'!AS8</f>
        <v>18548.873</v>
      </c>
      <c r="X32" s="13">
        <f>'[63]INPUT_Energy demand'!AT8</f>
        <v>0</v>
      </c>
      <c r="Y32" s="13">
        <f>'[63]INPUT_Energy demand'!AU8</f>
        <v>0.35651484123654648</v>
      </c>
      <c r="Z32" s="13">
        <f>'[63]INPUT_Energy demand'!AV8</f>
        <v>1</v>
      </c>
      <c r="AA32" s="13">
        <f>'[63]INPUT_Energy demand'!AW8</f>
        <v>0.21752541662227787</v>
      </c>
      <c r="AB32" s="13">
        <f>'[63]INPUT_Energy demand'!AX8</f>
        <v>62523.972455201845</v>
      </c>
      <c r="AC32" s="13">
        <f>'[63]INPUT_Energy demand'!AY8</f>
        <v>53.419389693965556</v>
      </c>
      <c r="AD32" s="13">
        <f>'[63]INPUT_Energy demand'!AZ8</f>
        <v>107.31117537367621</v>
      </c>
      <c r="AE32" s="13">
        <f>'[63]INPUT_Energy demand'!BA8</f>
        <v>192.07599999999999</v>
      </c>
    </row>
    <row r="33" spans="1:31">
      <c r="A33" s="16" t="s">
        <v>8</v>
      </c>
      <c r="B33" s="17" t="s">
        <v>10</v>
      </c>
      <c r="C33" s="17" t="s">
        <v>32</v>
      </c>
      <c r="D33" s="17" t="s">
        <v>39</v>
      </c>
      <c r="E33" s="17" t="s">
        <v>40</v>
      </c>
      <c r="F33" s="45" t="s">
        <v>20</v>
      </c>
      <c r="G33" s="25" t="str">
        <f t="shared" si="0"/>
        <v>60s Direct PV panels ST Occupant open NoEV</v>
      </c>
      <c r="H33" s="13">
        <f>'[16]INPUT_Energy demand'!AD8</f>
        <v>7182.4640211149199</v>
      </c>
      <c r="I33" s="13">
        <f>'[16]INPUT_Energy demand'!AE8</f>
        <v>8565.9764503773295</v>
      </c>
      <c r="J33" s="13">
        <f>'[16]INPUT_Energy demand'!AF8</f>
        <v>9668.3269124117578</v>
      </c>
      <c r="K33" s="13">
        <f>'[16]INPUT_Energy demand'!AG8</f>
        <v>7970.4571199470092</v>
      </c>
      <c r="L33" s="13">
        <f>'[16]INPUT_Energy demand'!AH8</f>
        <v>7182.4640211149199</v>
      </c>
      <c r="M33" s="13">
        <f>'[16]INPUT_Energy demand'!AI8</f>
        <v>5413.492432754394</v>
      </c>
      <c r="N33" s="13">
        <f>'[16]INPUT_Energy demand'!AJ8</f>
        <v>8676.1846261772862</v>
      </c>
      <c r="O33" s="13">
        <f>'[16]INPUT_Energy demand'!AK8</f>
        <v>6115.9376317585156</v>
      </c>
      <c r="P33" s="13">
        <f>'[16]INPUT_Energy demand'!AL8</f>
        <v>0</v>
      </c>
      <c r="Q33" s="13">
        <f>'[16]INPUT_Energy demand'!AM8</f>
        <v>3152.4840176229354</v>
      </c>
      <c r="R33" s="13">
        <f>'[16]INPUT_Energy demand'!AN8</f>
        <v>992.14228623447161</v>
      </c>
      <c r="S33" s="13">
        <f>'[16]INPUT_Energy demand'!AO8</f>
        <v>1854.5194881884936</v>
      </c>
      <c r="T33" s="13">
        <f>'[16]INPUT_Energy demand'!AP8</f>
        <v>0</v>
      </c>
      <c r="U33" s="13">
        <f>'[16]INPUT_Energy demand'!AQ8</f>
        <v>8461.7637165538326</v>
      </c>
      <c r="V33" s="13">
        <f>'[16]INPUT_Energy demand'!AR8</f>
        <v>992.14228623447195</v>
      </c>
      <c r="W33" s="13">
        <f>'[16]INPUT_Energy demand'!AS8</f>
        <v>8669.0198944005188</v>
      </c>
      <c r="X33" s="13">
        <f>'[16]INPUT_Energy demand'!AT8</f>
        <v>0</v>
      </c>
      <c r="Y33" s="13">
        <f>'[16]INPUT_Energy demand'!AU8</f>
        <v>0.37255637515092743</v>
      </c>
      <c r="Z33" s="13">
        <f>'[16]INPUT_Energy demand'!AV8</f>
        <v>0.99999999999999967</v>
      </c>
      <c r="AA33" s="13">
        <f>'[16]INPUT_Energy demand'!AW8</f>
        <v>0.21392493162766441</v>
      </c>
      <c r="AB33" s="13">
        <f>'[16]INPUT_Energy demand'!AX8</f>
        <v>28303.692523545775</v>
      </c>
      <c r="AC33" s="13">
        <f>'[16]INPUT_Energy demand'!AY8</f>
        <v>48.859838124070507</v>
      </c>
      <c r="AD33" s="13">
        <f>'[16]INPUT_Energy demand'!AZ8</f>
        <v>34.576353448615805</v>
      </c>
      <c r="AE33" s="13">
        <f>'[16]INPUT_Energy demand'!BA8</f>
        <v>132.75632843201686</v>
      </c>
    </row>
    <row r="34" spans="1:31" ht="16" thickBot="1">
      <c r="A34" s="29" t="s">
        <v>8</v>
      </c>
      <c r="B34" s="29" t="s">
        <v>11</v>
      </c>
      <c r="C34" s="29" t="s">
        <v>32</v>
      </c>
      <c r="D34" s="29" t="s">
        <v>39</v>
      </c>
      <c r="E34" s="29" t="s">
        <v>40</v>
      </c>
      <c r="F34" s="46" t="s">
        <v>20</v>
      </c>
      <c r="G34" s="30" t="str">
        <f t="shared" si="0"/>
        <v>60s ASHP PV panels ST Occupant open NoEV</v>
      </c>
      <c r="H34" s="12">
        <f>'[64]INPUT_Energy demand'!AD8</f>
        <v>8873.7585592882533</v>
      </c>
      <c r="I34" s="12">
        <f>'[64]INPUT_Energy demand'!AE8</f>
        <v>9768.5854730528008</v>
      </c>
      <c r="J34" s="12">
        <f>'[64]INPUT_Energy demand'!AF8</f>
        <v>11157.988889302334</v>
      </c>
      <c r="K34" s="12">
        <f>'[64]INPUT_Energy demand'!AG8</f>
        <v>9898.5402316599502</v>
      </c>
      <c r="L34" s="12">
        <f>'[64]INPUT_Energy demand'!AH8</f>
        <v>8873.7585592882533</v>
      </c>
      <c r="M34" s="12">
        <f>'[64]INPUT_Energy demand'!AI8</f>
        <v>6517.5658993442021</v>
      </c>
      <c r="N34" s="12">
        <f>'[64]INPUT_Energy demand'!AJ8</f>
        <v>9805.7693263099227</v>
      </c>
      <c r="O34" s="12">
        <f>'[64]INPUT_Energy demand'!AK8</f>
        <v>7388.6962956783627</v>
      </c>
      <c r="P34" s="12">
        <f>'[64]INPUT_Energy demand'!AL8</f>
        <v>0</v>
      </c>
      <c r="Q34" s="12">
        <f>'[64]INPUT_Energy demand'!AM8</f>
        <v>3251.0195737085987</v>
      </c>
      <c r="R34" s="12">
        <f>'[64]INPUT_Energy demand'!AN8</f>
        <v>1352.2195629924117</v>
      </c>
      <c r="S34" s="12">
        <f>'[64]INPUT_Energy demand'!AO8</f>
        <v>2509.8439359815875</v>
      </c>
      <c r="T34" s="12">
        <f>'[64]INPUT_Energy demand'!AP8</f>
        <v>0</v>
      </c>
      <c r="U34" s="12">
        <f>'[64]INPUT_Energy demand'!AQ8</f>
        <v>8179.0823476325886</v>
      </c>
      <c r="V34" s="12">
        <f>'[64]INPUT_Energy demand'!AR8</f>
        <v>1352.2195629924117</v>
      </c>
      <c r="W34" s="12">
        <f>'[64]INPUT_Energy demand'!AS8</f>
        <v>11694.936440410842</v>
      </c>
      <c r="X34" s="12">
        <f>'[64]INPUT_Energy demand'!AT8</f>
        <v>0</v>
      </c>
      <c r="Y34" s="12">
        <f>'[64]INPUT_Energy demand'!AU8</f>
        <v>0.39747974595824881</v>
      </c>
      <c r="Z34" s="12">
        <f>'[64]INPUT_Energy demand'!AV8</f>
        <v>1</v>
      </c>
      <c r="AA34" s="12">
        <f>'[64]INPUT_Energy demand'!AW8</f>
        <v>0.21460945502098144</v>
      </c>
      <c r="AB34" s="12">
        <f>'[64]INPUT_Energy demand'!AX8</f>
        <v>37115.38652619825</v>
      </c>
      <c r="AC34" s="12">
        <f>'[64]INPUT_Energy demand'!AY8</f>
        <v>50.414540247275916</v>
      </c>
      <c r="AD34" s="12">
        <f>'[64]INPUT_Energy demand'!AZ8</f>
        <v>67.698689840770143</v>
      </c>
      <c r="AE34" s="12">
        <f>'[64]INPUT_Energy demand'!BA8</f>
        <v>160.69912843201686</v>
      </c>
    </row>
    <row r="35" spans="1:31">
      <c r="A35" s="16" t="s">
        <v>7</v>
      </c>
      <c r="B35" s="17" t="s">
        <v>10</v>
      </c>
      <c r="C35" s="17" t="s">
        <v>37</v>
      </c>
      <c r="D35" s="17" t="s">
        <v>38</v>
      </c>
      <c r="E35" s="17" t="s">
        <v>17</v>
      </c>
      <c r="F35" s="45" t="s">
        <v>21</v>
      </c>
      <c r="G35" s="25" t="str">
        <f t="shared" ref="G35:G66" si="1">CONCATENATE(A35," ",B35," ",C35," ",D35," ",E35," ",F35)</f>
        <v>TEK17 Direct NoPV NoST Normal EV charging</v>
      </c>
      <c r="H35" s="13">
        <f>'[17]INPUT_Energy demand'!AD8</f>
        <v>7474.369738193076</v>
      </c>
      <c r="I35" s="13">
        <f>'[17]INPUT_Energy demand'!AE8</f>
        <v>8562.6947541774462</v>
      </c>
      <c r="J35" s="13">
        <f>'[17]INPUT_Energy demand'!AF8</f>
        <v>8224.6901547794478</v>
      </c>
      <c r="K35" s="13">
        <f>'[17]INPUT_Energy demand'!AG8</f>
        <v>8122.7263651698595</v>
      </c>
      <c r="L35" s="13">
        <f>'[17]INPUT_Energy demand'!AH8</f>
        <v>7474.369738193076</v>
      </c>
      <c r="M35" s="13">
        <f>'[17]INPUT_Energy demand'!AI8</f>
        <v>7935.5303980554454</v>
      </c>
      <c r="N35" s="13">
        <f>'[17]INPUT_Energy demand'!AJ8</f>
        <v>7374.2268214794467</v>
      </c>
      <c r="O35" s="13">
        <f>'[17]INPUT_Energy demand'!AK8</f>
        <v>6909.8073846498282</v>
      </c>
      <c r="P35" s="13">
        <f>'[17]INPUT_Energy demand'!AL8</f>
        <v>0</v>
      </c>
      <c r="Q35" s="13">
        <f>'[17]INPUT_Energy demand'!AM8</f>
        <v>627.16435612200075</v>
      </c>
      <c r="R35" s="13">
        <f>'[17]INPUT_Energy demand'!AN8</f>
        <v>850.46333330000107</v>
      </c>
      <c r="S35" s="13">
        <f>'[17]INPUT_Energy demand'!AO8</f>
        <v>1212.9189805200313</v>
      </c>
      <c r="T35" s="13">
        <f>'[17]INPUT_Energy demand'!AP8</f>
        <v>0</v>
      </c>
      <c r="U35" s="13">
        <f>'[17]INPUT_Energy demand'!AQ8</f>
        <v>844.12880320000068</v>
      </c>
      <c r="V35" s="13">
        <f>'[17]INPUT_Energy demand'!AR8</f>
        <v>850.46333330000118</v>
      </c>
      <c r="W35" s="13">
        <f>'[17]INPUT_Energy demand'!AS8</f>
        <v>5319.8200899999974</v>
      </c>
      <c r="X35" s="13">
        <f>'[17]INPUT_Energy demand'!AT8</f>
        <v>0</v>
      </c>
      <c r="Y35" s="13">
        <f>'[17]INPUT_Energy demand'!AU8</f>
        <v>0.74297234467594131</v>
      </c>
      <c r="Z35" s="13">
        <f>'[17]INPUT_Energy demand'!AV8</f>
        <v>0.99999999999999989</v>
      </c>
      <c r="AA35" s="13">
        <f>'[17]INPUT_Energy demand'!AW8</f>
        <v>0.22800000000000598</v>
      </c>
      <c r="AB35" s="13">
        <f>'[17]INPUT_Energy demand'!AX8</f>
        <v>29824.536429588905</v>
      </c>
      <c r="AC35" s="13">
        <f>'[17]INPUT_Energy demand'!AY8</f>
        <v>21.776876899999991</v>
      </c>
      <c r="AD35" s="13">
        <f>'[17]INPUT_Energy demand'!AZ8</f>
        <v>23.290768899999996</v>
      </c>
      <c r="AE35" s="13">
        <f>'[17]INPUT_Energy demand'!BA8</f>
        <v>64.147599999999997</v>
      </c>
    </row>
    <row r="36" spans="1:31">
      <c r="A36" s="16" t="s">
        <v>7</v>
      </c>
      <c r="B36" s="17" t="s">
        <v>11</v>
      </c>
      <c r="C36" s="17" t="s">
        <v>37</v>
      </c>
      <c r="D36" s="17" t="s">
        <v>38</v>
      </c>
      <c r="E36" s="17" t="s">
        <v>17</v>
      </c>
      <c r="F36" s="45" t="s">
        <v>21</v>
      </c>
      <c r="G36" s="25" t="str">
        <f t="shared" si="1"/>
        <v>TEK17 ASHP NoPV NoST Normal EV charging</v>
      </c>
      <c r="H36" s="13">
        <f>'[65]INPUT_Energy demand'!AD8</f>
        <v>11139.030254088626</v>
      </c>
      <c r="I36" s="13">
        <f>'[65]INPUT_Energy demand'!AE8</f>
        <v>10732.150006753909</v>
      </c>
      <c r="J36" s="13">
        <f>'[65]INPUT_Energy demand'!AF8</f>
        <v>11822.518472793912</v>
      </c>
      <c r="K36" s="13">
        <f>'[65]INPUT_Energy demand'!AG8</f>
        <v>12220.159086241452</v>
      </c>
      <c r="L36" s="13">
        <f>'[65]INPUT_Energy demand'!AH8</f>
        <v>11139.030254088626</v>
      </c>
      <c r="M36" s="13">
        <f>'[65]INPUT_Energy demand'!AI8</f>
        <v>9174.2285837111485</v>
      </c>
      <c r="N36" s="13">
        <f>'[65]INPUT_Energy demand'!AJ8</f>
        <v>10395.742142293911</v>
      </c>
      <c r="O36" s="13">
        <f>'[65]INPUT_Energy demand'!AK8</f>
        <v>9610.0308638414772</v>
      </c>
      <c r="P36" s="13">
        <f>'[65]INPUT_Energy demand'!AL8</f>
        <v>0</v>
      </c>
      <c r="Q36" s="13">
        <f>'[65]INPUT_Energy demand'!AM8</f>
        <v>1557.9214230427606</v>
      </c>
      <c r="R36" s="13">
        <f>'[65]INPUT_Energy demand'!AN8</f>
        <v>1426.7763305000008</v>
      </c>
      <c r="S36" s="13">
        <f>'[65]INPUT_Energy demand'!AO8</f>
        <v>2610.1282223999751</v>
      </c>
      <c r="T36" s="13">
        <f>'[65]INPUT_Energy demand'!AP8</f>
        <v>0</v>
      </c>
      <c r="U36" s="13">
        <f>'[65]INPUT_Energy demand'!AQ8</f>
        <v>4086.9763074006914</v>
      </c>
      <c r="V36" s="13">
        <f>'[65]INPUT_Energy demand'!AR8</f>
        <v>1426.7763304999999</v>
      </c>
      <c r="W36" s="13">
        <f>'[65]INPUT_Energy demand'!AS8</f>
        <v>11447.930800000009</v>
      </c>
      <c r="X36" s="13">
        <f>'[65]INPUT_Energy demand'!AT8</f>
        <v>0</v>
      </c>
      <c r="Y36" s="13">
        <f>'[65]INPUT_Energy demand'!AU8</f>
        <v>0.38119169426592431</v>
      </c>
      <c r="Z36" s="13">
        <f>'[65]INPUT_Energy demand'!AV8</f>
        <v>1.0000000000000007</v>
      </c>
      <c r="AA36" s="13">
        <f>'[65]INPUT_Energy demand'!AW8</f>
        <v>0.22799999999999765</v>
      </c>
      <c r="AB36" s="13">
        <f>'[65]INPUT_Energy demand'!AX8</f>
        <v>46292.423130978059</v>
      </c>
      <c r="AC36" s="13">
        <f>'[65]INPUT_Energy demand'!AY8</f>
        <v>38.776696299999983</v>
      </c>
      <c r="AD36" s="13">
        <f>'[65]INPUT_Energy demand'!AZ8</f>
        <v>60.147290300000016</v>
      </c>
      <c r="AE36" s="13">
        <f>'[65]INPUT_Energy demand'!BA8</f>
        <v>139.26929999999999</v>
      </c>
    </row>
    <row r="37" spans="1:31">
      <c r="A37" s="16" t="s">
        <v>7</v>
      </c>
      <c r="B37" s="17" t="s">
        <v>10</v>
      </c>
      <c r="C37" s="17" t="s">
        <v>32</v>
      </c>
      <c r="D37" s="17" t="s">
        <v>38</v>
      </c>
      <c r="E37" s="17" t="s">
        <v>17</v>
      </c>
      <c r="F37" s="45" t="s">
        <v>21</v>
      </c>
      <c r="G37" s="25" t="str">
        <f t="shared" si="1"/>
        <v>TEK17 Direct PV panels NoST Normal EV charging</v>
      </c>
      <c r="H37" s="13">
        <f>'[18]INPUT_Energy demand'!AD8</f>
        <v>6917.5218494097735</v>
      </c>
      <c r="I37" s="13">
        <f>'[18]INPUT_Energy demand'!AE8</f>
        <v>8037.4674966252933</v>
      </c>
      <c r="J37" s="13">
        <f>'[18]INPUT_Energy demand'!AF8</f>
        <v>7466.8482226219076</v>
      </c>
      <c r="K37" s="13">
        <f>'[18]INPUT_Energy demand'!AG8</f>
        <v>6963.5369638711845</v>
      </c>
      <c r="L37" s="13">
        <f>'[18]INPUT_Energy demand'!AH8</f>
        <v>6917.5218494097735</v>
      </c>
      <c r="M37" s="13">
        <f>'[18]INPUT_Energy demand'!AI8</f>
        <v>7790.4963541847956</v>
      </c>
      <c r="N37" s="13">
        <f>'[18]INPUT_Energy demand'!AJ8</f>
        <v>7229.192777608796</v>
      </c>
      <c r="O37" s="13">
        <f>'[18]INPUT_Energy demand'!AK8</f>
        <v>6460.8606109642305</v>
      </c>
      <c r="P37" s="13">
        <f>'[18]INPUT_Energy demand'!AL8</f>
        <v>0</v>
      </c>
      <c r="Q37" s="13">
        <f>'[18]INPUT_Energy demand'!AM8</f>
        <v>246.97114244049772</v>
      </c>
      <c r="R37" s="13">
        <f>'[18]INPUT_Energy demand'!AN8</f>
        <v>237.6554450131116</v>
      </c>
      <c r="S37" s="13">
        <f>'[18]INPUT_Energy demand'!AO8</f>
        <v>502.67635290695398</v>
      </c>
      <c r="T37" s="13">
        <f>'[18]INPUT_Energy demand'!AP8</f>
        <v>0</v>
      </c>
      <c r="U37" s="13">
        <f>'[18]INPUT_Energy demand'!AQ8</f>
        <v>243.60190260732952</v>
      </c>
      <c r="V37" s="13">
        <f>'[18]INPUT_Energy demand'!AR8</f>
        <v>237.65544501311203</v>
      </c>
      <c r="W37" s="13">
        <f>'[18]INPUT_Energy demand'!AS8</f>
        <v>2204.720846083093</v>
      </c>
      <c r="X37" s="13">
        <f>'[18]INPUT_Energy demand'!AT8</f>
        <v>0</v>
      </c>
      <c r="Y37" s="13">
        <f>'[18]INPUT_Energy demand'!AU8</f>
        <v>1.0138309257731832</v>
      </c>
      <c r="Z37" s="13">
        <f>'[18]INPUT_Energy demand'!AV8</f>
        <v>0.99999999999999822</v>
      </c>
      <c r="AA37" s="13">
        <f>'[18]INPUT_Energy demand'!AW8</f>
        <v>0.22800000000000398</v>
      </c>
      <c r="AB37" s="13">
        <f>'[18]INPUT_Energy demand'!AX8</f>
        <v>24295.855552175926</v>
      </c>
      <c r="AC37" s="13">
        <f>'[18]INPUT_Energy demand'!AY8</f>
        <v>4.8005890786752081</v>
      </c>
      <c r="AD37" s="13">
        <f>'[18]INPUT_Energy demand'!AZ8</f>
        <v>5.6899004734022967</v>
      </c>
      <c r="AE37" s="13">
        <f>'[18]INPUT_Energy demand'!BA8</f>
        <v>37.070160330448644</v>
      </c>
    </row>
    <row r="38" spans="1:31">
      <c r="A38" s="16" t="s">
        <v>7</v>
      </c>
      <c r="B38" s="17" t="s">
        <v>11</v>
      </c>
      <c r="C38" s="17" t="s">
        <v>32</v>
      </c>
      <c r="D38" s="17" t="s">
        <v>38</v>
      </c>
      <c r="E38" s="17" t="s">
        <v>17</v>
      </c>
      <c r="F38" s="45" t="s">
        <v>21</v>
      </c>
      <c r="G38" s="25" t="str">
        <f t="shared" si="1"/>
        <v>TEK17 ASHP PV panels NoST Normal EV charging</v>
      </c>
      <c r="H38" s="13">
        <f>'[66]INPUT_Energy demand'!AD8</f>
        <v>8454.5527247933387</v>
      </c>
      <c r="I38" s="13">
        <f>'[66]INPUT_Energy demand'!AE8</f>
        <v>9010.4875125325198</v>
      </c>
      <c r="J38" s="13">
        <f>'[66]INPUT_Energy demand'!AF8</f>
        <v>9175.6458182686747</v>
      </c>
      <c r="K38" s="13">
        <f>'[66]INPUT_Energy demand'!AG8</f>
        <v>8914.3897652064479</v>
      </c>
      <c r="L38" s="13">
        <f>'[66]INPUT_Energy demand'!AH8</f>
        <v>8454.5527247933387</v>
      </c>
      <c r="M38" s="13">
        <f>'[66]INPUT_Energy demand'!AI8</f>
        <v>8220.2427928886755</v>
      </c>
      <c r="N38" s="13">
        <f>'[66]INPUT_Energy demand'!AJ8</f>
        <v>8318.5348407065903</v>
      </c>
      <c r="O38" s="13">
        <f>'[66]INPUT_Energy demand'!AK8</f>
        <v>7619.521370928529</v>
      </c>
      <c r="P38" s="13">
        <f>'[66]INPUT_Energy demand'!AL8</f>
        <v>0</v>
      </c>
      <c r="Q38" s="13">
        <f>'[66]INPUT_Energy demand'!AM8</f>
        <v>790.24471964384429</v>
      </c>
      <c r="R38" s="13">
        <f>'[66]INPUT_Energy demand'!AN8</f>
        <v>857.11097756208437</v>
      </c>
      <c r="S38" s="13">
        <f>'[66]INPUT_Energy demand'!AO8</f>
        <v>1294.8683942779189</v>
      </c>
      <c r="T38" s="13">
        <f>'[66]INPUT_Energy demand'!AP8</f>
        <v>0</v>
      </c>
      <c r="U38" s="13">
        <f>'[66]INPUT_Energy demand'!AQ8</f>
        <v>1412.029955952095</v>
      </c>
      <c r="V38" s="13">
        <f>'[66]INPUT_Energy demand'!AR8</f>
        <v>857.11097756208505</v>
      </c>
      <c r="W38" s="13">
        <f>'[66]INPUT_Energy demand'!AS8</f>
        <v>5679.247343324103</v>
      </c>
      <c r="X38" s="13">
        <f>'[66]INPUT_Energy demand'!AT8</f>
        <v>0</v>
      </c>
      <c r="Y38" s="13">
        <f>'[66]INPUT_Energy demand'!AU8</f>
        <v>0.55965152602658697</v>
      </c>
      <c r="Z38" s="13">
        <f>'[66]INPUT_Energy demand'!AV8</f>
        <v>0.99999999999999922</v>
      </c>
      <c r="AA38" s="13">
        <f>'[66]INPUT_Energy demand'!AW8</f>
        <v>0.22800000000000412</v>
      </c>
      <c r="AB38" s="13">
        <f>'[66]INPUT_Energy demand'!AX8</f>
        <v>32302.696814131847</v>
      </c>
      <c r="AC38" s="13">
        <f>'[66]INPUT_Energy demand'!AY8</f>
        <v>41.281351432757404</v>
      </c>
      <c r="AD38" s="13">
        <f>'[66]INPUT_Energy demand'!AZ8</f>
        <v>61.055304376513256</v>
      </c>
      <c r="AE38" s="13">
        <f>'[66]INPUT_Energy demand'!BA8</f>
        <v>110.60450884389138</v>
      </c>
    </row>
    <row r="39" spans="1:31">
      <c r="A39" s="16" t="s">
        <v>7</v>
      </c>
      <c r="B39" s="17" t="s">
        <v>10</v>
      </c>
      <c r="C39" s="17" t="s">
        <v>37</v>
      </c>
      <c r="D39" s="17" t="s">
        <v>39</v>
      </c>
      <c r="E39" s="17" t="s">
        <v>17</v>
      </c>
      <c r="F39" s="45" t="s">
        <v>21</v>
      </c>
      <c r="G39" s="25" t="str">
        <f t="shared" si="1"/>
        <v>TEK17 Direct NoPV ST Normal EV charging</v>
      </c>
      <c r="H39" s="13">
        <f>'[19]INPUT_Energy demand'!AD8</f>
        <v>7351.9798452019913</v>
      </c>
      <c r="I39" s="13">
        <f>'[19]INPUT_Energy demand'!AE8</f>
        <v>8428.6391331832856</v>
      </c>
      <c r="J39" s="13">
        <f>'[19]INPUT_Energy demand'!AF8</f>
        <v>8174.655922434913</v>
      </c>
      <c r="K39" s="13">
        <f>'[19]INPUT_Energy demand'!AG8</f>
        <v>7776.3586032143257</v>
      </c>
      <c r="L39" s="13">
        <f>'[19]INPUT_Energy demand'!AH8</f>
        <v>7351.9798452019913</v>
      </c>
      <c r="M39" s="13">
        <f>'[19]INPUT_Energy demand'!AI8</f>
        <v>7793.2318680904446</v>
      </c>
      <c r="N39" s="13">
        <f>'[19]INPUT_Energy demand'!AJ8</f>
        <v>7342.3544535130113</v>
      </c>
      <c r="O39" s="13">
        <f>'[19]INPUT_Energy demand'!AK8</f>
        <v>6703.212231758177</v>
      </c>
      <c r="P39" s="13">
        <f>'[19]INPUT_Energy demand'!AL8</f>
        <v>0</v>
      </c>
      <c r="Q39" s="13">
        <f>'[19]INPUT_Energy demand'!AM8</f>
        <v>635.40726509284104</v>
      </c>
      <c r="R39" s="13">
        <f>'[19]INPUT_Energy demand'!AN8</f>
        <v>832.30146892190169</v>
      </c>
      <c r="S39" s="13">
        <f>'[19]INPUT_Energy demand'!AO8</f>
        <v>1073.1463714561487</v>
      </c>
      <c r="T39" s="13">
        <f>'[19]INPUT_Energy demand'!AP8</f>
        <v>0</v>
      </c>
      <c r="U39" s="13">
        <f>'[19]INPUT_Energy demand'!AQ8</f>
        <v>838.20997928249994</v>
      </c>
      <c r="V39" s="13">
        <f>'[19]INPUT_Energy demand'!AR8</f>
        <v>832.30146892190135</v>
      </c>
      <c r="W39" s="13">
        <f>'[19]INPUT_Energy demand'!AS8</f>
        <v>5319.8200899999974</v>
      </c>
      <c r="X39" s="13">
        <f>'[19]INPUT_Energy demand'!AT8</f>
        <v>0</v>
      </c>
      <c r="Y39" s="13">
        <f>'[19]INPUT_Energy demand'!AU8</f>
        <v>0.75805261306569482</v>
      </c>
      <c r="Z39" s="13">
        <f>'[19]INPUT_Energy demand'!AV8</f>
        <v>1.0000000000000004</v>
      </c>
      <c r="AA39" s="13">
        <f>'[19]INPUT_Energy demand'!AW8</f>
        <v>0.20172606466023352</v>
      </c>
      <c r="AB39" s="13">
        <f>'[19]INPUT_Energy demand'!AX8</f>
        <v>26560.119097248145</v>
      </c>
      <c r="AC39" s="13">
        <f>'[19]INPUT_Energy demand'!AY8</f>
        <v>21.503397899999996</v>
      </c>
      <c r="AD39" s="13">
        <f>'[19]INPUT_Energy demand'!AZ8</f>
        <v>23.017289900000002</v>
      </c>
      <c r="AE39" s="13">
        <f>'[19]INPUT_Energy demand'!BA8</f>
        <v>64.147599999999997</v>
      </c>
    </row>
    <row r="40" spans="1:31">
      <c r="A40" s="16" t="s">
        <v>7</v>
      </c>
      <c r="B40" s="17" t="s">
        <v>11</v>
      </c>
      <c r="C40" s="17" t="s">
        <v>37</v>
      </c>
      <c r="D40" s="17" t="s">
        <v>39</v>
      </c>
      <c r="E40" s="17" t="s">
        <v>17</v>
      </c>
      <c r="F40" s="45" t="s">
        <v>21</v>
      </c>
      <c r="G40" s="25" t="str">
        <f t="shared" si="1"/>
        <v>TEK17 ASHP NoPV ST Normal EV charging</v>
      </c>
      <c r="H40" s="13">
        <f>'[67]INPUT_Energy demand'!AD8</f>
        <v>10411.215593486793</v>
      </c>
      <c r="I40" s="13">
        <f>'[67]INPUT_Energy demand'!AE8</f>
        <v>10450.346793353341</v>
      </c>
      <c r="J40" s="13">
        <f>'[67]INPUT_Energy demand'!AF8</f>
        <v>11609.519672308557</v>
      </c>
      <c r="K40" s="13">
        <f>'[67]INPUT_Energy demand'!AG8</f>
        <v>11415.034423923698</v>
      </c>
      <c r="L40" s="13">
        <f>'[67]INPUT_Energy demand'!AH8</f>
        <v>10411.215593486793</v>
      </c>
      <c r="M40" s="13">
        <f>'[67]INPUT_Energy demand'!AI8</f>
        <v>8818.3948578844756</v>
      </c>
      <c r="N40" s="13">
        <f>'[67]INPUT_Energy demand'!AJ8</f>
        <v>10206.207074428858</v>
      </c>
      <c r="O40" s="13">
        <f>'[67]INPUT_Energy demand'!AK8</f>
        <v>8981.4321383515671</v>
      </c>
      <c r="P40" s="13">
        <f>'[67]INPUT_Energy demand'!AL8</f>
        <v>0</v>
      </c>
      <c r="Q40" s="13">
        <f>'[67]INPUT_Energy demand'!AM8</f>
        <v>1631.9519354688655</v>
      </c>
      <c r="R40" s="13">
        <f>'[67]INPUT_Energy demand'!AN8</f>
        <v>1403.3125978796998</v>
      </c>
      <c r="S40" s="13">
        <f>'[67]INPUT_Energy demand'!AO8</f>
        <v>2433.6022855721312</v>
      </c>
      <c r="T40" s="13">
        <f>'[67]INPUT_Energy demand'!AP8</f>
        <v>0</v>
      </c>
      <c r="U40" s="13">
        <f>'[67]INPUT_Energy demand'!AQ8</f>
        <v>4409.2719784130322</v>
      </c>
      <c r="V40" s="13">
        <f>'[67]INPUT_Energy demand'!AR8</f>
        <v>1403.3125978796993</v>
      </c>
      <c r="W40" s="13">
        <f>'[67]INPUT_Energy demand'!AS8</f>
        <v>11447.930800000009</v>
      </c>
      <c r="X40" s="13">
        <f>'[67]INPUT_Energy demand'!AT8</f>
        <v>0</v>
      </c>
      <c r="Y40" s="13">
        <f>'[67]INPUT_Energy demand'!AU8</f>
        <v>0.3701182289181969</v>
      </c>
      <c r="Z40" s="13">
        <f>'[67]INPUT_Energy demand'!AV8</f>
        <v>1.0000000000000002</v>
      </c>
      <c r="AA40" s="13">
        <f>'[67]INPUT_Energy demand'!AW8</f>
        <v>0.21258010098839253</v>
      </c>
      <c r="AB40" s="13">
        <f>'[67]INPUT_Energy demand'!AX8</f>
        <v>42496.141488577028</v>
      </c>
      <c r="AC40" s="13">
        <f>'[67]INPUT_Energy demand'!AY8</f>
        <v>44.791971549999985</v>
      </c>
      <c r="AD40" s="13">
        <f>'[67]INPUT_Energy demand'!AZ8</f>
        <v>59.290161300000015</v>
      </c>
      <c r="AE40" s="13">
        <f>'[67]INPUT_Energy demand'!BA8</f>
        <v>139.26929999999999</v>
      </c>
    </row>
    <row r="41" spans="1:31">
      <c r="A41" s="16" t="s">
        <v>7</v>
      </c>
      <c r="B41" s="17" t="s">
        <v>10</v>
      </c>
      <c r="C41" s="17" t="s">
        <v>32</v>
      </c>
      <c r="D41" s="17" t="s">
        <v>39</v>
      </c>
      <c r="E41" s="17" t="s">
        <v>17</v>
      </c>
      <c r="F41" s="45" t="s">
        <v>21</v>
      </c>
      <c r="G41" s="25" t="str">
        <f t="shared" si="1"/>
        <v>TEK17 Direct PV panels ST Normal EV charging</v>
      </c>
      <c r="H41" s="13">
        <f>'[20]INPUT_Energy demand'!AD8</f>
        <v>6383.7808317567387</v>
      </c>
      <c r="I41" s="13">
        <f>'[20]INPUT_Energy demand'!AE8</f>
        <v>7792.2096764506923</v>
      </c>
      <c r="J41" s="13">
        <f>'[20]INPUT_Energy demand'!AF8</f>
        <v>7211.4464288655327</v>
      </c>
      <c r="K41" s="13">
        <f>'[20]INPUT_Energy demand'!AG8</f>
        <v>6385.3161245947058</v>
      </c>
      <c r="L41" s="13">
        <f>'[20]INPUT_Energy demand'!AH8</f>
        <v>6383.7808317567387</v>
      </c>
      <c r="M41" s="13">
        <f>'[20]INPUT_Energy demand'!AI8</f>
        <v>7541.07513550576</v>
      </c>
      <c r="N41" s="13">
        <f>'[20]INPUT_Energy demand'!AJ8</f>
        <v>6401.1977209283186</v>
      </c>
      <c r="O41" s="13">
        <f>'[20]INPUT_Energy demand'!AK8</f>
        <v>5967.5232521794296</v>
      </c>
      <c r="P41" s="13">
        <f>'[20]INPUT_Energy demand'!AL8</f>
        <v>0</v>
      </c>
      <c r="Q41" s="13">
        <f>'[20]INPUT_Energy demand'!AM8</f>
        <v>251.13454094493227</v>
      </c>
      <c r="R41" s="13">
        <f>'[20]INPUT_Energy demand'!AN8</f>
        <v>810.24870793721402</v>
      </c>
      <c r="S41" s="13">
        <f>'[20]INPUT_Energy demand'!AO8</f>
        <v>417.79287241527618</v>
      </c>
      <c r="T41" s="13">
        <f>'[20]INPUT_Energy demand'!AP8</f>
        <v>0</v>
      </c>
      <c r="U41" s="13">
        <f>'[20]INPUT_Energy demand'!AQ8</f>
        <v>245.62578876087832</v>
      </c>
      <c r="V41" s="13">
        <f>'[20]INPUT_Energy demand'!AR8</f>
        <v>810.24870793721379</v>
      </c>
      <c r="W41" s="13">
        <f>'[20]INPUT_Energy demand'!AS8</f>
        <v>2204.720846083093</v>
      </c>
      <c r="X41" s="13">
        <f>'[20]INPUT_Energy demand'!AT8</f>
        <v>0</v>
      </c>
      <c r="Y41" s="13">
        <f>'[20]INPUT_Energy demand'!AU8</f>
        <v>1.0224274177880273</v>
      </c>
      <c r="Z41" s="13">
        <f>'[20]INPUT_Energy demand'!AV8</f>
        <v>1.0000000000000002</v>
      </c>
      <c r="AA41" s="13">
        <f>'[20]INPUT_Energy demand'!AW8</f>
        <v>0.18949921626473801</v>
      </c>
      <c r="AB41" s="13">
        <f>'[20]INPUT_Energy demand'!AX8</f>
        <v>21515.954418566384</v>
      </c>
      <c r="AC41" s="13">
        <f>'[20]INPUT_Energy demand'!AY8</f>
        <v>4.8005890786752081</v>
      </c>
      <c r="AD41" s="13">
        <f>'[20]INPUT_Energy demand'!AZ8</f>
        <v>13.344554601116023</v>
      </c>
      <c r="AE41" s="13">
        <f>'[20]INPUT_Energy demand'!BA8</f>
        <v>37.070160330448644</v>
      </c>
    </row>
    <row r="42" spans="1:31">
      <c r="A42" s="16" t="s">
        <v>7</v>
      </c>
      <c r="B42" s="17" t="s">
        <v>11</v>
      </c>
      <c r="C42" s="17" t="s">
        <v>32</v>
      </c>
      <c r="D42" s="17" t="s">
        <v>39</v>
      </c>
      <c r="E42" s="17" t="s">
        <v>17</v>
      </c>
      <c r="F42" s="45" t="s">
        <v>21</v>
      </c>
      <c r="G42" s="25" t="str">
        <f t="shared" si="1"/>
        <v>TEK17 ASHP PV panels ST Normal EV charging</v>
      </c>
      <c r="H42" s="13">
        <f>'[68]INPUT_Energy demand'!AD8</f>
        <v>7841.2738174206479</v>
      </c>
      <c r="I42" s="13">
        <f>'[68]INPUT_Energy demand'!AE8</f>
        <v>8754.4158835886665</v>
      </c>
      <c r="J42" s="13">
        <f>'[68]INPUT_Energy demand'!AF8</f>
        <v>9002.9690559898281</v>
      </c>
      <c r="K42" s="13">
        <f>'[68]INPUT_Energy demand'!AG8</f>
        <v>8238.0919600512643</v>
      </c>
      <c r="L42" s="13">
        <f>'[68]INPUT_Energy demand'!AH8</f>
        <v>7841.2738174206479</v>
      </c>
      <c r="M42" s="13">
        <f>'[68]INPUT_Energy demand'!AI8</f>
        <v>7940.140946422518</v>
      </c>
      <c r="N42" s="13">
        <f>'[68]INPUT_Energy demand'!AJ8</f>
        <v>8158.8267919116215</v>
      </c>
      <c r="O42" s="13">
        <f>'[68]INPUT_Energy demand'!AK8</f>
        <v>7070.069947042768</v>
      </c>
      <c r="P42" s="13">
        <f>'[68]INPUT_Energy demand'!AL8</f>
        <v>0</v>
      </c>
      <c r="Q42" s="13">
        <f>'[68]INPUT_Energy demand'!AM8</f>
        <v>814.27493716614845</v>
      </c>
      <c r="R42" s="13">
        <f>'[68]INPUT_Energy demand'!AN8</f>
        <v>844.14226407820661</v>
      </c>
      <c r="S42" s="13">
        <f>'[68]INPUT_Energy demand'!AO8</f>
        <v>1168.0220130084963</v>
      </c>
      <c r="T42" s="13">
        <f>'[68]INPUT_Energy demand'!AP8</f>
        <v>0</v>
      </c>
      <c r="U42" s="13">
        <f>'[68]INPUT_Energy demand'!AQ8</f>
        <v>1457.9623349608737</v>
      </c>
      <c r="V42" s="13">
        <f>'[68]INPUT_Energy demand'!AR8</f>
        <v>844.14226407820672</v>
      </c>
      <c r="W42" s="13">
        <f>'[68]INPUT_Energy demand'!AS8</f>
        <v>5679.247343324103</v>
      </c>
      <c r="X42" s="13">
        <f>'[68]INPUT_Energy demand'!AT8</f>
        <v>0</v>
      </c>
      <c r="Y42" s="13">
        <f>'[68]INPUT_Energy demand'!AU8</f>
        <v>0.55850203920940145</v>
      </c>
      <c r="Z42" s="13">
        <f>'[68]INPUT_Energy demand'!AV8</f>
        <v>0.99999999999999989</v>
      </c>
      <c r="AA42" s="13">
        <f>'[68]INPUT_Energy demand'!AW8</f>
        <v>0.20566493100207975</v>
      </c>
      <c r="AB42" s="13">
        <f>'[68]INPUT_Energy demand'!AX8</f>
        <v>29108.535838232408</v>
      </c>
      <c r="AC42" s="13">
        <f>'[68]INPUT_Energy demand'!AY8</f>
        <v>44.225521255391769</v>
      </c>
      <c r="AD42" s="13">
        <f>'[68]INPUT_Energy demand'!AZ8</f>
        <v>60.198175376513269</v>
      </c>
      <c r="AE42" s="13">
        <f>'[68]INPUT_Energy demand'!BA8</f>
        <v>110.60450884389138</v>
      </c>
    </row>
    <row r="43" spans="1:31">
      <c r="A43" s="16" t="s">
        <v>7</v>
      </c>
      <c r="B43" s="17" t="s">
        <v>10</v>
      </c>
      <c r="C43" s="17" t="s">
        <v>37</v>
      </c>
      <c r="D43" s="17" t="s">
        <v>38</v>
      </c>
      <c r="E43" s="17" t="s">
        <v>40</v>
      </c>
      <c r="F43" s="45" t="s">
        <v>21</v>
      </c>
      <c r="G43" s="25" t="str">
        <f t="shared" si="1"/>
        <v>TEK17 Direct NoPV NoST Occupant open EV charging</v>
      </c>
      <c r="H43" s="13">
        <f>'[21]INPUT_Energy demand'!AD8</f>
        <v>7649.2211396923294</v>
      </c>
      <c r="I43" s="13">
        <f>'[21]INPUT_Energy demand'!AE8</f>
        <v>7844.4413591341254</v>
      </c>
      <c r="J43" s="13">
        <f>'[21]INPUT_Energy demand'!AF8</f>
        <v>8008.7235724555067</v>
      </c>
      <c r="K43" s="13">
        <f>'[21]INPUT_Energy demand'!AG8</f>
        <v>8190.2669520416539</v>
      </c>
      <c r="L43" s="13">
        <f>'[21]INPUT_Energy demand'!AH8</f>
        <v>7649.2211396923294</v>
      </c>
      <c r="M43" s="13">
        <f>'[21]INPUT_Energy demand'!AI8</f>
        <v>7188.5722647231642</v>
      </c>
      <c r="N43" s="13">
        <f>'[21]INPUT_Energy demand'!AJ8</f>
        <v>7419.7585851234899</v>
      </c>
      <c r="O43" s="13">
        <f>'[21]INPUT_Energy demand'!AK8</f>
        <v>6977.3479715216617</v>
      </c>
      <c r="P43" s="13">
        <f>'[21]INPUT_Energy demand'!AL8</f>
        <v>0</v>
      </c>
      <c r="Q43" s="13">
        <f>'[21]INPUT_Energy demand'!AM8</f>
        <v>655.86909441096122</v>
      </c>
      <c r="R43" s="13">
        <f>'[21]INPUT_Energy demand'!AN8</f>
        <v>588.96498733201679</v>
      </c>
      <c r="S43" s="13">
        <f>'[21]INPUT_Energy demand'!AO8</f>
        <v>1212.9189805199921</v>
      </c>
      <c r="T43" s="13">
        <f>'[21]INPUT_Energy demand'!AP8</f>
        <v>0</v>
      </c>
      <c r="U43" s="13">
        <f>'[21]INPUT_Energy demand'!AQ8</f>
        <v>1199.9919901085739</v>
      </c>
      <c r="V43" s="13">
        <f>'[21]INPUT_Energy demand'!AR8</f>
        <v>588.96498733201713</v>
      </c>
      <c r="W43" s="13">
        <f>'[21]INPUT_Energy demand'!AS8</f>
        <v>5319.8200899999974</v>
      </c>
      <c r="X43" s="13">
        <f>'[21]INPUT_Energy demand'!AT8</f>
        <v>0</v>
      </c>
      <c r="Y43" s="13">
        <f>'[21]INPUT_Energy demand'!AU8</f>
        <v>0.54656122692253883</v>
      </c>
      <c r="Z43" s="13">
        <f>'[21]INPUT_Energy demand'!AV8</f>
        <v>0.99999999999999944</v>
      </c>
      <c r="AA43" s="13">
        <f>'[21]INPUT_Energy demand'!AW8</f>
        <v>0.22799999999999862</v>
      </c>
      <c r="AB43" s="13">
        <f>'[21]INPUT_Energy demand'!AX8</f>
        <v>28107.171702469717</v>
      </c>
      <c r="AC43" s="13">
        <f>'[21]INPUT_Energy demand'!AY8</f>
        <v>28.176452483332994</v>
      </c>
      <c r="AD43" s="13">
        <f>'[21]INPUT_Energy demand'!AZ8</f>
        <v>21.462840655982006</v>
      </c>
      <c r="AE43" s="13">
        <f>'[21]INPUT_Energy demand'!BA8</f>
        <v>64.147599999999997</v>
      </c>
    </row>
    <row r="44" spans="1:31">
      <c r="A44" s="16" t="s">
        <v>7</v>
      </c>
      <c r="B44" s="17" t="s">
        <v>11</v>
      </c>
      <c r="C44" s="17" t="s">
        <v>37</v>
      </c>
      <c r="D44" s="17" t="s">
        <v>38</v>
      </c>
      <c r="E44" s="17" t="s">
        <v>40</v>
      </c>
      <c r="F44" s="45" t="s">
        <v>21</v>
      </c>
      <c r="G44" s="25" t="str">
        <f t="shared" si="1"/>
        <v>TEK17 ASHP NoPV NoST Occupant open EV charging</v>
      </c>
      <c r="H44" s="13">
        <f>'[69]INPUT_Energy demand'!AD8</f>
        <v>10809.32197504802</v>
      </c>
      <c r="I44" s="13">
        <f>'[69]INPUT_Energy demand'!AE8</f>
        <v>9965.196490520033</v>
      </c>
      <c r="J44" s="13">
        <f>'[69]INPUT_Energy demand'!AF8</f>
        <v>11488.467342525555</v>
      </c>
      <c r="K44" s="13">
        <f>'[69]INPUT_Energy demand'!AG8</f>
        <v>11934.480592685839</v>
      </c>
      <c r="L44" s="13">
        <f>'[69]INPUT_Energy demand'!AH8</f>
        <v>10809.32197504802</v>
      </c>
      <c r="M44" s="13">
        <f>'[69]INPUT_Energy demand'!AI8</f>
        <v>8459.4529528719595</v>
      </c>
      <c r="N44" s="13">
        <f>'[69]INPUT_Energy demand'!AJ8</f>
        <v>10309.878155797367</v>
      </c>
      <c r="O44" s="13">
        <f>'[69]INPUT_Energy demand'!AK8</f>
        <v>9324.3523702858911</v>
      </c>
      <c r="P44" s="13">
        <f>'[69]INPUT_Energy demand'!AL8</f>
        <v>0</v>
      </c>
      <c r="Q44" s="13">
        <f>'[69]INPUT_Energy demand'!AM8</f>
        <v>1505.7435376480735</v>
      </c>
      <c r="R44" s="13">
        <f>'[69]INPUT_Energy demand'!AN8</f>
        <v>1178.589186728188</v>
      </c>
      <c r="S44" s="13">
        <f>'[69]INPUT_Energy demand'!AO8</f>
        <v>2610.1282223999478</v>
      </c>
      <c r="T44" s="13">
        <f>'[69]INPUT_Energy demand'!AP8</f>
        <v>0</v>
      </c>
      <c r="U44" s="13">
        <f>'[69]INPUT_Energy demand'!AQ8</f>
        <v>4648.1180469376122</v>
      </c>
      <c r="V44" s="13">
        <f>'[69]INPUT_Energy demand'!AR8</f>
        <v>1178.5891867281889</v>
      </c>
      <c r="W44" s="13">
        <f>'[69]INPUT_Energy demand'!AS8</f>
        <v>11447.930800000009</v>
      </c>
      <c r="X44" s="13">
        <f>'[69]INPUT_Energy demand'!AT8</f>
        <v>0</v>
      </c>
      <c r="Y44" s="13">
        <f>'[69]INPUT_Energy demand'!AU8</f>
        <v>0.32394692269920394</v>
      </c>
      <c r="Z44" s="13">
        <f>'[69]INPUT_Energy demand'!AV8</f>
        <v>0.99999999999999922</v>
      </c>
      <c r="AA44" s="13">
        <f>'[69]INPUT_Energy demand'!AW8</f>
        <v>0.22799999999999526</v>
      </c>
      <c r="AB44" s="13">
        <f>'[69]INPUT_Energy demand'!AX8</f>
        <v>44575.058403859148</v>
      </c>
      <c r="AC44" s="13">
        <f>'[69]INPUT_Energy demand'!AY8</f>
        <v>37.352962681577367</v>
      </c>
      <c r="AD44" s="13">
        <f>'[69]INPUT_Energy demand'!AZ8</f>
        <v>57.848015660761895</v>
      </c>
      <c r="AE44" s="13">
        <f>'[69]INPUT_Energy demand'!BA8</f>
        <v>139.26929999999999</v>
      </c>
    </row>
    <row r="45" spans="1:31">
      <c r="A45" s="16" t="s">
        <v>7</v>
      </c>
      <c r="B45" s="17" t="s">
        <v>10</v>
      </c>
      <c r="C45" s="17" t="s">
        <v>32</v>
      </c>
      <c r="D45" s="17" t="s">
        <v>38</v>
      </c>
      <c r="E45" s="17" t="s">
        <v>40</v>
      </c>
      <c r="F45" s="45" t="s">
        <v>21</v>
      </c>
      <c r="G45" s="25" t="str">
        <f t="shared" si="1"/>
        <v>TEK17 Direct PV panels NoST Occupant open EV charging</v>
      </c>
      <c r="H45" s="13">
        <f>'[22]INPUT_Energy demand'!AD8</f>
        <v>6587.8069632482539</v>
      </c>
      <c r="I45" s="13">
        <f>'[22]INPUT_Energy demand'!AE8</f>
        <v>7171.0499956108479</v>
      </c>
      <c r="J45" s="13">
        <f>'[22]INPUT_Energy demand'!AF8</f>
        <v>6832.9657389906697</v>
      </c>
      <c r="K45" s="13">
        <f>'[22]INPUT_Energy demand'!AG8</f>
        <v>6677.8532396781984</v>
      </c>
      <c r="L45" s="13">
        <f>'[22]INPUT_Energy demand'!AH8</f>
        <v>6587.8069632482539</v>
      </c>
      <c r="M45" s="13">
        <f>'[22]INPUT_Energy demand'!AI8</f>
        <v>6911.3173203138549</v>
      </c>
      <c r="N45" s="13">
        <f>'[22]INPUT_Energy demand'!AJ8</f>
        <v>6454.3270705078394</v>
      </c>
      <c r="O45" s="13">
        <f>'[22]INPUT_Energy demand'!AK8</f>
        <v>6175.1768867712608</v>
      </c>
      <c r="P45" s="13">
        <f>'[22]INPUT_Energy demand'!AL8</f>
        <v>0</v>
      </c>
      <c r="Q45" s="13">
        <f>'[22]INPUT_Energy demand'!AM8</f>
        <v>259.73267529699297</v>
      </c>
      <c r="R45" s="13">
        <f>'[22]INPUT_Energy demand'!AN8</f>
        <v>378.63866848283033</v>
      </c>
      <c r="S45" s="13">
        <f>'[22]INPUT_Energy demand'!AO8</f>
        <v>502.67635290693761</v>
      </c>
      <c r="T45" s="13">
        <f>'[22]INPUT_Energy demand'!AP8</f>
        <v>0</v>
      </c>
      <c r="U45" s="13">
        <f>'[22]INPUT_Energy demand'!AQ8</f>
        <v>273.30720101481421</v>
      </c>
      <c r="V45" s="13">
        <f>'[22]INPUT_Energy demand'!AR8</f>
        <v>378.6386684828301</v>
      </c>
      <c r="W45" s="13">
        <f>'[22]INPUT_Energy demand'!AS8</f>
        <v>2204.720846083093</v>
      </c>
      <c r="X45" s="13">
        <f>'[22]INPUT_Energy demand'!AT8</f>
        <v>0</v>
      </c>
      <c r="Y45" s="13">
        <f>'[22]INPUT_Energy demand'!AU8</f>
        <v>0.95033235250510117</v>
      </c>
      <c r="Z45" s="13">
        <f>'[22]INPUT_Energy demand'!AV8</f>
        <v>1.0000000000000007</v>
      </c>
      <c r="AA45" s="13">
        <f>'[22]INPUT_Energy demand'!AW8</f>
        <v>0.22799999999999657</v>
      </c>
      <c r="AB45" s="13">
        <f>'[22]INPUT_Energy demand'!AX8</f>
        <v>22578.490825056771</v>
      </c>
      <c r="AC45" s="13">
        <f>'[22]INPUT_Energy demand'!AY8</f>
        <v>8.3336552963080166</v>
      </c>
      <c r="AD45" s="13">
        <f>'[22]INPUT_Energy demand'!AZ8</f>
        <v>11.66442930661259</v>
      </c>
      <c r="AE45" s="13">
        <f>'[22]INPUT_Energy demand'!BA8</f>
        <v>37.070160330448644</v>
      </c>
    </row>
    <row r="46" spans="1:31">
      <c r="A46" s="16" t="s">
        <v>7</v>
      </c>
      <c r="B46" s="17" t="s">
        <v>11</v>
      </c>
      <c r="C46" s="17" t="s">
        <v>32</v>
      </c>
      <c r="D46" s="17" t="s">
        <v>38</v>
      </c>
      <c r="E46" s="17" t="s">
        <v>40</v>
      </c>
      <c r="F46" s="45" t="s">
        <v>21</v>
      </c>
      <c r="G46" s="25" t="str">
        <f t="shared" si="1"/>
        <v>TEK17 ASHP PV panels NoST Occupant open EV charging</v>
      </c>
      <c r="H46" s="13">
        <f>'[70]INPUT_Energy demand'!AD8</f>
        <v>8124.8281262925775</v>
      </c>
      <c r="I46" s="13">
        <f>'[70]INPUT_Energy demand'!AE8</f>
        <v>8175.6837765052915</v>
      </c>
      <c r="J46" s="13">
        <f>'[70]INPUT_Energy demand'!AF8</f>
        <v>8872.5133853802945</v>
      </c>
      <c r="K46" s="13">
        <f>'[70]INPUT_Energy demand'!AG8</f>
        <v>8628.6983520782705</v>
      </c>
      <c r="L46" s="13">
        <f>'[70]INPUT_Energy demand'!AH8</f>
        <v>8124.8281262925775</v>
      </c>
      <c r="M46" s="13">
        <f>'[70]INPUT_Energy demand'!AI8</f>
        <v>7362.7054656058335</v>
      </c>
      <c r="N46" s="13">
        <f>'[70]INPUT_Energy demand'!AJ8</f>
        <v>7543.6666043506466</v>
      </c>
      <c r="O46" s="13">
        <f>'[70]INPUT_Energy demand'!AK8</f>
        <v>7333.8299578003671</v>
      </c>
      <c r="P46" s="13">
        <f>'[70]INPUT_Energy demand'!AL8</f>
        <v>0</v>
      </c>
      <c r="Q46" s="13">
        <f>'[70]INPUT_Energy demand'!AM8</f>
        <v>812.97831089945794</v>
      </c>
      <c r="R46" s="13">
        <f>'[70]INPUT_Energy demand'!AN8</f>
        <v>1328.8467810296479</v>
      </c>
      <c r="S46" s="13">
        <f>'[70]INPUT_Energy demand'!AO8</f>
        <v>1294.8683942779035</v>
      </c>
      <c r="T46" s="13">
        <f>'[70]INPUT_Energy demand'!AP8</f>
        <v>0</v>
      </c>
      <c r="U46" s="13">
        <f>'[70]INPUT_Energy demand'!AQ8</f>
        <v>1812.8547024983764</v>
      </c>
      <c r="V46" s="13">
        <f>'[70]INPUT_Energy demand'!AR8</f>
        <v>1328.8467810296477</v>
      </c>
      <c r="W46" s="13">
        <f>'[70]INPUT_Energy demand'!AS8</f>
        <v>5679.247343324103</v>
      </c>
      <c r="X46" s="13">
        <f>'[70]INPUT_Energy demand'!AT8</f>
        <v>0</v>
      </c>
      <c r="Y46" s="13">
        <f>'[70]INPUT_Energy demand'!AU8</f>
        <v>0.4484519966101288</v>
      </c>
      <c r="Z46" s="13">
        <f>'[70]INPUT_Energy demand'!AV8</f>
        <v>1.0000000000000002</v>
      </c>
      <c r="AA46" s="13">
        <f>'[70]INPUT_Energy demand'!AW8</f>
        <v>0.2280000000000014</v>
      </c>
      <c r="AB46" s="13">
        <f>'[70]INPUT_Energy demand'!AX8</f>
        <v>30585.332087012812</v>
      </c>
      <c r="AC46" s="13">
        <f>'[70]INPUT_Energy demand'!AY8</f>
        <v>39.857617814334787</v>
      </c>
      <c r="AD46" s="13">
        <f>'[70]INPUT_Energy demand'!AZ8</f>
        <v>78.263779029082428</v>
      </c>
      <c r="AE46" s="13">
        <f>'[70]INPUT_Energy demand'!BA8</f>
        <v>110.60450884389138</v>
      </c>
    </row>
    <row r="47" spans="1:31">
      <c r="A47" s="16" t="s">
        <v>7</v>
      </c>
      <c r="B47" s="17" t="s">
        <v>10</v>
      </c>
      <c r="C47" s="17" t="s">
        <v>37</v>
      </c>
      <c r="D47" s="17" t="s">
        <v>39</v>
      </c>
      <c r="E47" s="17" t="s">
        <v>40</v>
      </c>
      <c r="F47" s="45" t="s">
        <v>21</v>
      </c>
      <c r="G47" s="25" t="str">
        <f t="shared" si="1"/>
        <v>TEK17 Direct NoPV ST Occupant open EV charging</v>
      </c>
      <c r="H47" s="13">
        <f>'[23]INPUT_Energy demand'!AD8</f>
        <v>7055.8278483326258</v>
      </c>
      <c r="I47" s="13">
        <f>'[23]INPUT_Energy demand'!AE8</f>
        <v>7627.1812178945229</v>
      </c>
      <c r="J47" s="13">
        <f>'[23]INPUT_Energy demand'!AF8</f>
        <v>7844.8460913864783</v>
      </c>
      <c r="K47" s="13">
        <f>'[23]INPUT_Energy demand'!AG8</f>
        <v>7517.6451901694791</v>
      </c>
      <c r="L47" s="13">
        <f>'[23]INPUT_Energy demand'!AH8</f>
        <v>7055.8278483326258</v>
      </c>
      <c r="M47" s="13">
        <f>'[23]INPUT_Energy demand'!AI8</f>
        <v>6965.5487272052951</v>
      </c>
      <c r="N47" s="13">
        <f>'[23]INPUT_Energy demand'!AJ8</f>
        <v>7265.2290821652259</v>
      </c>
      <c r="O47" s="13">
        <f>'[23]INPUT_Energy demand'!AK8</f>
        <v>6448.3798102288511</v>
      </c>
      <c r="P47" s="13">
        <f>'[23]INPUT_Energy demand'!AL8</f>
        <v>0</v>
      </c>
      <c r="Q47" s="13">
        <f>'[23]INPUT_Energy demand'!AM8</f>
        <v>661.63249068922778</v>
      </c>
      <c r="R47" s="13">
        <f>'[23]INPUT_Energy demand'!AN8</f>
        <v>579.61700922125237</v>
      </c>
      <c r="S47" s="13">
        <f>'[23]INPUT_Energy demand'!AO8</f>
        <v>1069.265379940628</v>
      </c>
      <c r="T47" s="13">
        <f>'[23]INPUT_Energy demand'!AP8</f>
        <v>0</v>
      </c>
      <c r="U47" s="13">
        <f>'[23]INPUT_Energy demand'!AQ8</f>
        <v>1162.997462868384</v>
      </c>
      <c r="V47" s="13">
        <f>'[23]INPUT_Energy demand'!AR8</f>
        <v>579.6170092212526</v>
      </c>
      <c r="W47" s="13">
        <f>'[23]INPUT_Energy demand'!AS8</f>
        <v>5319.8200899999974</v>
      </c>
      <c r="X47" s="13">
        <f>'[23]INPUT_Energy demand'!AT8</f>
        <v>0</v>
      </c>
      <c r="Y47" s="13">
        <f>'[23]INPUT_Energy demand'!AU8</f>
        <v>0.56890278080005108</v>
      </c>
      <c r="Z47" s="13">
        <f>'[23]INPUT_Energy demand'!AV8</f>
        <v>0.99999999999999956</v>
      </c>
      <c r="AA47" s="13">
        <f>'[23]INPUT_Energy demand'!AW8</f>
        <v>0.20099653030571349</v>
      </c>
      <c r="AB47" s="13">
        <f>'[23]INPUT_Energy demand'!AX8</f>
        <v>25016.581643304573</v>
      </c>
      <c r="AC47" s="13">
        <f>'[23]INPUT_Energy demand'!AY8</f>
        <v>27.731513759432993</v>
      </c>
      <c r="AD47" s="13">
        <f>'[23]INPUT_Energy demand'!AZ8</f>
        <v>21.189361655982005</v>
      </c>
      <c r="AE47" s="13">
        <f>'[23]INPUT_Energy demand'!BA8</f>
        <v>64.147599999999997</v>
      </c>
    </row>
    <row r="48" spans="1:31">
      <c r="A48" s="16" t="s">
        <v>7</v>
      </c>
      <c r="B48" s="17" t="s">
        <v>11</v>
      </c>
      <c r="C48" s="17" t="s">
        <v>37</v>
      </c>
      <c r="D48" s="17" t="s">
        <v>39</v>
      </c>
      <c r="E48" s="17" t="s">
        <v>40</v>
      </c>
      <c r="F48" s="45" t="s">
        <v>21</v>
      </c>
      <c r="G48" s="25" t="str">
        <f t="shared" si="1"/>
        <v>TEK17 ASHP NoPV ST Occupant open EV charging</v>
      </c>
      <c r="H48" s="13">
        <f>'[71]INPUT_Energy demand'!AD8</f>
        <v>10105.606315250126</v>
      </c>
      <c r="I48" s="13">
        <f>'[71]INPUT_Energy demand'!AE8</f>
        <v>9732.304884873025</v>
      </c>
      <c r="J48" s="13">
        <f>'[71]INPUT_Energy demand'!AF8</f>
        <v>11285.428954840103</v>
      </c>
      <c r="K48" s="13">
        <f>'[71]INPUT_Energy demand'!AG8</f>
        <v>11146.721695288517</v>
      </c>
      <c r="L48" s="13">
        <f>'[71]INPUT_Energy demand'!AH8</f>
        <v>10105.606315250126</v>
      </c>
      <c r="M48" s="13">
        <f>'[71]INPUT_Energy demand'!AI8</f>
        <v>8100.7182081809715</v>
      </c>
      <c r="N48" s="13">
        <f>'[71]INPUT_Energy demand'!AJ8</f>
        <v>10126.618869391656</v>
      </c>
      <c r="O48" s="13">
        <f>'[71]INPUT_Energy demand'!AK8</f>
        <v>8720.0010227111889</v>
      </c>
      <c r="P48" s="13">
        <f>'[71]INPUT_Energy demand'!AL8</f>
        <v>0</v>
      </c>
      <c r="Q48" s="13">
        <f>'[71]INPUT_Energy demand'!AM8</f>
        <v>1631.5866766920535</v>
      </c>
      <c r="R48" s="13">
        <f>'[71]INPUT_Energy demand'!AN8</f>
        <v>1158.8100854484474</v>
      </c>
      <c r="S48" s="13">
        <f>'[71]INPUT_Energy demand'!AO8</f>
        <v>2426.7206725773285</v>
      </c>
      <c r="T48" s="13">
        <f>'[71]INPUT_Energy demand'!AP8</f>
        <v>0</v>
      </c>
      <c r="U48" s="13">
        <f>'[71]INPUT_Energy demand'!AQ8</f>
        <v>5294.3200101201219</v>
      </c>
      <c r="V48" s="13">
        <f>'[71]INPUT_Energy demand'!AR8</f>
        <v>1158.8100854484478</v>
      </c>
      <c r="W48" s="13">
        <f>'[71]INPUT_Energy demand'!AS8</f>
        <v>11447.930800000009</v>
      </c>
      <c r="X48" s="13">
        <f>'[71]INPUT_Energy demand'!AT8</f>
        <v>0</v>
      </c>
      <c r="Y48" s="13">
        <f>'[71]INPUT_Energy demand'!AU8</f>
        <v>0.30817681469447761</v>
      </c>
      <c r="Z48" s="13">
        <f>'[71]INPUT_Energy demand'!AV8</f>
        <v>0.99999999999999956</v>
      </c>
      <c r="AA48" s="13">
        <f>'[71]INPUT_Energy demand'!AW8</f>
        <v>0.21197897812042388</v>
      </c>
      <c r="AB48" s="13">
        <f>'[71]INPUT_Energy demand'!AX8</f>
        <v>40909.907087833206</v>
      </c>
      <c r="AC48" s="13">
        <f>'[71]INPUT_Energy demand'!AY8</f>
        <v>43.368237931577369</v>
      </c>
      <c r="AD48" s="13">
        <f>'[71]INPUT_Energy demand'!AZ8</f>
        <v>56.990886660761895</v>
      </c>
      <c r="AE48" s="13">
        <f>'[71]INPUT_Energy demand'!BA8</f>
        <v>139.26929999999999</v>
      </c>
    </row>
    <row r="49" spans="1:31">
      <c r="A49" s="17" t="s">
        <v>7</v>
      </c>
      <c r="B49" s="17" t="s">
        <v>10</v>
      </c>
      <c r="C49" s="17" t="s">
        <v>32</v>
      </c>
      <c r="D49" s="17" t="s">
        <v>39</v>
      </c>
      <c r="E49" s="17" t="s">
        <v>40</v>
      </c>
      <c r="F49" s="45" t="s">
        <v>21</v>
      </c>
      <c r="G49" s="25" t="str">
        <f t="shared" si="1"/>
        <v>TEK17 Direct PV panels ST Occupant open EV charging</v>
      </c>
      <c r="H49" s="13">
        <f>'[24]INPUT_Energy demand'!AD8</f>
        <v>6091.1784839680213</v>
      </c>
      <c r="I49" s="13">
        <f>'[24]INPUT_Energy demand'!AE8</f>
        <v>6977.376514514046</v>
      </c>
      <c r="J49" s="13">
        <f>'[24]INPUT_Energy demand'!AF8</f>
        <v>6699.4187322892631</v>
      </c>
      <c r="K49" s="13">
        <f>'[24]INPUT_Energy demand'!AG8</f>
        <v>6131.0957892067636</v>
      </c>
      <c r="L49" s="13">
        <f>'[24]INPUT_Energy demand'!AH8</f>
        <v>6091.1784839680213</v>
      </c>
      <c r="M49" s="13">
        <f>'[24]INPUT_Energy demand'!AI8</f>
        <v>6714.316382402003</v>
      </c>
      <c r="N49" s="13">
        <f>'[24]INPUT_Energy demand'!AJ8</f>
        <v>6324.9967373619447</v>
      </c>
      <c r="O49" s="13">
        <f>'[24]INPUT_Energy demand'!AK8</f>
        <v>5715.1792118736039</v>
      </c>
      <c r="P49" s="13">
        <f>'[24]INPUT_Energy demand'!AL8</f>
        <v>0</v>
      </c>
      <c r="Q49" s="13">
        <f>'[24]INPUT_Energy demand'!AM8</f>
        <v>263.06013211204299</v>
      </c>
      <c r="R49" s="13">
        <f>'[24]INPUT_Energy demand'!AN8</f>
        <v>374.42199492731834</v>
      </c>
      <c r="S49" s="13">
        <f>'[24]INPUT_Energy demand'!AO8</f>
        <v>415.91657733315969</v>
      </c>
      <c r="T49" s="13">
        <f>'[24]INPUT_Energy demand'!AP8</f>
        <v>0</v>
      </c>
      <c r="U49" s="13">
        <f>'[24]INPUT_Energy demand'!AQ8</f>
        <v>271.38001785666626</v>
      </c>
      <c r="V49" s="13">
        <f>'[24]INPUT_Energy demand'!AR8</f>
        <v>374.42199492731822</v>
      </c>
      <c r="W49" s="13">
        <f>'[24]INPUT_Energy demand'!AS8</f>
        <v>2204.720846083093</v>
      </c>
      <c r="X49" s="13">
        <f>'[24]INPUT_Energy demand'!AT8</f>
        <v>0</v>
      </c>
      <c r="Y49" s="13">
        <f>'[24]INPUT_Energy demand'!AU8</f>
        <v>0.96934230526501941</v>
      </c>
      <c r="Z49" s="13">
        <f>'[24]INPUT_Energy demand'!AV8</f>
        <v>1.0000000000000002</v>
      </c>
      <c r="AA49" s="13">
        <f>'[24]INPUT_Energy demand'!AW8</f>
        <v>0.18864818104844297</v>
      </c>
      <c r="AB49" s="13">
        <f>'[24]INPUT_Energy demand'!AX8</f>
        <v>19991.934747238891</v>
      </c>
      <c r="AC49" s="13">
        <f>'[24]INPUT_Energy demand'!AY8</f>
        <v>8.120123237642586</v>
      </c>
      <c r="AD49" s="13">
        <f>'[24]INPUT_Energy demand'!AZ8</f>
        <v>11.390950306612588</v>
      </c>
      <c r="AE49" s="13">
        <f>'[24]INPUT_Energy demand'!BA8</f>
        <v>37.070160330448644</v>
      </c>
    </row>
    <row r="50" spans="1:31">
      <c r="A50" s="16" t="s">
        <v>7</v>
      </c>
      <c r="B50" s="17" t="s">
        <v>11</v>
      </c>
      <c r="C50" s="17" t="s">
        <v>32</v>
      </c>
      <c r="D50" s="17" t="s">
        <v>39</v>
      </c>
      <c r="E50" s="17" t="s">
        <v>40</v>
      </c>
      <c r="F50" s="45" t="s">
        <v>21</v>
      </c>
      <c r="G50" s="18" t="str">
        <f t="shared" si="1"/>
        <v>TEK17 ASHP PV panels ST Occupant open EV charging</v>
      </c>
      <c r="H50" s="9">
        <f>'[72]INPUT_Energy demand'!AD8</f>
        <v>7544.1760623477203</v>
      </c>
      <c r="I50" s="9">
        <f>'[72]INPUT_Energy demand'!AE8</f>
        <v>7964.2101992895896</v>
      </c>
      <c r="J50" s="9">
        <f>'[72]INPUT_Energy demand'!AF8</f>
        <v>8696.6433546683984</v>
      </c>
      <c r="K50" s="9">
        <f>'[72]INPUT_Energy demand'!AG8</f>
        <v>7979.1387840784173</v>
      </c>
      <c r="L50" s="9">
        <f>'[72]INPUT_Energy demand'!AH8</f>
        <v>7544.1760623477203</v>
      </c>
      <c r="M50" s="9">
        <f>'[72]INPUT_Energy demand'!AI8</f>
        <v>7128.8669198371899</v>
      </c>
      <c r="N50" s="9">
        <f>'[72]INPUT_Energy demand'!AJ8</f>
        <v>7392.455129365002</v>
      </c>
      <c r="O50" s="9">
        <f>'[72]INPUT_Energy demand'!AK8</f>
        <v>6814.5882884531484</v>
      </c>
      <c r="P50" s="9">
        <f>'[72]INPUT_Energy demand'!AL8</f>
        <v>0</v>
      </c>
      <c r="Q50" s="9">
        <f>'[72]INPUT_Energy demand'!AM8</f>
        <v>835.34327945239966</v>
      </c>
      <c r="R50" s="9">
        <f>'[72]INPUT_Energy demand'!AN8</f>
        <v>1304.1882253033964</v>
      </c>
      <c r="S50" s="9">
        <f>'[72]INPUT_Energy demand'!AO8</f>
        <v>1164.5504956252689</v>
      </c>
      <c r="T50" s="9">
        <f>'[72]INPUT_Energy demand'!AP8</f>
        <v>0</v>
      </c>
      <c r="U50" s="9">
        <f>'[72]INPUT_Energy demand'!AQ8</f>
        <v>1878.080201442431</v>
      </c>
      <c r="V50" s="9">
        <f>'[72]INPUT_Energy demand'!AR8</f>
        <v>1304.1882253033968</v>
      </c>
      <c r="W50" s="9">
        <f>'[72]INPUT_Energy demand'!AS8</f>
        <v>5679.247343324103</v>
      </c>
      <c r="X50" s="9">
        <f>'[72]INPUT_Energy demand'!AT8</f>
        <v>0</v>
      </c>
      <c r="Y50" s="9">
        <f>'[72]INPUT_Energy demand'!AU8</f>
        <v>0.44478573322418657</v>
      </c>
      <c r="Z50" s="9">
        <f>'[72]INPUT_Energy demand'!AV8</f>
        <v>0.99999999999999967</v>
      </c>
      <c r="AA50" s="9">
        <f>'[72]INPUT_Energy demand'!AW8</f>
        <v>0.2050536673656565</v>
      </c>
      <c r="AB50" s="9">
        <f>'[72]INPUT_Energy demand'!AX8</f>
        <v>27563.552401207737</v>
      </c>
      <c r="AC50" s="9">
        <f>'[72]INPUT_Energy demand'!AY8</f>
        <v>45.121447525153542</v>
      </c>
      <c r="AD50" s="9">
        <f>'[72]INPUT_Energy demand'!AZ8</f>
        <v>76.67079967954848</v>
      </c>
      <c r="AE50" s="9">
        <f>'[72]INPUT_Energy demand'!BA8</f>
        <v>110.60450884389138</v>
      </c>
    </row>
    <row r="51" spans="1:31">
      <c r="A51" s="16" t="s">
        <v>8</v>
      </c>
      <c r="B51" s="17" t="s">
        <v>10</v>
      </c>
      <c r="C51" s="17" t="s">
        <v>37</v>
      </c>
      <c r="D51" s="17" t="s">
        <v>38</v>
      </c>
      <c r="E51" s="17" t="s">
        <v>17</v>
      </c>
      <c r="F51" s="45" t="s">
        <v>21</v>
      </c>
      <c r="G51" s="25" t="str">
        <f t="shared" si="1"/>
        <v>60s Direct NoPV NoST Normal EV charging</v>
      </c>
      <c r="H51" s="13">
        <f>'[25]INPUT_Energy demand'!AD8</f>
        <v>15137.739950399859</v>
      </c>
      <c r="I51" s="13">
        <f>'[25]INPUT_Energy demand'!AE8</f>
        <v>16386.850941638957</v>
      </c>
      <c r="J51" s="13">
        <f>'[25]INPUT_Energy demand'!AF8</f>
        <v>24482.679153910532</v>
      </c>
      <c r="K51" s="13">
        <f>'[25]INPUT_Energy demand'!AG8</f>
        <v>15608.747172795067</v>
      </c>
      <c r="L51" s="13">
        <f>'[25]INPUT_Energy demand'!AH8</f>
        <v>15137.739950399859</v>
      </c>
      <c r="M51" s="13">
        <f>'[25]INPUT_Energy demand'!AI8</f>
        <v>11010.235472717006</v>
      </c>
      <c r="N51" s="13">
        <f>'[25]INPUT_Energy demand'!AJ8</f>
        <v>11437.212479924976</v>
      </c>
      <c r="O51" s="13">
        <f>'[25]INPUT_Energy demand'!AK8</f>
        <v>12374.400445515093</v>
      </c>
      <c r="P51" s="13">
        <f>'[25]INPUT_Energy demand'!AL8</f>
        <v>0</v>
      </c>
      <c r="Q51" s="13">
        <f>'[25]INPUT_Energy demand'!AM8</f>
        <v>5376.6154689219511</v>
      </c>
      <c r="R51" s="13">
        <f>'[25]INPUT_Energy demand'!AN8</f>
        <v>13045.466673985557</v>
      </c>
      <c r="S51" s="13">
        <f>'[25]INPUT_Energy demand'!AO8</f>
        <v>3234.3467272799735</v>
      </c>
      <c r="T51" s="13">
        <f>'[25]INPUT_Energy demand'!AP8</f>
        <v>0</v>
      </c>
      <c r="U51" s="13">
        <f>'[25]INPUT_Energy demand'!AQ8</f>
        <v>16072.983047585263</v>
      </c>
      <c r="V51" s="13">
        <f>'[25]INPUT_Energy demand'!AR8</f>
        <v>13045.466673985557</v>
      </c>
      <c r="W51" s="13">
        <f>'[25]INPUT_Energy demand'!AS8</f>
        <v>14185.731260000019</v>
      </c>
      <c r="X51" s="13">
        <f>'[25]INPUT_Energy demand'!AT8</f>
        <v>0</v>
      </c>
      <c r="Y51" s="13">
        <f>'[25]INPUT_Energy demand'!AU8</f>
        <v>0.33451260746086031</v>
      </c>
      <c r="Z51" s="13">
        <f>'[25]INPUT_Energy demand'!AV8</f>
        <v>1</v>
      </c>
      <c r="AA51" s="13">
        <f>'[25]INPUT_Energy demand'!AW8</f>
        <v>0.22799999999999784</v>
      </c>
      <c r="AB51" s="13">
        <f>'[25]INPUT_Energy demand'!AX8</f>
        <v>67116.249598499417</v>
      </c>
      <c r="AC51" s="13">
        <f>'[25]INPUT_Energy demand'!AY8</f>
        <v>68.707006162500008</v>
      </c>
      <c r="AD51" s="13">
        <f>'[25]INPUT_Energy demand'!AZ8</f>
        <v>87.478668399999989</v>
      </c>
      <c r="AE51" s="13">
        <f>'[25]INPUT_Energy demand'!BA8</f>
        <v>164.13319999999999</v>
      </c>
    </row>
    <row r="52" spans="1:31">
      <c r="A52" s="16" t="s">
        <v>8</v>
      </c>
      <c r="B52" s="17" t="s">
        <v>11</v>
      </c>
      <c r="C52" s="17" t="s">
        <v>37</v>
      </c>
      <c r="D52" s="17" t="s">
        <v>38</v>
      </c>
      <c r="E52" s="17" t="s">
        <v>17</v>
      </c>
      <c r="F52" s="45" t="s">
        <v>21</v>
      </c>
      <c r="G52" s="25" t="str">
        <f t="shared" si="1"/>
        <v>60s ASHP NoPV NoST Normal EV charging</v>
      </c>
      <c r="H52" s="13">
        <f>'[73]INPUT_Energy demand'!AD8</f>
        <v>17634.082984121182</v>
      </c>
      <c r="I52" s="13">
        <f>'[73]INPUT_Energy demand'!AE8</f>
        <v>17745.387320973219</v>
      </c>
      <c r="J52" s="13">
        <f>'[73]INPUT_Energy demand'!AF8</f>
        <v>29826.836830062624</v>
      </c>
      <c r="K52" s="13">
        <f>'[73]INPUT_Energy demand'!AG8</f>
        <v>18443.714827758871</v>
      </c>
      <c r="L52" s="13">
        <f>'[73]INPUT_Energy demand'!AH8</f>
        <v>17634.082984121182</v>
      </c>
      <c r="M52" s="13">
        <f>'[73]INPUT_Energy demand'!AI8</f>
        <v>12570.891409567514</v>
      </c>
      <c r="N52" s="13">
        <f>'[73]INPUT_Energy demand'!AJ8</f>
        <v>12087.445225773241</v>
      </c>
      <c r="O52" s="13">
        <f>'[73]INPUT_Energy demand'!AK8</f>
        <v>14214.57178375888</v>
      </c>
      <c r="P52" s="13">
        <f>'[73]INPUT_Energy demand'!AL8</f>
        <v>0</v>
      </c>
      <c r="Q52" s="13">
        <f>'[73]INPUT_Energy demand'!AM8</f>
        <v>5174.4959114057056</v>
      </c>
      <c r="R52" s="13">
        <f>'[73]INPUT_Energy demand'!AN8</f>
        <v>17739.391604289383</v>
      </c>
      <c r="S52" s="13">
        <f>'[73]INPUT_Energy demand'!AO8</f>
        <v>4229.1430439999913</v>
      </c>
      <c r="T52" s="13">
        <f>'[73]INPUT_Energy demand'!AP8</f>
        <v>0</v>
      </c>
      <c r="U52" s="13">
        <f>'[73]INPUT_Energy demand'!AQ8</f>
        <v>14665.419513593059</v>
      </c>
      <c r="V52" s="13">
        <f>'[73]INPUT_Energy demand'!AR8</f>
        <v>17739.391604289383</v>
      </c>
      <c r="W52" s="13">
        <f>'[73]INPUT_Energy demand'!AS8</f>
        <v>18548.873</v>
      </c>
      <c r="X52" s="13">
        <f>'[73]INPUT_Energy demand'!AT8</f>
        <v>0</v>
      </c>
      <c r="Y52" s="13">
        <f>'[73]INPUT_Energy demand'!AU8</f>
        <v>0.35283654222162397</v>
      </c>
      <c r="Z52" s="13">
        <f>'[73]INPUT_Energy demand'!AV8</f>
        <v>1</v>
      </c>
      <c r="AA52" s="13">
        <f>'[73]INPUT_Energy demand'!AW8</f>
        <v>0.22799999999999954</v>
      </c>
      <c r="AB52" s="13">
        <f>'[73]INPUT_Energy demand'!AX8</f>
        <v>80120.904515464281</v>
      </c>
      <c r="AC52" s="13">
        <f>'[73]INPUT_Energy demand'!AY8</f>
        <v>63.291552508087513</v>
      </c>
      <c r="AD52" s="13">
        <f>'[73]INPUT_Energy demand'!AZ8</f>
        <v>148.0977901615</v>
      </c>
      <c r="AE52" s="13">
        <f>'[73]INPUT_Energy demand'!BA8</f>
        <v>192.07599999999999</v>
      </c>
    </row>
    <row r="53" spans="1:31">
      <c r="A53" s="16" t="s">
        <v>8</v>
      </c>
      <c r="B53" s="17" t="s">
        <v>10</v>
      </c>
      <c r="C53" s="17" t="s">
        <v>32</v>
      </c>
      <c r="D53" s="17" t="s">
        <v>38</v>
      </c>
      <c r="E53" s="17" t="s">
        <v>17</v>
      </c>
      <c r="F53" s="45" t="s">
        <v>21</v>
      </c>
      <c r="G53" s="25" t="str">
        <f t="shared" si="1"/>
        <v>60s Direct PV panels NoST Normal EV charging</v>
      </c>
      <c r="H53" s="13">
        <f>'[26]INPUT_Energy demand'!AD8</f>
        <v>10910.353086315123</v>
      </c>
      <c r="I53" s="13">
        <f>'[26]INPUT_Energy demand'!AE8</f>
        <v>12527.316518798223</v>
      </c>
      <c r="J53" s="13">
        <f>'[26]INPUT_Energy demand'!AF8</f>
        <v>14271.9554540018</v>
      </c>
      <c r="K53" s="13">
        <f>'[26]INPUT_Energy demand'!AG8</f>
        <v>11352.234262718142</v>
      </c>
      <c r="L53" s="13">
        <f>'[26]INPUT_Energy demand'!AH8</f>
        <v>10910.353086315123</v>
      </c>
      <c r="M53" s="13">
        <f>'[26]INPUT_Energy demand'!AI8</f>
        <v>8980.3128493031854</v>
      </c>
      <c r="N53" s="13">
        <f>'[26]INPUT_Energy demand'!AJ8</f>
        <v>10336.171525736221</v>
      </c>
      <c r="O53" s="13">
        <f>'[26]INPUT_Energy demand'!AK8</f>
        <v>9375.6977267948187</v>
      </c>
      <c r="P53" s="13">
        <f>'[26]INPUT_Energy demand'!AL8</f>
        <v>0</v>
      </c>
      <c r="Q53" s="13">
        <f>'[26]INPUT_Energy demand'!AM8</f>
        <v>3547.0036694950377</v>
      </c>
      <c r="R53" s="13">
        <f>'[26]INPUT_Energy demand'!AN8</f>
        <v>3935.7839282655787</v>
      </c>
      <c r="S53" s="13">
        <f>'[26]INPUT_Energy demand'!AO8</f>
        <v>1976.5365359233238</v>
      </c>
      <c r="T53" s="13">
        <f>'[26]INPUT_Energy demand'!AP8</f>
        <v>0</v>
      </c>
      <c r="U53" s="13">
        <f>'[26]INPUT_Energy demand'!AQ8</f>
        <v>9095.4212351321712</v>
      </c>
      <c r="V53" s="13">
        <f>'[26]INPUT_Energy demand'!AR8</f>
        <v>3935.7839282655782</v>
      </c>
      <c r="W53" s="13">
        <f>'[26]INPUT_Energy demand'!AS8</f>
        <v>8669.0198944005188</v>
      </c>
      <c r="X53" s="13">
        <f>'[26]INPUT_Energy demand'!AT8</f>
        <v>0</v>
      </c>
      <c r="Y53" s="13">
        <f>'[26]INPUT_Energy demand'!AU8</f>
        <v>0.38997684415036266</v>
      </c>
      <c r="Z53" s="13">
        <f>'[26]INPUT_Energy demand'!AV8</f>
        <v>1.0000000000000002</v>
      </c>
      <c r="AA53" s="13">
        <f>'[26]INPUT_Energy demand'!AW8</f>
        <v>0.22800000000000062</v>
      </c>
      <c r="AB53" s="13">
        <f>'[26]INPUT_Energy demand'!AX8</f>
        <v>45095.430514724227</v>
      </c>
      <c r="AC53" s="13">
        <f>'[26]INPUT_Energy demand'!AY8</f>
        <v>67.874173993377894</v>
      </c>
      <c r="AD53" s="13">
        <f>'[26]INPUT_Energy demand'!AZ8</f>
        <v>55.445266270538383</v>
      </c>
      <c r="AE53" s="13">
        <f>'[26]INPUT_Energy demand'!BA8</f>
        <v>132.75632843201686</v>
      </c>
    </row>
    <row r="54" spans="1:31">
      <c r="A54" s="16" t="s">
        <v>8</v>
      </c>
      <c r="B54" s="17" t="s">
        <v>11</v>
      </c>
      <c r="C54" s="17" t="s">
        <v>32</v>
      </c>
      <c r="D54" s="17" t="s">
        <v>38</v>
      </c>
      <c r="E54" s="17" t="s">
        <v>17</v>
      </c>
      <c r="F54" s="45" t="s">
        <v>21</v>
      </c>
      <c r="G54" s="25" t="str">
        <f t="shared" si="1"/>
        <v>60s ASHP PV panels NoST Normal EV charging</v>
      </c>
      <c r="H54" s="13">
        <f>'[74]INPUT_Energy demand'!AD8</f>
        <v>12658.421391335505</v>
      </c>
      <c r="I54" s="13">
        <f>'[74]INPUT_Energy demand'!AE8</f>
        <v>13671.881803488639</v>
      </c>
      <c r="J54" s="13">
        <f>'[74]INPUT_Energy demand'!AF8</f>
        <v>16780.19213065871</v>
      </c>
      <c r="K54" s="13">
        <f>'[74]INPUT_Energy demand'!AG8</f>
        <v>13355.456436246328</v>
      </c>
      <c r="L54" s="13">
        <f>'[74]INPUT_Energy demand'!AH8</f>
        <v>12658.421391335505</v>
      </c>
      <c r="M54" s="13">
        <f>'[74]INPUT_Energy demand'!AI8</f>
        <v>9873.4446221777398</v>
      </c>
      <c r="N54" s="13">
        <f>'[74]INPUT_Energy demand'!AJ8</f>
        <v>10791.541060985282</v>
      </c>
      <c r="O54" s="13">
        <f>'[74]INPUT_Energy demand'!AK8</f>
        <v>10689.010927832598</v>
      </c>
      <c r="P54" s="13">
        <f>'[74]INPUT_Energy demand'!AL8</f>
        <v>0</v>
      </c>
      <c r="Q54" s="13">
        <f>'[74]INPUT_Energy demand'!AM8</f>
        <v>3798.4371813108992</v>
      </c>
      <c r="R54" s="13">
        <f>'[74]INPUT_Energy demand'!AN8</f>
        <v>5988.6510696734276</v>
      </c>
      <c r="S54" s="13">
        <f>'[74]INPUT_Energy demand'!AO8</f>
        <v>2666.4455084137298</v>
      </c>
      <c r="T54" s="13">
        <f>'[74]INPUT_Energy demand'!AP8</f>
        <v>0</v>
      </c>
      <c r="U54" s="13">
        <f>'[74]INPUT_Energy demand'!AQ8</f>
        <v>9511.643706473551</v>
      </c>
      <c r="V54" s="13">
        <f>'[74]INPUT_Energy demand'!AR8</f>
        <v>5988.6510696734276</v>
      </c>
      <c r="W54" s="13">
        <f>'[74]INPUT_Energy demand'!AS8</f>
        <v>11694.936440410842</v>
      </c>
      <c r="X54" s="13">
        <f>'[74]INPUT_Energy demand'!AT8</f>
        <v>0</v>
      </c>
      <c r="Y54" s="13">
        <f>'[74]INPUT_Energy demand'!AU8</f>
        <v>0.39934603298120935</v>
      </c>
      <c r="Z54" s="13">
        <f>'[74]INPUT_Energy demand'!AV8</f>
        <v>1</v>
      </c>
      <c r="AA54" s="13">
        <f>'[74]INPUT_Energy demand'!AW8</f>
        <v>0.22800000000000495</v>
      </c>
      <c r="AB54" s="13">
        <f>'[74]INPUT_Energy demand'!AX8</f>
        <v>54202.821219705394</v>
      </c>
      <c r="AC54" s="13">
        <f>'[74]INPUT_Energy demand'!AY8</f>
        <v>59.732660810647985</v>
      </c>
      <c r="AD54" s="13">
        <f>'[74]INPUT_Energy demand'!AZ8</f>
        <v>103.38433526354848</v>
      </c>
      <c r="AE54" s="13">
        <f>'[74]INPUT_Energy demand'!BA8</f>
        <v>160.69912843201686</v>
      </c>
    </row>
    <row r="55" spans="1:31">
      <c r="A55" s="16" t="s">
        <v>8</v>
      </c>
      <c r="B55" s="17" t="s">
        <v>10</v>
      </c>
      <c r="C55" s="17" t="s">
        <v>37</v>
      </c>
      <c r="D55" s="17" t="s">
        <v>39</v>
      </c>
      <c r="E55" s="17" t="s">
        <v>17</v>
      </c>
      <c r="F55" s="45" t="s">
        <v>21</v>
      </c>
      <c r="G55" s="25" t="str">
        <f t="shared" si="1"/>
        <v>60s Direct NoPV ST Normal EV charging</v>
      </c>
      <c r="H55" s="13">
        <f>'[27]INPUT_Energy demand'!AD8</f>
        <v>14394.923932333169</v>
      </c>
      <c r="I55" s="13">
        <f>'[27]INPUT_Energy demand'!AE8</f>
        <v>16117.114501472843</v>
      </c>
      <c r="J55" s="13">
        <f>'[27]INPUT_Energy demand'!AF8</f>
        <v>23395.164067483405</v>
      </c>
      <c r="K55" s="13">
        <f>'[27]INPUT_Energy demand'!AG8</f>
        <v>14826.013761428039</v>
      </c>
      <c r="L55" s="13">
        <f>'[27]INPUT_Energy demand'!AH8</f>
        <v>14394.923932333169</v>
      </c>
      <c r="M55" s="13">
        <f>'[27]INPUT_Energy demand'!AI8</f>
        <v>10553.536211464121</v>
      </c>
      <c r="N55" s="13">
        <f>'[27]INPUT_Energy demand'!AJ8</f>
        <v>11243.770808553425</v>
      </c>
      <c r="O55" s="13">
        <f>'[27]INPUT_Energy demand'!AK8</f>
        <v>11739.874537151018</v>
      </c>
      <c r="P55" s="13">
        <f>'[27]INPUT_Energy demand'!AL8</f>
        <v>0</v>
      </c>
      <c r="Q55" s="13">
        <f>'[27]INPUT_Energy demand'!AM8</f>
        <v>5563.5782900087215</v>
      </c>
      <c r="R55" s="13">
        <f>'[27]INPUT_Energy demand'!AN8</f>
        <v>12151.39325892998</v>
      </c>
      <c r="S55" s="13">
        <f>'[27]INPUT_Energy demand'!AO8</f>
        <v>3086.1392242770216</v>
      </c>
      <c r="T55" s="13">
        <f>'[27]INPUT_Energy demand'!AP8</f>
        <v>0</v>
      </c>
      <c r="U55" s="13">
        <f>'[27]INPUT_Energy demand'!AQ8</f>
        <v>16452.218024313373</v>
      </c>
      <c r="V55" s="13">
        <f>'[27]INPUT_Energy demand'!AR8</f>
        <v>12151.39325892998</v>
      </c>
      <c r="W55" s="13">
        <f>'[27]INPUT_Energy demand'!AS8</f>
        <v>14185.731260000019</v>
      </c>
      <c r="X55" s="13">
        <f>'[27]INPUT_Energy demand'!AT8</f>
        <v>0</v>
      </c>
      <c r="Y55" s="13">
        <f>'[27]INPUT_Energy demand'!AU8</f>
        <v>0.33816584984387932</v>
      </c>
      <c r="Z55" s="13">
        <f>'[27]INPUT_Energy demand'!AV8</f>
        <v>1</v>
      </c>
      <c r="AA55" s="13">
        <f>'[27]INPUT_Energy demand'!AW8</f>
        <v>0.21755235367944067</v>
      </c>
      <c r="AB55" s="13">
        <f>'[27]INPUT_Energy demand'!AX8</f>
        <v>63247.416171068158</v>
      </c>
      <c r="AC55" s="13">
        <f>'[27]INPUT_Energy demand'!AY8</f>
        <v>72.940166562499982</v>
      </c>
      <c r="AD55" s="13">
        <f>'[27]INPUT_Energy demand'!AZ8</f>
        <v>80.694947400000004</v>
      </c>
      <c r="AE55" s="13">
        <f>'[27]INPUT_Energy demand'!BA8</f>
        <v>164.13319999999999</v>
      </c>
    </row>
    <row r="56" spans="1:31">
      <c r="A56" s="16" t="s">
        <v>8</v>
      </c>
      <c r="B56" s="17" t="s">
        <v>11</v>
      </c>
      <c r="C56" s="17" t="s">
        <v>37</v>
      </c>
      <c r="D56" s="17" t="s">
        <v>39</v>
      </c>
      <c r="E56" s="17" t="s">
        <v>17</v>
      </c>
      <c r="F56" s="45" t="s">
        <v>21</v>
      </c>
      <c r="G56" s="25" t="str">
        <f t="shared" si="1"/>
        <v>60s ASHP NoPV ST Normal EV charging</v>
      </c>
      <c r="H56" s="13">
        <f>'[75]INPUT_Energy demand'!AD8</f>
        <v>16831.881279166366</v>
      </c>
      <c r="I56" s="13">
        <f>'[75]INPUT_Energy demand'!AE8</f>
        <v>17465.735124060811</v>
      </c>
      <c r="J56" s="13">
        <f>'[75]INPUT_Energy demand'!AF8</f>
        <v>28579.034702233963</v>
      </c>
      <c r="K56" s="13">
        <f>'[75]INPUT_Energy demand'!AG8</f>
        <v>17589.378100774273</v>
      </c>
      <c r="L56" s="13">
        <f>'[75]INPUT_Energy demand'!AH8</f>
        <v>16831.881279166366</v>
      </c>
      <c r="M56" s="13">
        <f>'[75]INPUT_Energy demand'!AI8</f>
        <v>12059.555253588174</v>
      </c>
      <c r="N56" s="13">
        <f>'[75]INPUT_Energy demand'!AJ8</f>
        <v>11878.538531774568</v>
      </c>
      <c r="O56" s="13">
        <f>'[75]INPUT_Energy demand'!AK8</f>
        <v>13538.424493584787</v>
      </c>
      <c r="P56" s="13">
        <f>'[75]INPUT_Energy demand'!AL8</f>
        <v>0</v>
      </c>
      <c r="Q56" s="13">
        <f>'[75]INPUT_Energy demand'!AM8</f>
        <v>5406.179870472637</v>
      </c>
      <c r="R56" s="13">
        <f>'[75]INPUT_Energy demand'!AN8</f>
        <v>16700.496170459395</v>
      </c>
      <c r="S56" s="13">
        <f>'[75]INPUT_Energy demand'!AO8</f>
        <v>4050.9536071894854</v>
      </c>
      <c r="T56" s="13">
        <f>'[75]INPUT_Energy demand'!AP8</f>
        <v>0</v>
      </c>
      <c r="U56" s="13">
        <f>'[75]INPUT_Energy demand'!AQ8</f>
        <v>15421.379111685968</v>
      </c>
      <c r="V56" s="13">
        <f>'[75]INPUT_Energy demand'!AR8</f>
        <v>16700.496170459395</v>
      </c>
      <c r="W56" s="13">
        <f>'[75]INPUT_Energy demand'!AS8</f>
        <v>18548.873</v>
      </c>
      <c r="X56" s="13">
        <f>'[75]INPUT_Energy demand'!AT8</f>
        <v>0</v>
      </c>
      <c r="Y56" s="13">
        <f>'[75]INPUT_Energy demand'!AU8</f>
        <v>0.35056396910545812</v>
      </c>
      <c r="Z56" s="13">
        <f>'[75]INPUT_Energy demand'!AV8</f>
        <v>1</v>
      </c>
      <c r="AA56" s="13">
        <f>'[75]INPUT_Energy demand'!AW8</f>
        <v>0.21839351680231384</v>
      </c>
      <c r="AB56" s="13">
        <f>'[75]INPUT_Energy demand'!AX8</f>
        <v>75942.770635491397</v>
      </c>
      <c r="AC56" s="13">
        <f>'[75]INPUT_Energy demand'!AY8</f>
        <v>67.989410033087509</v>
      </c>
      <c r="AD56" s="13">
        <f>'[75]INPUT_Energy demand'!AZ8</f>
        <v>141.31406916150004</v>
      </c>
      <c r="AE56" s="13">
        <f>'[75]INPUT_Energy demand'!BA8</f>
        <v>192.07599999999999</v>
      </c>
    </row>
    <row r="57" spans="1:31">
      <c r="A57" s="16" t="s">
        <v>8</v>
      </c>
      <c r="B57" s="17" t="s">
        <v>10</v>
      </c>
      <c r="C57" s="17" t="s">
        <v>32</v>
      </c>
      <c r="D57" s="17" t="s">
        <v>39</v>
      </c>
      <c r="E57" s="17" t="s">
        <v>17</v>
      </c>
      <c r="F57" s="45" t="s">
        <v>21</v>
      </c>
      <c r="G57" s="25" t="str">
        <f t="shared" si="1"/>
        <v>60s Direct PV panels ST Normal EV charging</v>
      </c>
      <c r="H57" s="13">
        <f>'[28]INPUT_Energy demand'!AD8</f>
        <v>10250.64678155346</v>
      </c>
      <c r="I57" s="13">
        <f>'[28]INPUT_Energy demand'!AE8</f>
        <v>12269.184363267897</v>
      </c>
      <c r="J57" s="13">
        <f>'[28]INPUT_Energy demand'!AF8</f>
        <v>13942.15915531499</v>
      </c>
      <c r="K57" s="13">
        <f>'[28]INPUT_Energy demand'!AG8</f>
        <v>10665.922382246326</v>
      </c>
      <c r="L57" s="13">
        <f>'[28]INPUT_Energy demand'!AH8</f>
        <v>10250.64678155346</v>
      </c>
      <c r="M57" s="13">
        <f>'[28]INPUT_Energy demand'!AI8</f>
        <v>8653.1997912362331</v>
      </c>
      <c r="N57" s="13">
        <f>'[28]INPUT_Energy demand'!AJ8</f>
        <v>10164.373008871215</v>
      </c>
      <c r="O57" s="13">
        <f>'[28]INPUT_Energy demand'!AK8</f>
        <v>8799.0523054149762</v>
      </c>
      <c r="P57" s="13">
        <f>'[28]INPUT_Energy demand'!AL8</f>
        <v>0</v>
      </c>
      <c r="Q57" s="13">
        <f>'[28]INPUT_Energy demand'!AM8</f>
        <v>3615.9845720316644</v>
      </c>
      <c r="R57" s="13">
        <f>'[28]INPUT_Energy demand'!AN8</f>
        <v>3777.7861464437756</v>
      </c>
      <c r="S57" s="13">
        <f>'[28]INPUT_Energy demand'!AO8</f>
        <v>1866.8700768313502</v>
      </c>
      <c r="T57" s="13">
        <f>'[28]INPUT_Energy demand'!AP8</f>
        <v>0</v>
      </c>
      <c r="U57" s="13">
        <f>'[28]INPUT_Energy demand'!AQ8</f>
        <v>9046.2524306403848</v>
      </c>
      <c r="V57" s="13">
        <f>'[28]INPUT_Energy demand'!AR8</f>
        <v>3777.7861464437751</v>
      </c>
      <c r="W57" s="13">
        <f>'[28]INPUT_Energy demand'!AS8</f>
        <v>8669.0198944005188</v>
      </c>
      <c r="X57" s="13">
        <f>'[28]INPUT_Energy demand'!AT8</f>
        <v>0</v>
      </c>
      <c r="Y57" s="13">
        <f>'[28]INPUT_Energy demand'!AU8</f>
        <v>0.39972182953728264</v>
      </c>
      <c r="Z57" s="13">
        <f>'[28]INPUT_Energy demand'!AV8</f>
        <v>1.0000000000000002</v>
      </c>
      <c r="AA57" s="13">
        <f>'[28]INPUT_Energy demand'!AW8</f>
        <v>0.21534961270964395</v>
      </c>
      <c r="AB57" s="13">
        <f>'[28]INPUT_Energy demand'!AX8</f>
        <v>41659.460177424175</v>
      </c>
      <c r="AC57" s="13">
        <f>'[28]INPUT_Energy demand'!AY8</f>
        <v>70.37892003522029</v>
      </c>
      <c r="AD57" s="13">
        <f>'[28]INPUT_Energy demand'!AZ8</f>
        <v>55.286056270538381</v>
      </c>
      <c r="AE57" s="13">
        <f>'[28]INPUT_Energy demand'!BA8</f>
        <v>132.75632843201686</v>
      </c>
    </row>
    <row r="58" spans="1:31">
      <c r="A58" s="16" t="s">
        <v>8</v>
      </c>
      <c r="B58" s="17" t="s">
        <v>11</v>
      </c>
      <c r="C58" s="17" t="s">
        <v>32</v>
      </c>
      <c r="D58" s="17" t="s">
        <v>39</v>
      </c>
      <c r="E58" s="17" t="s">
        <v>17</v>
      </c>
      <c r="F58" s="45" t="s">
        <v>21</v>
      </c>
      <c r="G58" s="25" t="str">
        <f t="shared" si="1"/>
        <v>60s ASHP PV panels ST Normal EV charging</v>
      </c>
      <c r="H58" s="13">
        <f>'[76]INPUT_Energy demand'!AD8</f>
        <v>11945.093829005542</v>
      </c>
      <c r="I58" s="13">
        <f>'[76]INPUT_Energy demand'!AE8</f>
        <v>13404.890956200941</v>
      </c>
      <c r="J58" s="13">
        <f>'[76]INPUT_Energy demand'!AF8</f>
        <v>16396.37006153131</v>
      </c>
      <c r="K58" s="13">
        <f>'[76]INPUT_Energy demand'!AG8</f>
        <v>12597.536479794802</v>
      </c>
      <c r="L58" s="13">
        <f>'[76]INPUT_Energy demand'!AH8</f>
        <v>11945.093829005542</v>
      </c>
      <c r="M58" s="13">
        <f>'[76]INPUT_Energy demand'!AI8</f>
        <v>9489.5827368062073</v>
      </c>
      <c r="N58" s="13">
        <f>'[76]INPUT_Energy demand'!AJ8</f>
        <v>10605.778674961868</v>
      </c>
      <c r="O58" s="13">
        <f>'[76]INPUT_Energy demand'!AK8</f>
        <v>10073.980476917386</v>
      </c>
      <c r="P58" s="13">
        <f>'[76]INPUT_Energy demand'!AL8</f>
        <v>0</v>
      </c>
      <c r="Q58" s="13">
        <f>'[76]INPUT_Energy demand'!AM8</f>
        <v>3915.3082193947339</v>
      </c>
      <c r="R58" s="13">
        <f>'[76]INPUT_Energy demand'!AN8</f>
        <v>5790.591386569442</v>
      </c>
      <c r="S58" s="13">
        <f>'[76]INPUT_Energy demand'!AO8</f>
        <v>2523.5560028774162</v>
      </c>
      <c r="T58" s="13">
        <f>'[76]INPUT_Energy demand'!AP8</f>
        <v>0</v>
      </c>
      <c r="U58" s="13">
        <f>'[76]INPUT_Energy demand'!AQ8</f>
        <v>9794.1087593889188</v>
      </c>
      <c r="V58" s="13">
        <f>'[76]INPUT_Energy demand'!AR8</f>
        <v>5790.5913865694411</v>
      </c>
      <c r="W58" s="13">
        <f>'[76]INPUT_Energy demand'!AS8</f>
        <v>11694.936440410842</v>
      </c>
      <c r="X58" s="13">
        <f>'[76]INPUT_Energy demand'!AT8</f>
        <v>0</v>
      </c>
      <c r="Y58" s="13">
        <f>'[76]INPUT_Energy demand'!AU8</f>
        <v>0.39976156234138255</v>
      </c>
      <c r="Z58" s="13">
        <f>'[76]INPUT_Energy demand'!AV8</f>
        <v>1.0000000000000002</v>
      </c>
      <c r="AA58" s="13">
        <f>'[76]INPUT_Energy demand'!AW8</f>
        <v>0.21578193397934908</v>
      </c>
      <c r="AB58" s="13">
        <f>'[76]INPUT_Energy demand'!AX8</f>
        <v>50487.573499237296</v>
      </c>
      <c r="AC58" s="13">
        <f>'[76]INPUT_Energy demand'!AY8</f>
        <v>64.454099753294088</v>
      </c>
      <c r="AD58" s="13">
        <f>'[76]INPUT_Energy demand'!AZ8</f>
        <v>102.24405872849366</v>
      </c>
      <c r="AE58" s="13">
        <f>'[76]INPUT_Energy demand'!BA8</f>
        <v>160.69912843201686</v>
      </c>
    </row>
    <row r="59" spans="1:31">
      <c r="A59" s="16" t="s">
        <v>8</v>
      </c>
      <c r="B59" s="17" t="s">
        <v>10</v>
      </c>
      <c r="C59" s="17" t="s">
        <v>37</v>
      </c>
      <c r="D59" s="17" t="s">
        <v>38</v>
      </c>
      <c r="E59" s="17" t="s">
        <v>40</v>
      </c>
      <c r="F59" s="45" t="s">
        <v>21</v>
      </c>
      <c r="G59" s="25" t="str">
        <f t="shared" si="1"/>
        <v>60s Direct NoPV NoST Occupant open EV charging</v>
      </c>
      <c r="H59" s="13">
        <f>'[29]INPUT_Energy demand'!AD8</f>
        <v>14808.015351899234</v>
      </c>
      <c r="I59" s="13">
        <f>'[29]INPUT_Energy demand'!AE8</f>
        <v>15796.918469489807</v>
      </c>
      <c r="J59" s="13">
        <f>'[29]INPUT_Energy demand'!AF8</f>
        <v>23426.321324981684</v>
      </c>
      <c r="K59" s="13">
        <f>'[29]INPUT_Energy demand'!AG8</f>
        <v>15323.055759666942</v>
      </c>
      <c r="L59" s="13">
        <f>'[29]INPUT_Energy demand'!AH8</f>
        <v>14808.015351899234</v>
      </c>
      <c r="M59" s="13">
        <f>'[29]INPUT_Energy demand'!AI8</f>
        <v>10558.295916898716</v>
      </c>
      <c r="N59" s="13">
        <f>'[29]INPUT_Energy demand'!AJ8</f>
        <v>11351.344243569014</v>
      </c>
      <c r="O59" s="13">
        <f>'[29]INPUT_Energy demand'!AK8</f>
        <v>12088.709032386927</v>
      </c>
      <c r="P59" s="13">
        <f>'[29]INPUT_Energy demand'!AL8</f>
        <v>0</v>
      </c>
      <c r="Q59" s="13">
        <f>'[29]INPUT_Energy demand'!AM8</f>
        <v>5238.6225525910904</v>
      </c>
      <c r="R59" s="13">
        <f>'[29]INPUT_Energy demand'!AN8</f>
        <v>12074.97708141267</v>
      </c>
      <c r="S59" s="13">
        <f>'[29]INPUT_Energy demand'!AO8</f>
        <v>3234.3467272800153</v>
      </c>
      <c r="T59" s="13">
        <f>'[29]INPUT_Energy demand'!AP8</f>
        <v>0</v>
      </c>
      <c r="U59" s="13">
        <f>'[29]INPUT_Energy demand'!AQ8</f>
        <v>16348.443284519441</v>
      </c>
      <c r="V59" s="13">
        <f>'[29]INPUT_Energy demand'!AR8</f>
        <v>12074.97708141267</v>
      </c>
      <c r="W59" s="13">
        <f>'[29]INPUT_Energy demand'!AS8</f>
        <v>14185.731260000019</v>
      </c>
      <c r="X59" s="13">
        <f>'[29]INPUT_Energy demand'!AT8</f>
        <v>0</v>
      </c>
      <c r="Y59" s="13">
        <f>'[29]INPUT_Energy demand'!AU8</f>
        <v>0.320435558384425</v>
      </c>
      <c r="Z59" s="13">
        <f>'[29]INPUT_Energy demand'!AV8</f>
        <v>1</v>
      </c>
      <c r="AA59" s="13">
        <f>'[29]INPUT_Energy demand'!AW8</f>
        <v>0.22800000000000079</v>
      </c>
      <c r="AB59" s="13">
        <f>'[29]INPUT_Energy demand'!AX8</f>
        <v>65398.884871380265</v>
      </c>
      <c r="AC59" s="13">
        <f>'[29]INPUT_Energy demand'!AY8</f>
        <v>67.505046832150214</v>
      </c>
      <c r="AD59" s="13">
        <f>'[29]INPUT_Energy demand'!AZ8</f>
        <v>86.064527685111983</v>
      </c>
      <c r="AE59" s="13">
        <f>'[29]INPUT_Energy demand'!BA8</f>
        <v>164.13319999999999</v>
      </c>
    </row>
    <row r="60" spans="1:31">
      <c r="A60" s="16" t="s">
        <v>8</v>
      </c>
      <c r="B60" s="17" t="s">
        <v>11</v>
      </c>
      <c r="C60" s="17" t="s">
        <v>37</v>
      </c>
      <c r="D60" s="17" t="s">
        <v>38</v>
      </c>
      <c r="E60" s="17" t="s">
        <v>40</v>
      </c>
      <c r="F60" s="45" t="s">
        <v>21</v>
      </c>
      <c r="G60" s="25" t="str">
        <f t="shared" si="1"/>
        <v>60s ASHP NoPV NoST Occupant open EV charging</v>
      </c>
      <c r="H60" s="13">
        <f>'[77]INPUT_Energy demand'!AD8</f>
        <v>17304.358385620471</v>
      </c>
      <c r="I60" s="13">
        <f>'[77]INPUT_Energy demand'!AE8</f>
        <v>17180.393040704796</v>
      </c>
      <c r="J60" s="13">
        <f>'[77]INPUT_Energy demand'!AF8</f>
        <v>28706.921657950319</v>
      </c>
      <c r="K60" s="13">
        <f>'[77]INPUT_Energy demand'!AG8</f>
        <v>18158.023414630668</v>
      </c>
      <c r="L60" s="13">
        <f>'[77]INPUT_Energy demand'!AH8</f>
        <v>17304.358385620471</v>
      </c>
      <c r="M60" s="13">
        <f>'[77]INPUT_Energy demand'!AI8</f>
        <v>12177.324481154286</v>
      </c>
      <c r="N60" s="13">
        <f>'[77]INPUT_Energy demand'!AJ8</f>
        <v>12001.576989417284</v>
      </c>
      <c r="O60" s="13">
        <f>'[77]INPUT_Energy demand'!AK8</f>
        <v>13928.880370630701</v>
      </c>
      <c r="P60" s="13">
        <f>'[77]INPUT_Energy demand'!AL8</f>
        <v>0</v>
      </c>
      <c r="Q60" s="13">
        <f>'[77]INPUT_Energy demand'!AM8</f>
        <v>5003.0685595505092</v>
      </c>
      <c r="R60" s="13">
        <f>'[77]INPUT_Energy demand'!AN8</f>
        <v>16705.344668533035</v>
      </c>
      <c r="S60" s="13">
        <f>'[77]INPUT_Energy demand'!AO8</f>
        <v>4229.1430439999676</v>
      </c>
      <c r="T60" s="13">
        <f>'[77]INPUT_Energy demand'!AP8</f>
        <v>0</v>
      </c>
      <c r="U60" s="13">
        <f>'[77]INPUT_Energy demand'!AQ8</f>
        <v>14776.775726428812</v>
      </c>
      <c r="V60" s="13">
        <f>'[77]INPUT_Energy demand'!AR8</f>
        <v>16705.344668533035</v>
      </c>
      <c r="W60" s="13">
        <f>'[77]INPUT_Energy demand'!AS8</f>
        <v>18548.873</v>
      </c>
      <c r="X60" s="13">
        <f>'[77]INPUT_Energy demand'!AT8</f>
        <v>0</v>
      </c>
      <c r="Y60" s="13">
        <f>'[77]INPUT_Energy demand'!AU8</f>
        <v>0.33857646973705741</v>
      </c>
      <c r="Z60" s="13">
        <f>'[77]INPUT_Energy demand'!AV8</f>
        <v>1</v>
      </c>
      <c r="AA60" s="13">
        <f>'[77]INPUT_Energy demand'!AW8</f>
        <v>0.22799999999999826</v>
      </c>
      <c r="AB60" s="13">
        <f>'[77]INPUT_Energy demand'!AX8</f>
        <v>78403.539788346141</v>
      </c>
      <c r="AC60" s="13">
        <f>'[77]INPUT_Energy demand'!AY8</f>
        <v>61.876739595358238</v>
      </c>
      <c r="AD60" s="13">
        <f>'[77]INPUT_Energy demand'!AZ8</f>
        <v>146.4948963736762</v>
      </c>
      <c r="AE60" s="13">
        <f>'[77]INPUT_Energy demand'!BA8</f>
        <v>192.07599999999999</v>
      </c>
    </row>
    <row r="61" spans="1:31">
      <c r="A61" s="16" t="s">
        <v>8</v>
      </c>
      <c r="B61" s="17" t="s">
        <v>10</v>
      </c>
      <c r="C61" s="17" t="s">
        <v>32</v>
      </c>
      <c r="D61" s="17" t="s">
        <v>38</v>
      </c>
      <c r="E61" s="17" t="s">
        <v>40</v>
      </c>
      <c r="F61" s="45" t="s">
        <v>21</v>
      </c>
      <c r="G61" s="25" t="str">
        <f t="shared" si="1"/>
        <v>60s Direct PV panels NoST Occupant open EV charging</v>
      </c>
      <c r="H61" s="13">
        <f>'[30]INPUT_Energy demand'!AD8</f>
        <v>10580.628487814354</v>
      </c>
      <c r="I61" s="13">
        <f>'[30]INPUT_Energy demand'!AE8</f>
        <v>11881.942015938466</v>
      </c>
      <c r="J61" s="13">
        <f>'[30]INPUT_Energy demand'!AF8</f>
        <v>13692.958832545513</v>
      </c>
      <c r="K61" s="13">
        <f>'[30]INPUT_Energy demand'!AG8</f>
        <v>11066.542849590018</v>
      </c>
      <c r="L61" s="13">
        <f>'[30]INPUT_Energy demand'!AH8</f>
        <v>10580.628487814354</v>
      </c>
      <c r="M61" s="13">
        <f>'[30]INPUT_Energy demand'!AI8</f>
        <v>8230.1887872352636</v>
      </c>
      <c r="N61" s="13">
        <f>'[30]INPUT_Energy demand'!AJ8</f>
        <v>10250.303289380267</v>
      </c>
      <c r="O61" s="13">
        <f>'[30]INPUT_Energy demand'!AK8</f>
        <v>9090.0063136666504</v>
      </c>
      <c r="P61" s="13">
        <f>'[30]INPUT_Energy demand'!AL8</f>
        <v>0</v>
      </c>
      <c r="Q61" s="13">
        <f>'[30]INPUT_Energy demand'!AM8</f>
        <v>3651.7532287032027</v>
      </c>
      <c r="R61" s="13">
        <f>'[30]INPUT_Energy demand'!AN8</f>
        <v>3442.6555431652469</v>
      </c>
      <c r="S61" s="13">
        <f>'[30]INPUT_Energy demand'!AO8</f>
        <v>1976.5365359233674</v>
      </c>
      <c r="T61" s="13">
        <f>'[30]INPUT_Energy demand'!AP8</f>
        <v>0</v>
      </c>
      <c r="U61" s="13">
        <f>'[30]INPUT_Energy demand'!AQ8</f>
        <v>10326.506607315161</v>
      </c>
      <c r="V61" s="13">
        <f>'[30]INPUT_Energy demand'!AR8</f>
        <v>3442.6555431652469</v>
      </c>
      <c r="W61" s="13">
        <f>'[30]INPUT_Energy demand'!AS8</f>
        <v>8669.0198944005188</v>
      </c>
      <c r="X61" s="13">
        <f>'[30]INPUT_Energy demand'!AT8</f>
        <v>0</v>
      </c>
      <c r="Y61" s="13">
        <f>'[30]INPUT_Energy demand'!AU8</f>
        <v>0.3536290991298402</v>
      </c>
      <c r="Z61" s="13">
        <f>'[30]INPUT_Energy demand'!AV8</f>
        <v>1</v>
      </c>
      <c r="AA61" s="13">
        <f>'[30]INPUT_Energy demand'!AW8</f>
        <v>0.22800000000000567</v>
      </c>
      <c r="AB61" s="13">
        <f>'[30]INPUT_Energy demand'!AX8</f>
        <v>43378.065787605396</v>
      </c>
      <c r="AC61" s="13">
        <f>'[30]INPUT_Energy demand'!AY8</f>
        <v>66.6722146630281</v>
      </c>
      <c r="AD61" s="13">
        <f>'[30]INPUT_Energy demand'!AZ8</f>
        <v>53.73787311390037</v>
      </c>
      <c r="AE61" s="13">
        <f>'[30]INPUT_Energy demand'!BA8</f>
        <v>132.75632843201686</v>
      </c>
    </row>
    <row r="62" spans="1:31">
      <c r="A62" s="16" t="s">
        <v>8</v>
      </c>
      <c r="B62" s="17" t="s">
        <v>11</v>
      </c>
      <c r="C62" s="17" t="s">
        <v>32</v>
      </c>
      <c r="D62" s="17" t="s">
        <v>38</v>
      </c>
      <c r="E62" s="17" t="s">
        <v>40</v>
      </c>
      <c r="F62" s="45" t="s">
        <v>21</v>
      </c>
      <c r="G62" s="25" t="str">
        <f t="shared" si="1"/>
        <v>60s ASHP PV panels NoST Occupant open EV charging</v>
      </c>
      <c r="H62" s="13">
        <f>'[78]INPUT_Energy demand'!AD8</f>
        <v>12328.696792834686</v>
      </c>
      <c r="I62" s="13">
        <f>'[78]INPUT_Energy demand'!AE8</f>
        <v>13054.816109318499</v>
      </c>
      <c r="J62" s="13">
        <f>'[78]INPUT_Energy demand'!AF8</f>
        <v>16162.474632656033</v>
      </c>
      <c r="K62" s="13">
        <f>'[78]INPUT_Energy demand'!AG8</f>
        <v>13069.765023118096</v>
      </c>
      <c r="L62" s="13">
        <f>'[78]INPUT_Energy demand'!AH8</f>
        <v>12328.696792834686</v>
      </c>
      <c r="M62" s="13">
        <f>'[78]INPUT_Energy demand'!AI8</f>
        <v>9223.6971376658657</v>
      </c>
      <c r="N62" s="13">
        <f>'[78]INPUT_Energy demand'!AJ8</f>
        <v>10705.672824629321</v>
      </c>
      <c r="O62" s="13">
        <f>'[78]INPUT_Energy demand'!AK8</f>
        <v>10403.319514704421</v>
      </c>
      <c r="P62" s="13">
        <f>'[78]INPUT_Energy demand'!AL8</f>
        <v>0</v>
      </c>
      <c r="Q62" s="13">
        <f>'[78]INPUT_Energy demand'!AM8</f>
        <v>3831.1189716526333</v>
      </c>
      <c r="R62" s="13">
        <f>'[78]INPUT_Energy demand'!AN8</f>
        <v>5456.801808026712</v>
      </c>
      <c r="S62" s="13">
        <f>'[78]INPUT_Energy demand'!AO8</f>
        <v>2666.4455084136753</v>
      </c>
      <c r="T62" s="13">
        <f>'[78]INPUT_Energy demand'!AP8</f>
        <v>0</v>
      </c>
      <c r="U62" s="13">
        <f>'[78]INPUT_Energy demand'!AQ8</f>
        <v>10444.909503753175</v>
      </c>
      <c r="V62" s="13">
        <f>'[78]INPUT_Energy demand'!AR8</f>
        <v>5456.8018080267129</v>
      </c>
      <c r="W62" s="13">
        <f>'[78]INPUT_Energy demand'!AS8</f>
        <v>11694.936440410842</v>
      </c>
      <c r="X62" s="13">
        <f>'[78]INPUT_Energy demand'!AT8</f>
        <v>0</v>
      </c>
      <c r="Y62" s="13">
        <f>'[78]INPUT_Energy demand'!AU8</f>
        <v>0.36679293107096766</v>
      </c>
      <c r="Z62" s="13">
        <f>'[78]INPUT_Energy demand'!AV8</f>
        <v>0.99999999999999978</v>
      </c>
      <c r="AA62" s="13">
        <f>'[78]INPUT_Energy demand'!AW8</f>
        <v>0.22800000000000029</v>
      </c>
      <c r="AB62" s="13">
        <f>'[78]INPUT_Energy demand'!AX8</f>
        <v>52485.456492586149</v>
      </c>
      <c r="AC62" s="13">
        <f>'[78]INPUT_Energy demand'!AY8</f>
        <v>58.984085406705354</v>
      </c>
      <c r="AD62" s="13">
        <f>'[78]INPUT_Energy demand'!AZ8</f>
        <v>100.96709997549763</v>
      </c>
      <c r="AE62" s="13">
        <f>'[78]INPUT_Energy demand'!BA8</f>
        <v>160.69912843201686</v>
      </c>
    </row>
    <row r="63" spans="1:31">
      <c r="A63" s="16" t="s">
        <v>8</v>
      </c>
      <c r="B63" s="17" t="s">
        <v>10</v>
      </c>
      <c r="C63" s="17" t="s">
        <v>37</v>
      </c>
      <c r="D63" s="17" t="s">
        <v>39</v>
      </c>
      <c r="E63" s="17" t="s">
        <v>40</v>
      </c>
      <c r="F63" s="45" t="s">
        <v>21</v>
      </c>
      <c r="G63" s="25" t="str">
        <f t="shared" si="1"/>
        <v>60s Direct NoPV ST Occupant open EV charging</v>
      </c>
      <c r="H63" s="13">
        <f>'[31]INPUT_Energy demand'!AD8</f>
        <v>14086.849959715131</v>
      </c>
      <c r="I63" s="13">
        <f>'[31]INPUT_Energy demand'!AE8</f>
        <v>15541.472078080908</v>
      </c>
      <c r="J63" s="13">
        <f>'[31]INPUT_Energy demand'!AF8</f>
        <v>22379.565734516251</v>
      </c>
      <c r="K63" s="13">
        <f>'[31]INPUT_Energy demand'!AG8</f>
        <v>14558.097934720616</v>
      </c>
      <c r="L63" s="13">
        <f>'[31]INPUT_Energy demand'!AH8</f>
        <v>14086.849959715131</v>
      </c>
      <c r="M63" s="13">
        <f>'[31]INPUT_Energy demand'!AI8</f>
        <v>10107.093066818095</v>
      </c>
      <c r="N63" s="13">
        <f>'[31]INPUT_Energy demand'!AJ8</f>
        <v>11163.540756021088</v>
      </c>
      <c r="O63" s="13">
        <f>'[31]INPUT_Energy demand'!AK8</f>
        <v>11477.248584392721</v>
      </c>
      <c r="P63" s="13">
        <f>'[31]INPUT_Energy demand'!AL8</f>
        <v>0</v>
      </c>
      <c r="Q63" s="13">
        <f>'[31]INPUT_Energy demand'!AM8</f>
        <v>5434.3790112628121</v>
      </c>
      <c r="R63" s="13">
        <f>'[31]INPUT_Energy demand'!AN8</f>
        <v>11216.024978495163</v>
      </c>
      <c r="S63" s="13">
        <f>'[31]INPUT_Energy demand'!AO8</f>
        <v>3080.8493503278951</v>
      </c>
      <c r="T63" s="13">
        <f>'[31]INPUT_Energy demand'!AP8</f>
        <v>0</v>
      </c>
      <c r="U63" s="13">
        <f>'[31]INPUT_Energy demand'!AQ8</f>
        <v>16807.827890206987</v>
      </c>
      <c r="V63" s="13">
        <f>'[31]INPUT_Energy demand'!AR8</f>
        <v>11216.024978495163</v>
      </c>
      <c r="W63" s="13">
        <f>'[31]INPUT_Energy demand'!AS8</f>
        <v>14185.731260000019</v>
      </c>
      <c r="X63" s="13">
        <f>'[31]INPUT_Energy demand'!AT8</f>
        <v>0</v>
      </c>
      <c r="Y63" s="13">
        <f>'[31]INPUT_Energy demand'!AU8</f>
        <v>0.32332428953708714</v>
      </c>
      <c r="Z63" s="13">
        <f>'[31]INPUT_Energy demand'!AV8</f>
        <v>1</v>
      </c>
      <c r="AA63" s="13">
        <f>'[31]INPUT_Energy demand'!AW8</f>
        <v>0.21717945263879834</v>
      </c>
      <c r="AB63" s="13">
        <f>'[31]INPUT_Energy demand'!AX8</f>
        <v>61642.815120421714</v>
      </c>
      <c r="AC63" s="13">
        <f>'[31]INPUT_Energy demand'!AY8</f>
        <v>71.457216350745142</v>
      </c>
      <c r="AD63" s="13">
        <f>'[31]INPUT_Energy demand'!AZ8</f>
        <v>79.350607559121983</v>
      </c>
      <c r="AE63" s="13">
        <f>'[31]INPUT_Energy demand'!BA8</f>
        <v>164.13319999999999</v>
      </c>
    </row>
    <row r="64" spans="1:31">
      <c r="A64" s="16" t="s">
        <v>8</v>
      </c>
      <c r="B64" s="17" t="s">
        <v>11</v>
      </c>
      <c r="C64" s="17" t="s">
        <v>37</v>
      </c>
      <c r="D64" s="17" t="s">
        <v>39</v>
      </c>
      <c r="E64" s="17" t="s">
        <v>40</v>
      </c>
      <c r="F64" s="45" t="s">
        <v>21</v>
      </c>
      <c r="G64" s="25" t="str">
        <f t="shared" si="1"/>
        <v>60s ASHP NoPV ST Occupant open EV charging</v>
      </c>
      <c r="H64" s="13">
        <f>'[79]INPUT_Energy demand'!AD8</f>
        <v>16518.86589927927</v>
      </c>
      <c r="I64" s="13">
        <f>'[79]INPUT_Energy demand'!AE8</f>
        <v>16923.547209714819</v>
      </c>
      <c r="J64" s="13">
        <f>'[79]INPUT_Energy demand'!AF8</f>
        <v>27499.271389923262</v>
      </c>
      <c r="K64" s="13">
        <f>'[79]INPUT_Energy demand'!AG8</f>
        <v>17315.841967817745</v>
      </c>
      <c r="L64" s="13">
        <f>'[79]INPUT_Energy demand'!AH8</f>
        <v>16518.86589927927</v>
      </c>
      <c r="M64" s="13">
        <f>'[79]INPUT_Energy demand'!AI8</f>
        <v>11673.540490381085</v>
      </c>
      <c r="N64" s="13">
        <f>'[79]INPUT_Energy demand'!AJ8</f>
        <v>11797.02165443259</v>
      </c>
      <c r="O64" s="13">
        <f>'[79]INPUT_Energy demand'!AK8</f>
        <v>13272.369472602555</v>
      </c>
      <c r="P64" s="13">
        <f>'[79]INPUT_Energy demand'!AL8</f>
        <v>0</v>
      </c>
      <c r="Q64" s="13">
        <f>'[79]INPUT_Energy demand'!AM8</f>
        <v>5250.0067193337345</v>
      </c>
      <c r="R64" s="13">
        <f>'[79]INPUT_Energy demand'!AN8</f>
        <v>15702.249735490672</v>
      </c>
      <c r="S64" s="13">
        <f>'[79]INPUT_Energy demand'!AO8</f>
        <v>4043.4724952151901</v>
      </c>
      <c r="T64" s="13">
        <f>'[79]INPUT_Energy demand'!AP8</f>
        <v>0</v>
      </c>
      <c r="U64" s="13">
        <f>'[79]INPUT_Energy demand'!AQ8</f>
        <v>15599.26890392409</v>
      </c>
      <c r="V64" s="13">
        <f>'[79]INPUT_Energy demand'!AR8</f>
        <v>15702.249735490672</v>
      </c>
      <c r="W64" s="13">
        <f>'[79]INPUT_Energy demand'!AS8</f>
        <v>18548.873</v>
      </c>
      <c r="X64" s="13">
        <f>'[79]INPUT_Energy demand'!AT8</f>
        <v>0</v>
      </c>
      <c r="Y64" s="13">
        <f>'[79]INPUT_Energy demand'!AU8</f>
        <v>0.33655466494414132</v>
      </c>
      <c r="Z64" s="13">
        <f>'[79]INPUT_Energy demand'!AV8</f>
        <v>1</v>
      </c>
      <c r="AA64" s="13">
        <f>'[79]INPUT_Energy demand'!AW8</f>
        <v>0.21799019785273155</v>
      </c>
      <c r="AB64" s="13">
        <f>'[79]INPUT_Energy demand'!AX8</f>
        <v>74312.433088652135</v>
      </c>
      <c r="AC64" s="13">
        <f>'[79]INPUT_Energy demand'!AY8</f>
        <v>66.293778789727838</v>
      </c>
      <c r="AD64" s="13">
        <f>'[79]INPUT_Energy demand'!AZ8</f>
        <v>139.71117537367618</v>
      </c>
      <c r="AE64" s="13">
        <f>'[79]INPUT_Energy demand'!BA8</f>
        <v>192.07599999999999</v>
      </c>
    </row>
    <row r="65" spans="1:31">
      <c r="A65" s="16" t="s">
        <v>8</v>
      </c>
      <c r="B65" s="17" t="s">
        <v>10</v>
      </c>
      <c r="C65" s="17" t="s">
        <v>32</v>
      </c>
      <c r="D65" s="17" t="s">
        <v>39</v>
      </c>
      <c r="E65" s="17" t="s">
        <v>40</v>
      </c>
      <c r="F65" s="45" t="s">
        <v>21</v>
      </c>
      <c r="G65" s="25" t="str">
        <f t="shared" si="1"/>
        <v>60s Direct PV panels ST Occupant open EV charging</v>
      </c>
      <c r="H65" s="13">
        <f>'[32]INPUT_Energy demand'!AD8</f>
        <v>9947.771038459292</v>
      </c>
      <c r="I65" s="13">
        <f>'[32]INPUT_Energy demand'!AE8</f>
        <v>11658.191100813667</v>
      </c>
      <c r="J65" s="13">
        <f>'[32]INPUT_Energy demand'!AF8</f>
        <v>13393.568175384189</v>
      </c>
      <c r="K65" s="13">
        <f>'[32]INPUT_Energy demand'!AG8</f>
        <v>10403.06168721794</v>
      </c>
      <c r="L65" s="13">
        <f>'[32]INPUT_Energy demand'!AH8</f>
        <v>9947.771038459292</v>
      </c>
      <c r="M65" s="13">
        <f>'[32]INPUT_Energy demand'!AI8</f>
        <v>7923.7451543435636</v>
      </c>
      <c r="N65" s="13">
        <f>'[32]INPUT_Energy demand'!AJ8</f>
        <v>10085.496661944057</v>
      </c>
      <c r="O65" s="13">
        <f>'[32]INPUT_Energy demand'!AK8</f>
        <v>8539.9331257289341</v>
      </c>
      <c r="P65" s="13">
        <f>'[32]INPUT_Energy demand'!AL8</f>
        <v>0</v>
      </c>
      <c r="Q65" s="13">
        <f>'[32]INPUT_Energy demand'!AM8</f>
        <v>3734.4459464701031</v>
      </c>
      <c r="R65" s="13">
        <f>'[32]INPUT_Energy demand'!AN8</f>
        <v>3308.0715134401325</v>
      </c>
      <c r="S65" s="13">
        <f>'[32]INPUT_Energy demand'!AO8</f>
        <v>1863.1285614890057</v>
      </c>
      <c r="T65" s="13">
        <f>'[32]INPUT_Energy demand'!AP8</f>
        <v>0</v>
      </c>
      <c r="U65" s="13">
        <f>'[32]INPUT_Energy demand'!AQ8</f>
        <v>10266.124694078348</v>
      </c>
      <c r="V65" s="13">
        <f>'[32]INPUT_Energy demand'!AR8</f>
        <v>3308.0715134401325</v>
      </c>
      <c r="W65" s="13">
        <f>'[32]INPUT_Energy demand'!AS8</f>
        <v>8669.0198944005188</v>
      </c>
      <c r="X65" s="13">
        <f>'[32]INPUT_Energy demand'!AT8</f>
        <v>0</v>
      </c>
      <c r="Y65" s="13">
        <f>'[32]INPUT_Energy demand'!AU8</f>
        <v>0.3637639379759518</v>
      </c>
      <c r="Z65" s="13">
        <f>'[32]INPUT_Energy demand'!AV8</f>
        <v>1</v>
      </c>
      <c r="AA65" s="13">
        <f>'[32]INPUT_Energy demand'!AW8</f>
        <v>0.21491801659059925</v>
      </c>
      <c r="AB65" s="13">
        <f>'[32]INPUT_Energy demand'!AX8</f>
        <v>40081.933238881058</v>
      </c>
      <c r="AC65" s="13">
        <f>'[32]INPUT_Energy demand'!AY8</f>
        <v>69.109838124070492</v>
      </c>
      <c r="AD65" s="13">
        <f>'[32]INPUT_Energy demand'!AZ8</f>
        <v>53.578663113900369</v>
      </c>
      <c r="AE65" s="13">
        <f>'[32]INPUT_Energy demand'!BA8</f>
        <v>132.75632843201686</v>
      </c>
    </row>
    <row r="66" spans="1:31" ht="16" thickBot="1">
      <c r="A66" s="53" t="s">
        <v>8</v>
      </c>
      <c r="B66" s="29" t="s">
        <v>11</v>
      </c>
      <c r="C66" s="29" t="s">
        <v>32</v>
      </c>
      <c r="D66" s="29" t="s">
        <v>39</v>
      </c>
      <c r="E66" s="29" t="s">
        <v>40</v>
      </c>
      <c r="F66" s="46" t="s">
        <v>21</v>
      </c>
      <c r="G66" s="30" t="str">
        <f t="shared" si="1"/>
        <v>60s ASHP PV panels ST Occupant open EV charging</v>
      </c>
      <c r="H66" s="23">
        <f>'[80]INPUT_Energy demand'!AD8</f>
        <v>11639.253543894265</v>
      </c>
      <c r="I66" s="23">
        <f>'[80]INPUT_Energy demand'!AE8</f>
        <v>12826.791232829715</v>
      </c>
      <c r="J66" s="23">
        <f>'[80]INPUT_Energy demand'!AF8</f>
        <v>15809.497740741203</v>
      </c>
      <c r="K66" s="23">
        <f>'[80]INPUT_Energy demand'!AG8</f>
        <v>12331.264236461751</v>
      </c>
      <c r="L66" s="23">
        <f>'[80]INPUT_Energy demand'!AH8</f>
        <v>11639.253543894265</v>
      </c>
      <c r="M66" s="23">
        <f>'[80]INPUT_Energy demand'!AI8</f>
        <v>8854.827571104699</v>
      </c>
      <c r="N66" s="23">
        <f>'[80]INPUT_Energy demand'!AJ8</f>
        <v>10526.130311884399</v>
      </c>
      <c r="O66" s="23">
        <f>'[80]INPUT_Energy demand'!AK8</f>
        <v>9812.7991324636314</v>
      </c>
      <c r="P66" s="23">
        <f>'[80]INPUT_Energy demand'!AL8</f>
        <v>0</v>
      </c>
      <c r="Q66" s="23">
        <f>'[80]INPUT_Energy demand'!AM8</f>
        <v>3971.9636617250162</v>
      </c>
      <c r="R66" s="23">
        <f>'[80]INPUT_Energy demand'!AN8</f>
        <v>5283.3674288568036</v>
      </c>
      <c r="S66" s="23">
        <f>'[80]INPUT_Energy demand'!AO8</f>
        <v>2518.46510399812</v>
      </c>
      <c r="T66" s="23">
        <f>'[80]INPUT_Energy demand'!AP8</f>
        <v>0</v>
      </c>
      <c r="U66" s="23">
        <f>'[80]INPUT_Energy demand'!AQ8</f>
        <v>10762.243898901757</v>
      </c>
      <c r="V66" s="23">
        <f>'[80]INPUT_Energy demand'!AR8</f>
        <v>5283.3674288568036</v>
      </c>
      <c r="W66" s="23">
        <f>'[80]INPUT_Energy demand'!AS8</f>
        <v>11694.936440410842</v>
      </c>
      <c r="X66" s="23">
        <f>'[80]INPUT_Energy demand'!AT8</f>
        <v>0</v>
      </c>
      <c r="Y66" s="23">
        <f>'[80]INPUT_Energy demand'!AU8</f>
        <v>0.36906463921806665</v>
      </c>
      <c r="Z66" s="23">
        <f>'[80]INPUT_Energy demand'!AV8</f>
        <v>1</v>
      </c>
      <c r="AA66" s="23">
        <f>'[80]INPUT_Energy demand'!AW8</f>
        <v>0.2153466260231891</v>
      </c>
      <c r="AB66" s="23">
        <f>'[80]INPUT_Energy demand'!AX8</f>
        <v>48894.606237688196</v>
      </c>
      <c r="AC66" s="23">
        <f>'[80]INPUT_Energy demand'!AY8</f>
        <v>62.791517480516724</v>
      </c>
      <c r="AD66" s="23">
        <f>'[80]INPUT_Energy demand'!AZ8</f>
        <v>100.09868984077016</v>
      </c>
      <c r="AE66" s="23">
        <f>'[80]INPUT_Energy demand'!BA8</f>
        <v>160.69912843201686</v>
      </c>
    </row>
    <row r="67" spans="1:31">
      <c r="A67" s="16" t="s">
        <v>7</v>
      </c>
      <c r="B67" s="17" t="s">
        <v>10</v>
      </c>
      <c r="C67" s="17" t="s">
        <v>37</v>
      </c>
      <c r="D67" s="17" t="s">
        <v>38</v>
      </c>
      <c r="E67" s="17" t="s">
        <v>17</v>
      </c>
      <c r="F67" s="45" t="s">
        <v>41</v>
      </c>
      <c r="G67" s="25" t="str">
        <f t="shared" ref="G67:G98" si="2">CONCATENATE(A67," ",B67," ",C67," ",D67," ",E67," ",F67)</f>
        <v>TEK17 Direct NoPV NoST Normal EV charging delay</v>
      </c>
      <c r="H67" s="13">
        <f>'[33]INPUT_Energy demand'!AD8</f>
        <v>7474.3697381930861</v>
      </c>
      <c r="I67" s="13">
        <f>'[33]INPUT_Energy demand'!AE8</f>
        <v>7318.9104913014417</v>
      </c>
      <c r="J67" s="13">
        <f>'[33]INPUT_Energy demand'!AF8</f>
        <v>7162.9254454794482</v>
      </c>
      <c r="K67" s="13">
        <f>'[33]INPUT_Energy demand'!AG8</f>
        <v>7626.9631651698264</v>
      </c>
      <c r="L67" s="13">
        <f>'[33]INPUT_Energy demand'!AH8</f>
        <v>7474.3697381930861</v>
      </c>
      <c r="M67" s="13">
        <f>'[33]INPUT_Energy demand'!AI8</f>
        <v>6675.0710849510961</v>
      </c>
      <c r="N67" s="13">
        <f>'[33]INPUT_Energy demand'!AJ8</f>
        <v>6685.2268214794485</v>
      </c>
      <c r="O67" s="13">
        <f>'[33]INPUT_Energy demand'!AK8</f>
        <v>6414.0441846498361</v>
      </c>
      <c r="P67" s="13">
        <f>'[33]INPUT_Energy demand'!AL8</f>
        <v>0</v>
      </c>
      <c r="Q67" s="13">
        <f>'[33]INPUT_Energy demand'!AM8</f>
        <v>643.8394063503456</v>
      </c>
      <c r="R67" s="13">
        <f>'[33]INPUT_Energy demand'!AN8</f>
        <v>477.69862399999965</v>
      </c>
      <c r="S67" s="13">
        <f>'[33]INPUT_Energy demand'!AO8</f>
        <v>1212.9189805199903</v>
      </c>
      <c r="T67" s="13">
        <f>'[33]INPUT_Energy demand'!AP8</f>
        <v>0</v>
      </c>
      <c r="U67" s="13">
        <f>'[33]INPUT_Energy demand'!AQ8</f>
        <v>1164.5024110664967</v>
      </c>
      <c r="V67" s="13">
        <f>'[33]INPUT_Energy demand'!AR8</f>
        <v>477.69862399999971</v>
      </c>
      <c r="W67" s="13">
        <f>'[33]INPUT_Energy demand'!AS8</f>
        <v>5319.8200899999974</v>
      </c>
      <c r="X67" s="13">
        <f>'[33]INPUT_Energy demand'!AT8</f>
        <v>0</v>
      </c>
      <c r="Y67" s="13">
        <f>'[33]INPUT_Energy demand'!AU8</f>
        <v>0.55288799768193897</v>
      </c>
      <c r="Z67" s="13">
        <f>'[33]INPUT_Energy demand'!AV8</f>
        <v>0.99999999999999989</v>
      </c>
      <c r="AA67" s="13">
        <f>'[33]INPUT_Energy demand'!AW8</f>
        <v>0.22799999999999829</v>
      </c>
      <c r="AB67" s="13">
        <f>'[33]INPUT_Energy demand'!AX8</f>
        <v>29824.536429588839</v>
      </c>
      <c r="AC67" s="13">
        <f>'[33]INPUT_Energy demand'!AY8</f>
        <v>20.569969408333346</v>
      </c>
      <c r="AD67" s="13">
        <f>'[33]INPUT_Energy demand'!AZ8</f>
        <v>24.299043199999996</v>
      </c>
      <c r="AE67" s="13">
        <f>'[33]INPUT_Energy demand'!BA8</f>
        <v>64.147599999999997</v>
      </c>
    </row>
    <row r="68" spans="1:31">
      <c r="A68" s="16" t="s">
        <v>7</v>
      </c>
      <c r="B68" s="17" t="s">
        <v>11</v>
      </c>
      <c r="C68" s="17" t="s">
        <v>37</v>
      </c>
      <c r="D68" s="17" t="s">
        <v>38</v>
      </c>
      <c r="E68" s="17" t="s">
        <v>17</v>
      </c>
      <c r="F68" s="45" t="s">
        <v>41</v>
      </c>
      <c r="G68" s="25" t="str">
        <f t="shared" si="2"/>
        <v>TEK17 ASHP NoPV NoST Normal EV charging delay</v>
      </c>
      <c r="H68" s="13">
        <f>'[81]INPUT_Energy demand'!AD8</f>
        <v>11139.410468827798</v>
      </c>
      <c r="I68" s="13">
        <f>'[81]INPUT_Energy demand'!AE8</f>
        <v>11184.686200638909</v>
      </c>
      <c r="J68" s="13">
        <f>'[81]INPUT_Energy demand'!AF8</f>
        <v>11671.364933941215</v>
      </c>
      <c r="K68" s="13">
        <f>'[81]INPUT_Energy demand'!AG8</f>
        <v>11972.578489576659</v>
      </c>
      <c r="L68" s="13">
        <f>'[81]INPUT_Energy demand'!AH8</f>
        <v>11139.410468827798</v>
      </c>
      <c r="M68" s="13">
        <f>'[81]INPUT_Energy demand'!AI8</f>
        <v>8569.8340074291445</v>
      </c>
      <c r="N68" s="13">
        <f>'[81]INPUT_Energy demand'!AJ8</f>
        <v>10395.841156548915</v>
      </c>
      <c r="O68" s="13">
        <f>'[81]INPUT_Energy demand'!AK8</f>
        <v>9362.4502671766932</v>
      </c>
      <c r="P68" s="13">
        <f>'[81]INPUT_Energy demand'!AL8</f>
        <v>0</v>
      </c>
      <c r="Q68" s="13">
        <f>'[81]INPUT_Energy demand'!AM8</f>
        <v>2614.8521932097647</v>
      </c>
      <c r="R68" s="13">
        <f>'[81]INPUT_Energy demand'!AN8</f>
        <v>1275.5237773923</v>
      </c>
      <c r="S68" s="13">
        <f>'[81]INPUT_Energy demand'!AO8</f>
        <v>2610.128222399966</v>
      </c>
      <c r="T68" s="13">
        <f>'[81]INPUT_Energy demand'!AP8</f>
        <v>0</v>
      </c>
      <c r="U68" s="13">
        <f>'[81]INPUT_Energy demand'!AQ8</f>
        <v>5291.5986492489064</v>
      </c>
      <c r="V68" s="13">
        <f>'[81]INPUT_Energy demand'!AR8</f>
        <v>1275.5237773923002</v>
      </c>
      <c r="W68" s="13">
        <f>'[81]INPUT_Energy demand'!AS8</f>
        <v>11447.930800000009</v>
      </c>
      <c r="X68" s="13">
        <f>'[81]INPUT_Energy demand'!AT8</f>
        <v>0</v>
      </c>
      <c r="Y68" s="13">
        <f>'[81]INPUT_Energy demand'!AU8</f>
        <v>0.49415164802434869</v>
      </c>
      <c r="Z68" s="13">
        <f>'[81]INPUT_Energy demand'!AV8</f>
        <v>0.99999999999999978</v>
      </c>
      <c r="AA68" s="13">
        <f>'[81]INPUT_Energy demand'!AW8</f>
        <v>0.22799999999999684</v>
      </c>
      <c r="AB68" s="13">
        <f>'[81]INPUT_Energy demand'!AX8</f>
        <v>46292.423130978146</v>
      </c>
      <c r="AC68" s="13">
        <f>'[81]INPUT_Energy demand'!AY8</f>
        <v>32.313187225000014</v>
      </c>
      <c r="AD68" s="13">
        <f>'[81]INPUT_Energy demand'!AZ8</f>
        <v>59.918425799999994</v>
      </c>
      <c r="AE68" s="13">
        <f>'[81]INPUT_Energy demand'!BA8</f>
        <v>139.26929999999999</v>
      </c>
    </row>
    <row r="69" spans="1:31">
      <c r="A69" s="16" t="s">
        <v>7</v>
      </c>
      <c r="B69" s="17" t="s">
        <v>10</v>
      </c>
      <c r="C69" s="17" t="s">
        <v>32</v>
      </c>
      <c r="D69" s="17" t="s">
        <v>38</v>
      </c>
      <c r="E69" s="17" t="s">
        <v>17</v>
      </c>
      <c r="F69" s="45" t="s">
        <v>41</v>
      </c>
      <c r="G69" s="25" t="str">
        <f t="shared" si="2"/>
        <v>TEK17 Direct PV panels NoST Normal EV charging delay</v>
      </c>
      <c r="H69" s="13">
        <f>'[34]INPUT_Energy demand'!AD8</f>
        <v>6917.5218494097862</v>
      </c>
      <c r="I69" s="13">
        <f>'[34]INPUT_Energy demand'!AE8</f>
        <v>7246.4007752686193</v>
      </c>
      <c r="J69" s="13">
        <f>'[34]INPUT_Energy demand'!AF8</f>
        <v>6601.3071611298965</v>
      </c>
      <c r="K69" s="13">
        <f>'[34]INPUT_Energy demand'!AG8</f>
        <v>6715.6553638711775</v>
      </c>
      <c r="L69" s="13">
        <f>'[34]INPUT_Energy demand'!AH8</f>
        <v>6917.5218494097862</v>
      </c>
      <c r="M69" s="13">
        <f>'[34]INPUT_Energy demand'!AI8</f>
        <v>6642.0604392291889</v>
      </c>
      <c r="N69" s="13">
        <f>'[34]INPUT_Energy demand'!AJ8</f>
        <v>5851.192777608795</v>
      </c>
      <c r="O69" s="13">
        <f>'[34]INPUT_Energy demand'!AK8</f>
        <v>6212.979010964229</v>
      </c>
      <c r="P69" s="13">
        <f>'[34]INPUT_Energy demand'!AL8</f>
        <v>0</v>
      </c>
      <c r="Q69" s="13">
        <f>'[34]INPUT_Energy demand'!AM8</f>
        <v>604.34033603943044</v>
      </c>
      <c r="R69" s="13">
        <f>'[34]INPUT_Energy demand'!AN8</f>
        <v>750.11438352110144</v>
      </c>
      <c r="S69" s="13">
        <f>'[34]INPUT_Energy demand'!AO8</f>
        <v>502.67635290694852</v>
      </c>
      <c r="T69" s="13">
        <f>'[34]INPUT_Energy demand'!AP8</f>
        <v>0</v>
      </c>
      <c r="U69" s="13">
        <f>'[34]INPUT_Energy demand'!AQ8</f>
        <v>597.86595578388335</v>
      </c>
      <c r="V69" s="13">
        <f>'[34]INPUT_Energy demand'!AR8</f>
        <v>750.11438352110167</v>
      </c>
      <c r="W69" s="13">
        <f>'[34]INPUT_Energy demand'!AS8</f>
        <v>2204.720846083093</v>
      </c>
      <c r="X69" s="13">
        <f>'[34]INPUT_Energy demand'!AT8</f>
        <v>0</v>
      </c>
      <c r="Y69" s="13">
        <f>'[34]INPUT_Energy demand'!AU8</f>
        <v>1.0108291502349525</v>
      </c>
      <c r="Z69" s="13">
        <f>'[34]INPUT_Energy demand'!AV8</f>
        <v>0.99999999999999967</v>
      </c>
      <c r="AA69" s="13">
        <f>'[34]INPUT_Energy demand'!AW8</f>
        <v>0.22800000000000151</v>
      </c>
      <c r="AB69" s="13">
        <f>'[34]INPUT_Energy demand'!AX8</f>
        <v>24295.855552175875</v>
      </c>
      <c r="AC69" s="13">
        <f>'[34]INPUT_Energy demand'!AY8</f>
        <v>14.286816884748127</v>
      </c>
      <c r="AD69" s="13">
        <f>'[34]INPUT_Energy demand'!AZ8</f>
        <v>13.76428998536462</v>
      </c>
      <c r="AE69" s="13">
        <f>'[34]INPUT_Energy demand'!BA8</f>
        <v>37.070160330448644</v>
      </c>
    </row>
    <row r="70" spans="1:31">
      <c r="A70" s="16" t="s">
        <v>7</v>
      </c>
      <c r="B70" s="17" t="s">
        <v>11</v>
      </c>
      <c r="C70" s="17" t="s">
        <v>32</v>
      </c>
      <c r="D70" s="17" t="s">
        <v>38</v>
      </c>
      <c r="E70" s="17" t="s">
        <v>17</v>
      </c>
      <c r="F70" s="45" t="s">
        <v>41</v>
      </c>
      <c r="G70" s="25" t="str">
        <f t="shared" si="2"/>
        <v>TEK17 ASHP PV panels NoST Normal EV charging delay</v>
      </c>
      <c r="H70" s="13">
        <f>'[82]INPUT_Energy demand'!AD8</f>
        <v>8453.8615247933449</v>
      </c>
      <c r="I70" s="13">
        <f>'[82]INPUT_Energy demand'!AE8</f>
        <v>8759.1640503970521</v>
      </c>
      <c r="J70" s="13">
        <f>'[82]INPUT_Energy demand'!AF8</f>
        <v>8935.3057069248298</v>
      </c>
      <c r="K70" s="13">
        <f>'[82]INPUT_Energy demand'!AG8</f>
        <v>8665.9609652064573</v>
      </c>
      <c r="L70" s="13">
        <f>'[82]INPUT_Energy demand'!AH8</f>
        <v>8453.8615247933449</v>
      </c>
      <c r="M70" s="13">
        <f>'[82]INPUT_Energy demand'!AI8</f>
        <v>7207.8158295253152</v>
      </c>
      <c r="N70" s="13">
        <f>'[82]INPUT_Energy demand'!AJ8</f>
        <v>7629.3548407065937</v>
      </c>
      <c r="O70" s="13">
        <f>'[82]INPUT_Energy demand'!AK8</f>
        <v>7371.0925709285466</v>
      </c>
      <c r="P70" s="13">
        <f>'[82]INPUT_Energy demand'!AL8</f>
        <v>0</v>
      </c>
      <c r="Q70" s="13">
        <f>'[82]INPUT_Energy demand'!AM8</f>
        <v>1551.3482208717369</v>
      </c>
      <c r="R70" s="13">
        <f>'[82]INPUT_Energy demand'!AN8</f>
        <v>1305.9508662182361</v>
      </c>
      <c r="S70" s="13">
        <f>'[82]INPUT_Energy demand'!AO8</f>
        <v>1294.8683942779107</v>
      </c>
      <c r="T70" s="13">
        <f>'[82]INPUT_Energy demand'!AP8</f>
        <v>0</v>
      </c>
      <c r="U70" s="13">
        <f>'[82]INPUT_Energy demand'!AQ8</f>
        <v>2740.1177340463455</v>
      </c>
      <c r="V70" s="13">
        <f>'[82]INPUT_Energy demand'!AR8</f>
        <v>1305.9508662182357</v>
      </c>
      <c r="W70" s="13">
        <f>'[82]INPUT_Energy demand'!AS8</f>
        <v>5679.247343324103</v>
      </c>
      <c r="X70" s="13">
        <f>'[82]INPUT_Energy demand'!AT8</f>
        <v>0</v>
      </c>
      <c r="Y70" s="13">
        <f>'[82]INPUT_Energy demand'!AU8</f>
        <v>0.56616115490076158</v>
      </c>
      <c r="Z70" s="13">
        <f>'[82]INPUT_Energy demand'!AV8</f>
        <v>1.0000000000000004</v>
      </c>
      <c r="AA70" s="13">
        <f>'[82]INPUT_Energy demand'!AW8</f>
        <v>0.22800000000000267</v>
      </c>
      <c r="AB70" s="13">
        <f>'[82]INPUT_Energy demand'!AX8</f>
        <v>32302.696814131908</v>
      </c>
      <c r="AC70" s="13">
        <f>'[82]INPUT_Energy demand'!AY8</f>
        <v>33.92936861923593</v>
      </c>
      <c r="AD70" s="13">
        <f>'[82]INPUT_Energy demand'!AZ8</f>
        <v>80.557198081405943</v>
      </c>
      <c r="AE70" s="13">
        <f>'[82]INPUT_Energy demand'!BA8</f>
        <v>110.60450884389138</v>
      </c>
    </row>
    <row r="71" spans="1:31">
      <c r="A71" s="16" t="s">
        <v>7</v>
      </c>
      <c r="B71" s="17" t="s">
        <v>10</v>
      </c>
      <c r="C71" s="17" t="s">
        <v>37</v>
      </c>
      <c r="D71" s="17" t="s">
        <v>39</v>
      </c>
      <c r="E71" s="17" t="s">
        <v>17</v>
      </c>
      <c r="F71" s="45" t="s">
        <v>41</v>
      </c>
      <c r="G71" s="25" t="str">
        <f t="shared" si="2"/>
        <v>TEK17 Direct NoPV ST Normal EV charging delay</v>
      </c>
      <c r="H71" s="13">
        <f>'[35]INPUT_Energy demand'!AD8</f>
        <v>7374.7006525148827</v>
      </c>
      <c r="I71" s="13">
        <f>'[35]INPUT_Energy demand'!AE8</f>
        <v>8189.3623927512526</v>
      </c>
      <c r="J71" s="13">
        <f>'[35]INPUT_Energy demand'!AF8</f>
        <v>7803.4239848271154</v>
      </c>
      <c r="K71" s="13">
        <f>'[35]INPUT_Energy demand'!AG8</f>
        <v>7544.4903550369072</v>
      </c>
      <c r="L71" s="13">
        <f>'[35]INPUT_Energy demand'!AH8</f>
        <v>7374.7006525148827</v>
      </c>
      <c r="M71" s="13">
        <f>'[35]INPUT_Energy demand'!AI8</f>
        <v>6684.3621324533087</v>
      </c>
      <c r="N71" s="13">
        <f>'[35]INPUT_Energy demand'!AJ8</f>
        <v>6659.2713304174158</v>
      </c>
      <c r="O71" s="13">
        <f>'[35]INPUT_Energy demand'!AK8</f>
        <v>6477.0894621935577</v>
      </c>
      <c r="P71" s="13">
        <f>'[35]INPUT_Energy demand'!AL8</f>
        <v>0</v>
      </c>
      <c r="Q71" s="13">
        <f>'[35]INPUT_Energy demand'!AM8</f>
        <v>1505.0002602979439</v>
      </c>
      <c r="R71" s="13">
        <f>'[35]INPUT_Energy demand'!AN8</f>
        <v>1144.1526544096996</v>
      </c>
      <c r="S71" s="13">
        <f>'[35]INPUT_Energy demand'!AO8</f>
        <v>1067.4008928433495</v>
      </c>
      <c r="T71" s="13">
        <f>'[35]INPUT_Energy demand'!AP8</f>
        <v>0</v>
      </c>
      <c r="U71" s="13">
        <f>'[35]INPUT_Energy demand'!AQ8</f>
        <v>2054.0281612322742</v>
      </c>
      <c r="V71" s="13">
        <f>'[35]INPUT_Energy demand'!AR8</f>
        <v>1144.1526544096992</v>
      </c>
      <c r="W71" s="13">
        <f>'[35]INPUT_Energy demand'!AS8</f>
        <v>5319.8200899999974</v>
      </c>
      <c r="X71" s="13">
        <f>'[35]INPUT_Energy demand'!AT8</f>
        <v>0</v>
      </c>
      <c r="Y71" s="13">
        <f>'[35]INPUT_Energy demand'!AU8</f>
        <v>0.73270673143792164</v>
      </c>
      <c r="Z71" s="13">
        <f>'[35]INPUT_Energy demand'!AV8</f>
        <v>1.0000000000000004</v>
      </c>
      <c r="AA71" s="13">
        <f>'[35]INPUT_Energy demand'!AW8</f>
        <v>0.20064605095383028</v>
      </c>
      <c r="AB71" s="13">
        <f>'[35]INPUT_Energy demand'!AX8</f>
        <v>26677.426608348142</v>
      </c>
      <c r="AC71" s="13">
        <f>'[35]INPUT_Energy demand'!AY8</f>
        <v>24.311523099999995</v>
      </c>
      <c r="AD71" s="13">
        <f>'[35]INPUT_Energy demand'!AZ8</f>
        <v>23.601124199999997</v>
      </c>
      <c r="AE71" s="13">
        <f>'[35]INPUT_Energy demand'!BA8</f>
        <v>64.147599999999997</v>
      </c>
    </row>
    <row r="72" spans="1:31">
      <c r="A72" s="16" t="s">
        <v>7</v>
      </c>
      <c r="B72" s="17" t="s">
        <v>11</v>
      </c>
      <c r="C72" s="17" t="s">
        <v>37</v>
      </c>
      <c r="D72" s="17" t="s">
        <v>39</v>
      </c>
      <c r="E72" s="17" t="s">
        <v>17</v>
      </c>
      <c r="F72" s="45" t="s">
        <v>41</v>
      </c>
      <c r="G72" s="25" t="str">
        <f t="shared" si="2"/>
        <v>TEK17 ASHP NoPV ST Normal EV charging delay</v>
      </c>
      <c r="H72" s="13">
        <f>'[83]INPUT_Energy demand'!AD8</f>
        <v>10431.301882344374</v>
      </c>
      <c r="I72" s="13">
        <f>'[83]INPUT_Energy demand'!AE8</f>
        <v>10910.523031413482</v>
      </c>
      <c r="J72" s="13">
        <f>'[83]INPUT_Energy demand'!AF8</f>
        <v>11461.673394030866</v>
      </c>
      <c r="K72" s="13">
        <f>'[83]INPUT_Energy demand'!AG8</f>
        <v>11179.995085126693</v>
      </c>
      <c r="L72" s="13">
        <f>'[83]INPUT_Energy demand'!AH8</f>
        <v>10431.301882344374</v>
      </c>
      <c r="M72" s="13">
        <f>'[83]INPUT_Energy demand'!AI8</f>
        <v>8161.0157982569417</v>
      </c>
      <c r="N72" s="13">
        <f>'[83]INPUT_Energy demand'!AJ8</f>
        <v>10211.437878818866</v>
      </c>
      <c r="O72" s="13">
        <f>'[83]INPUT_Energy demand'!AK8</f>
        <v>8753.4385178441607</v>
      </c>
      <c r="P72" s="13">
        <f>'[83]INPUT_Energy demand'!AL8</f>
        <v>0</v>
      </c>
      <c r="Q72" s="13">
        <f>'[83]INPUT_Energy demand'!AM8</f>
        <v>2749.5072331565407</v>
      </c>
      <c r="R72" s="13">
        <f>'[83]INPUT_Energy demand'!AN8</f>
        <v>1250.2355152119999</v>
      </c>
      <c r="S72" s="13">
        <f>'[83]INPUT_Energy demand'!AO8</f>
        <v>2426.5565672825323</v>
      </c>
      <c r="T72" s="13">
        <f>'[83]INPUT_Energy demand'!AP8</f>
        <v>0</v>
      </c>
      <c r="U72" s="13">
        <f>'[83]INPUT_Energy demand'!AQ8</f>
        <v>6297.9982276196106</v>
      </c>
      <c r="V72" s="13">
        <f>'[83]INPUT_Energy demand'!AR8</f>
        <v>1250.2355152120006</v>
      </c>
      <c r="W72" s="13">
        <f>'[83]INPUT_Energy demand'!AS8</f>
        <v>11447.930800000009</v>
      </c>
      <c r="X72" s="13">
        <f>'[83]INPUT_Energy demand'!AT8</f>
        <v>0</v>
      </c>
      <c r="Y72" s="13">
        <f>'[83]INPUT_Energy demand'!AU8</f>
        <v>0.4365684355226857</v>
      </c>
      <c r="Z72" s="13">
        <f>'[83]INPUT_Energy demand'!AV8</f>
        <v>0.99999999999999944</v>
      </c>
      <c r="AA72" s="13">
        <f>'[83]INPUT_Energy demand'!AW8</f>
        <v>0.21196464318971342</v>
      </c>
      <c r="AB72" s="13">
        <f>'[83]INPUT_Energy demand'!AX8</f>
        <v>42600.757576376913</v>
      </c>
      <c r="AC72" s="13">
        <f>'[83]INPUT_Energy demand'!AY8</f>
        <v>45.653626712500014</v>
      </c>
      <c r="AD72" s="13">
        <f>'[83]INPUT_Energy demand'!AZ8</f>
        <v>59.061296799999994</v>
      </c>
      <c r="AE72" s="13">
        <f>'[83]INPUT_Energy demand'!BA8</f>
        <v>139.26929999999999</v>
      </c>
    </row>
    <row r="73" spans="1:31">
      <c r="A73" s="16" t="s">
        <v>7</v>
      </c>
      <c r="B73" s="17" t="s">
        <v>10</v>
      </c>
      <c r="C73" s="17" t="s">
        <v>32</v>
      </c>
      <c r="D73" s="17" t="s">
        <v>39</v>
      </c>
      <c r="E73" s="17" t="s">
        <v>17</v>
      </c>
      <c r="F73" s="45" t="s">
        <v>41</v>
      </c>
      <c r="G73" s="25" t="str">
        <f t="shared" si="2"/>
        <v>TEK17 Direct PV panels ST Normal EV charging delay</v>
      </c>
      <c r="H73" s="13">
        <f>'[36]INPUT_Energy demand'!AD8</f>
        <v>6410.859044130234</v>
      </c>
      <c r="I73" s="13">
        <f>'[36]INPUT_Energy demand'!AE8</f>
        <v>7004.2007536223882</v>
      </c>
      <c r="J73" s="13">
        <f>'[36]INPUT_Energy demand'!AF8</f>
        <v>6402.8068454281693</v>
      </c>
      <c r="K73" s="13">
        <f>'[36]INPUT_Energy demand'!AG8</f>
        <v>6158.9307562374825</v>
      </c>
      <c r="L73" s="13">
        <f>'[36]INPUT_Energy demand'!AH8</f>
        <v>6410.859044130234</v>
      </c>
      <c r="M73" s="13">
        <f>'[36]INPUT_Energy demand'!AI8</f>
        <v>6406.8626076347236</v>
      </c>
      <c r="N73" s="13">
        <f>'[36]INPUT_Energy demand'!AJ8</f>
        <v>5719.2493387339146</v>
      </c>
      <c r="O73" s="13">
        <f>'[36]INPUT_Energy demand'!AK8</f>
        <v>5744.4575371425726</v>
      </c>
      <c r="P73" s="13">
        <f>'[36]INPUT_Energy demand'!AL8</f>
        <v>0</v>
      </c>
      <c r="Q73" s="13">
        <f>'[36]INPUT_Energy demand'!AM8</f>
        <v>597.33814598766457</v>
      </c>
      <c r="R73" s="13">
        <f>'[36]INPUT_Energy demand'!AN8</f>
        <v>683.5575066942547</v>
      </c>
      <c r="S73" s="13">
        <f>'[36]INPUT_Energy demand'!AO8</f>
        <v>414.47321909490984</v>
      </c>
      <c r="T73" s="13">
        <f>'[36]INPUT_Energy demand'!AP8</f>
        <v>0</v>
      </c>
      <c r="U73" s="13">
        <f>'[36]INPUT_Energy demand'!AQ8</f>
        <v>605.29630509888386</v>
      </c>
      <c r="V73" s="13">
        <f>'[36]INPUT_Energy demand'!AR8</f>
        <v>683.55750669425515</v>
      </c>
      <c r="W73" s="13">
        <f>'[36]INPUT_Energy demand'!AS8</f>
        <v>2204.720846083093</v>
      </c>
      <c r="X73" s="13">
        <f>'[36]INPUT_Energy demand'!AT8</f>
        <v>0</v>
      </c>
      <c r="Y73" s="13">
        <f>'[36]INPUT_Energy demand'!AU8</f>
        <v>0.98685245714506842</v>
      </c>
      <c r="Z73" s="13">
        <f>'[36]INPUT_Energy demand'!AV8</f>
        <v>0.99999999999999933</v>
      </c>
      <c r="AA73" s="13">
        <f>'[36]INPUT_Energy demand'!AW8</f>
        <v>0.18799351393227989</v>
      </c>
      <c r="AB73" s="13">
        <f>'[36]INPUT_Energy demand'!AX8</f>
        <v>21656.986774678342</v>
      </c>
      <c r="AC73" s="13">
        <f>'[36]INPUT_Energy demand'!AY8</f>
        <v>14.1298213699698</v>
      </c>
      <c r="AD73" s="13">
        <f>'[36]INPUT_Energy demand'!AZ8</f>
        <v>13.65002098536462</v>
      </c>
      <c r="AE73" s="13">
        <f>'[36]INPUT_Energy demand'!BA8</f>
        <v>37.070160330448644</v>
      </c>
    </row>
    <row r="74" spans="1:31">
      <c r="A74" s="16" t="s">
        <v>7</v>
      </c>
      <c r="B74" s="17" t="s">
        <v>11</v>
      </c>
      <c r="C74" s="17" t="s">
        <v>32</v>
      </c>
      <c r="D74" s="17" t="s">
        <v>39</v>
      </c>
      <c r="E74" s="17" t="s">
        <v>17</v>
      </c>
      <c r="F74" s="45" t="s">
        <v>41</v>
      </c>
      <c r="G74" s="25" t="str">
        <f t="shared" si="2"/>
        <v>TEK17 ASHP PV panels ST Normal EV charging delay</v>
      </c>
      <c r="H74" s="13">
        <f>'[84]INPUT_Energy demand'!AD8</f>
        <v>7865.5530594350448</v>
      </c>
      <c r="I74" s="13">
        <f>'[84]INPUT_Energy demand'!AE8</f>
        <v>8489.1210322197821</v>
      </c>
      <c r="J74" s="13">
        <f>'[84]INPUT_Energy demand'!AF8</f>
        <v>8756.0316109586493</v>
      </c>
      <c r="K74" s="13">
        <f>'[84]INPUT_Energy demand'!AG8</f>
        <v>8007.5592882234232</v>
      </c>
      <c r="L74" s="13">
        <f>'[84]INPUT_Energy demand'!AH8</f>
        <v>7865.5530594350448</v>
      </c>
      <c r="M74" s="13">
        <f>'[84]INPUT_Energy demand'!AI8</f>
        <v>6920.3812586792965</v>
      </c>
      <c r="N74" s="13">
        <f>'[84]INPUT_Energy demand'!AJ8</f>
        <v>7476.1495111862032</v>
      </c>
      <c r="O74" s="13">
        <f>'[84]INPUT_Energy demand'!AK8</f>
        <v>6844.9548307898867</v>
      </c>
      <c r="P74" s="13">
        <f>'[84]INPUT_Energy demand'!AL8</f>
        <v>0</v>
      </c>
      <c r="Q74" s="13">
        <f>'[84]INPUT_Energy demand'!AM8</f>
        <v>1568.7397735404857</v>
      </c>
      <c r="R74" s="13">
        <f>'[84]INPUT_Energy demand'!AN8</f>
        <v>1279.8820997724461</v>
      </c>
      <c r="S74" s="13">
        <f>'[84]INPUT_Energy demand'!AO8</f>
        <v>1162.6044574335365</v>
      </c>
      <c r="T74" s="13">
        <f>'[84]INPUT_Energy demand'!AP8</f>
        <v>0</v>
      </c>
      <c r="U74" s="13">
        <f>'[84]INPUT_Energy demand'!AQ8</f>
        <v>3011.6938273532223</v>
      </c>
      <c r="V74" s="13">
        <f>'[84]INPUT_Energy demand'!AR8</f>
        <v>1279.8820997724458</v>
      </c>
      <c r="W74" s="13">
        <f>'[84]INPUT_Energy demand'!AS8</f>
        <v>5679.247343324103</v>
      </c>
      <c r="X74" s="13">
        <f>'[84]INPUT_Energy demand'!AT8</f>
        <v>0</v>
      </c>
      <c r="Y74" s="13">
        <f>'[84]INPUT_Energy demand'!AU8</f>
        <v>0.5208828863321564</v>
      </c>
      <c r="Z74" s="13">
        <f>'[84]INPUT_Energy demand'!AV8</f>
        <v>1.0000000000000002</v>
      </c>
      <c r="AA74" s="13">
        <f>'[84]INPUT_Energy demand'!AW8</f>
        <v>0.20471100960238439</v>
      </c>
      <c r="AB74" s="13">
        <f>'[84]INPUT_Energy demand'!AX8</f>
        <v>29234.990223724079</v>
      </c>
      <c r="AC74" s="13">
        <f>'[84]INPUT_Energy demand'!AY8</f>
        <v>44.431471969071282</v>
      </c>
      <c r="AD74" s="13">
        <f>'[84]INPUT_Energy demand'!AZ8</f>
        <v>79.075923773271981</v>
      </c>
      <c r="AE74" s="13">
        <f>'[84]INPUT_Energy demand'!BA8</f>
        <v>110.60450884389138</v>
      </c>
    </row>
    <row r="75" spans="1:31">
      <c r="A75" s="16" t="s">
        <v>7</v>
      </c>
      <c r="B75" s="17" t="s">
        <v>10</v>
      </c>
      <c r="C75" s="17" t="s">
        <v>37</v>
      </c>
      <c r="D75" s="17" t="s">
        <v>38</v>
      </c>
      <c r="E75" s="17" t="s">
        <v>40</v>
      </c>
      <c r="F75" s="45" t="s">
        <v>41</v>
      </c>
      <c r="G75" s="25" t="str">
        <f t="shared" si="2"/>
        <v>TEK17 Direct NoPV NoST Occupant open EV charging delay</v>
      </c>
      <c r="H75" s="13">
        <f>'[37]INPUT_Energy demand'!AD8</f>
        <v>7649.2211396923585</v>
      </c>
      <c r="I75" s="13">
        <f>'[37]INPUT_Energy demand'!AE8</f>
        <v>8171.1947245098781</v>
      </c>
      <c r="J75" s="13">
        <f>'[37]INPUT_Energy demand'!AF8</f>
        <v>7787.1685606024676</v>
      </c>
      <c r="K75" s="13">
        <f>'[37]INPUT_Energy demand'!AG8</f>
        <v>7942.3853520416578</v>
      </c>
      <c r="L75" s="13">
        <f>'[37]INPUT_Energy demand'!AH8</f>
        <v>7649.2211396923585</v>
      </c>
      <c r="M75" s="13">
        <f>'[37]INPUT_Energy demand'!AI8</f>
        <v>6667.3853623192517</v>
      </c>
      <c r="N75" s="13">
        <f>'[37]INPUT_Energy demand'!AJ8</f>
        <v>6730.7585851234971</v>
      </c>
      <c r="O75" s="13">
        <f>'[37]INPUT_Energy demand'!AK8</f>
        <v>6729.4663715216666</v>
      </c>
      <c r="P75" s="13">
        <f>'[37]INPUT_Energy demand'!AL8</f>
        <v>0</v>
      </c>
      <c r="Q75" s="13">
        <f>'[37]INPUT_Energy demand'!AM8</f>
        <v>1503.8093621906264</v>
      </c>
      <c r="R75" s="13">
        <f>'[37]INPUT_Energy demand'!AN8</f>
        <v>1056.4099754789704</v>
      </c>
      <c r="S75" s="13">
        <f>'[37]INPUT_Energy demand'!AO8</f>
        <v>1212.9189805199912</v>
      </c>
      <c r="T75" s="13">
        <f>'[37]INPUT_Energy demand'!AP8</f>
        <v>0</v>
      </c>
      <c r="U75" s="13">
        <f>'[37]INPUT_Energy demand'!AQ8</f>
        <v>1923.7690656995642</v>
      </c>
      <c r="V75" s="13">
        <f>'[37]INPUT_Energy demand'!AR8</f>
        <v>1056.4099754789702</v>
      </c>
      <c r="W75" s="13">
        <f>'[37]INPUT_Energy demand'!AS8</f>
        <v>5319.8200899999974</v>
      </c>
      <c r="X75" s="13">
        <f>'[37]INPUT_Energy demand'!AT8</f>
        <v>0</v>
      </c>
      <c r="Y75" s="13">
        <f>'[37]INPUT_Energy demand'!AU8</f>
        <v>0.78169952360876405</v>
      </c>
      <c r="Z75" s="13">
        <f>'[37]INPUT_Energy demand'!AV8</f>
        <v>1.0000000000000002</v>
      </c>
      <c r="AA75" s="13">
        <f>'[37]INPUT_Energy demand'!AW8</f>
        <v>0.22799999999999845</v>
      </c>
      <c r="AB75" s="13">
        <f>'[37]INPUT_Energy demand'!AX8</f>
        <v>28107.171702469746</v>
      </c>
      <c r="AC75" s="13">
        <f>'[37]INPUT_Energy demand'!AY8</f>
        <v>19.642840657248996</v>
      </c>
      <c r="AD75" s="13">
        <f>'[37]INPUT_Energy demand'!AZ8</f>
        <v>22.115611394837508</v>
      </c>
      <c r="AE75" s="13">
        <f>'[37]INPUT_Energy demand'!BA8</f>
        <v>64.147599999999997</v>
      </c>
    </row>
    <row r="76" spans="1:31">
      <c r="A76" s="16" t="s">
        <v>7</v>
      </c>
      <c r="B76" s="17" t="s">
        <v>11</v>
      </c>
      <c r="C76" s="17" t="s">
        <v>37</v>
      </c>
      <c r="D76" s="17" t="s">
        <v>38</v>
      </c>
      <c r="E76" s="17" t="s">
        <v>40</v>
      </c>
      <c r="F76" s="45" t="s">
        <v>41</v>
      </c>
      <c r="G76" s="25" t="str">
        <f t="shared" si="2"/>
        <v>TEK17 ASHP NoPV NoST Occupant open EV charging delay</v>
      </c>
      <c r="H76" s="13">
        <f>'[85]INPUT_Energy demand'!AD8</f>
        <v>10810.377070327102</v>
      </c>
      <c r="I76" s="13">
        <f>'[85]INPUT_Energy demand'!AE8</f>
        <v>10969.569659812949</v>
      </c>
      <c r="J76" s="13">
        <f>'[85]INPUT_Energy demand'!AF8</f>
        <v>11485.190518581639</v>
      </c>
      <c r="K76" s="13">
        <f>'[85]INPUT_Energy demand'!AG8</f>
        <v>11687.434276448485</v>
      </c>
      <c r="L76" s="13">
        <f>'[85]INPUT_Energy demand'!AH8</f>
        <v>10810.377070327102</v>
      </c>
      <c r="M76" s="13">
        <f>'[85]INPUT_Energy demand'!AI8</f>
        <v>8282.7812589488585</v>
      </c>
      <c r="N76" s="13">
        <f>'[85]INPUT_Energy demand'!AJ8</f>
        <v>10310.152920192957</v>
      </c>
      <c r="O76" s="13">
        <f>'[85]INPUT_Energy demand'!AK8</f>
        <v>9077.3060540485076</v>
      </c>
      <c r="P76" s="13">
        <f>'[85]INPUT_Energy demand'!AL8</f>
        <v>0</v>
      </c>
      <c r="Q76" s="13">
        <f>'[85]INPUT_Energy demand'!AM8</f>
        <v>2686.7884008640904</v>
      </c>
      <c r="R76" s="13">
        <f>'[85]INPUT_Energy demand'!AN8</f>
        <v>1175.0375983886825</v>
      </c>
      <c r="S76" s="13">
        <f>'[85]INPUT_Energy demand'!AO8</f>
        <v>2610.1282223999769</v>
      </c>
      <c r="T76" s="13">
        <f>'[85]INPUT_Energy demand'!AP8</f>
        <v>0</v>
      </c>
      <c r="U76" s="13">
        <f>'[85]INPUT_Energy demand'!AQ8</f>
        <v>5433.0056008538204</v>
      </c>
      <c r="V76" s="13">
        <f>'[85]INPUT_Energy demand'!AR8</f>
        <v>1175.0375983886829</v>
      </c>
      <c r="W76" s="13">
        <f>'[85]INPUT_Energy demand'!AS8</f>
        <v>11447.930800000009</v>
      </c>
      <c r="X76" s="13">
        <f>'[85]INPUT_Energy demand'!AT8</f>
        <v>0</v>
      </c>
      <c r="Y76" s="13">
        <f>'[85]INPUT_Energy demand'!AU8</f>
        <v>0.49453076220680686</v>
      </c>
      <c r="Z76" s="13">
        <f>'[85]INPUT_Energy demand'!AV8</f>
        <v>0.99999999999999967</v>
      </c>
      <c r="AA76" s="13">
        <f>'[85]INPUT_Energy demand'!AW8</f>
        <v>0.22799999999999782</v>
      </c>
      <c r="AB76" s="13">
        <f>'[85]INPUT_Energy demand'!AX8</f>
        <v>44575.058403859104</v>
      </c>
      <c r="AC76" s="13">
        <f>'[85]INPUT_Energy demand'!AY8</f>
        <v>31.429093528298576</v>
      </c>
      <c r="AD76" s="13">
        <f>'[85]INPUT_Energy demand'!AZ8</f>
        <v>57.513301706276494</v>
      </c>
      <c r="AE76" s="13">
        <f>'[85]INPUT_Energy demand'!BA8</f>
        <v>139.26929999999999</v>
      </c>
    </row>
    <row r="77" spans="1:31">
      <c r="A77" s="16" t="s">
        <v>7</v>
      </c>
      <c r="B77" s="17" t="s">
        <v>10</v>
      </c>
      <c r="C77" s="17" t="s">
        <v>32</v>
      </c>
      <c r="D77" s="17" t="s">
        <v>38</v>
      </c>
      <c r="E77" s="17" t="s">
        <v>40</v>
      </c>
      <c r="F77" s="45" t="s">
        <v>41</v>
      </c>
      <c r="G77" s="25" t="str">
        <f t="shared" si="2"/>
        <v>TEK17 Direct PV panels NoST Occupant open EV charging delay</v>
      </c>
      <c r="H77" s="13">
        <f>'[38]INPUT_Energy demand'!AD8</f>
        <v>6587.7972509090596</v>
      </c>
      <c r="I77" s="13">
        <f>'[38]INPUT_Energy demand'!AE8</f>
        <v>6947.2949402572303</v>
      </c>
      <c r="J77" s="13">
        <f>'[38]INPUT_Energy demand'!AF8</f>
        <v>6360.9836701792165</v>
      </c>
      <c r="K77" s="13">
        <f>'[38]INPUT_Energy demand'!AG8</f>
        <v>6429.9639507429838</v>
      </c>
      <c r="L77" s="13">
        <f>'[38]INPUT_Energy demand'!AH8</f>
        <v>6587.7972509090596</v>
      </c>
      <c r="M77" s="13">
        <f>'[38]INPUT_Energy demand'!AI8</f>
        <v>6348.7300349744237</v>
      </c>
      <c r="N77" s="13">
        <f>'[38]INPUT_Energy demand'!AJ8</f>
        <v>5765.3245412528431</v>
      </c>
      <c r="O77" s="13">
        <f>'[38]INPUT_Energy demand'!AK8</f>
        <v>5927.2875978360653</v>
      </c>
      <c r="P77" s="13">
        <f>'[38]INPUT_Energy demand'!AL8</f>
        <v>0</v>
      </c>
      <c r="Q77" s="13">
        <f>'[38]INPUT_Energy demand'!AM8</f>
        <v>598.56490528280665</v>
      </c>
      <c r="R77" s="13">
        <f>'[38]INPUT_Energy demand'!AN8</f>
        <v>595.65912892637334</v>
      </c>
      <c r="S77" s="13">
        <f>'[38]INPUT_Energy demand'!AO8</f>
        <v>502.67635290691851</v>
      </c>
      <c r="T77" s="13">
        <f>'[38]INPUT_Energy demand'!AP8</f>
        <v>0</v>
      </c>
      <c r="U77" s="13">
        <f>'[38]INPUT_Energy demand'!AQ8</f>
        <v>610.55935050067683</v>
      </c>
      <c r="V77" s="13">
        <f>'[38]INPUT_Energy demand'!AR8</f>
        <v>595.659128926373</v>
      </c>
      <c r="W77" s="13">
        <f>'[38]INPUT_Energy demand'!AS8</f>
        <v>2204.720846083093</v>
      </c>
      <c r="X77" s="13">
        <f>'[38]INPUT_Energy demand'!AT8</f>
        <v>0</v>
      </c>
      <c r="Y77" s="13">
        <f>'[38]INPUT_Energy demand'!AU8</f>
        <v>0.98035498889987616</v>
      </c>
      <c r="Z77" s="13">
        <f>'[38]INPUT_Energy demand'!AV8</f>
        <v>1.0000000000000007</v>
      </c>
      <c r="AA77" s="13">
        <f>'[38]INPUT_Energy demand'!AW8</f>
        <v>0.22799999999998791</v>
      </c>
      <c r="AB77" s="13">
        <f>'[38]INPUT_Energy demand'!AX8</f>
        <v>22578.490825056768</v>
      </c>
      <c r="AC77" s="13">
        <f>'[38]INPUT_Energy demand'!AY8</f>
        <v>10.509628391983847</v>
      </c>
      <c r="AD77" s="13">
        <f>'[38]INPUT_Energy demand'!AZ8</f>
        <v>11.952724729311459</v>
      </c>
      <c r="AE77" s="13">
        <f>'[38]INPUT_Energy demand'!BA8</f>
        <v>37.070160330448644</v>
      </c>
    </row>
    <row r="78" spans="1:31">
      <c r="A78" s="16" t="s">
        <v>7</v>
      </c>
      <c r="B78" s="17" t="s">
        <v>11</v>
      </c>
      <c r="C78" s="17" t="s">
        <v>32</v>
      </c>
      <c r="D78" s="17" t="s">
        <v>38</v>
      </c>
      <c r="E78" s="17" t="s">
        <v>40</v>
      </c>
      <c r="F78" s="45" t="s">
        <v>41</v>
      </c>
      <c r="G78" s="25" t="str">
        <f t="shared" si="2"/>
        <v>TEK17 ASHP PV panels NoST Occupant open EV charging delay</v>
      </c>
      <c r="H78" s="13">
        <f>'[86]INPUT_Energy demand'!AD8</f>
        <v>8124.8281262925793</v>
      </c>
      <c r="I78" s="13">
        <f>'[86]INPUT_Energy demand'!AE8</f>
        <v>8477.09662568967</v>
      </c>
      <c r="J78" s="13">
        <f>'[86]INPUT_Energy demand'!AF8</f>
        <v>8755.0280306569293</v>
      </c>
      <c r="K78" s="13">
        <f>'[86]INPUT_Energy demand'!AG8</f>
        <v>8380.8167520782554</v>
      </c>
      <c r="L78" s="13">
        <f>'[86]INPUT_Energy demand'!AH8</f>
        <v>8124.8281262925793</v>
      </c>
      <c r="M78" s="13">
        <f>'[86]INPUT_Energy demand'!AI8</f>
        <v>6909.8674404197664</v>
      </c>
      <c r="N78" s="13">
        <f>'[86]INPUT_Energy demand'!AJ8</f>
        <v>7543.666604350643</v>
      </c>
      <c r="O78" s="13">
        <f>'[86]INPUT_Energy demand'!AK8</f>
        <v>7085.9483578003619</v>
      </c>
      <c r="P78" s="13">
        <f>'[86]INPUT_Energy demand'!AL8</f>
        <v>0</v>
      </c>
      <c r="Q78" s="13">
        <f>'[86]INPUT_Energy demand'!AM8</f>
        <v>1567.2291852699036</v>
      </c>
      <c r="R78" s="13">
        <f>'[86]INPUT_Energy demand'!AN8</f>
        <v>1211.3614263062864</v>
      </c>
      <c r="S78" s="13">
        <f>'[86]INPUT_Energy demand'!AO8</f>
        <v>1294.8683942778935</v>
      </c>
      <c r="T78" s="13">
        <f>'[86]INPUT_Energy demand'!AP8</f>
        <v>0</v>
      </c>
      <c r="U78" s="13">
        <f>'[86]INPUT_Energy demand'!AQ8</f>
        <v>2878.0346806171688</v>
      </c>
      <c r="V78" s="13">
        <f>'[86]INPUT_Energy demand'!AR8</f>
        <v>1211.3614263062864</v>
      </c>
      <c r="W78" s="13">
        <f>'[86]INPUT_Energy demand'!AS8</f>
        <v>5679.247343324103</v>
      </c>
      <c r="X78" s="13">
        <f>'[86]INPUT_Energy demand'!AT8</f>
        <v>0</v>
      </c>
      <c r="Y78" s="13">
        <f>'[86]INPUT_Energy demand'!AU8</f>
        <v>0.54454840166617635</v>
      </c>
      <c r="Z78" s="13">
        <f>'[86]INPUT_Energy demand'!AV8</f>
        <v>1</v>
      </c>
      <c r="AA78" s="13">
        <f>'[86]INPUT_Energy demand'!AW8</f>
        <v>0.22799999999999965</v>
      </c>
      <c r="AB78" s="13">
        <f>'[86]INPUT_Energy demand'!AX8</f>
        <v>30585.332087012786</v>
      </c>
      <c r="AC78" s="13">
        <f>'[86]INPUT_Energy demand'!AY8</f>
        <v>32.887235279987387</v>
      </c>
      <c r="AD78" s="13">
        <f>'[86]INPUT_Energy demand'!AZ8</f>
        <v>78.263779029082457</v>
      </c>
      <c r="AE78" s="13">
        <f>'[86]INPUT_Energy demand'!BA8</f>
        <v>110.60450884389138</v>
      </c>
    </row>
    <row r="79" spans="1:31">
      <c r="A79" s="16" t="s">
        <v>7</v>
      </c>
      <c r="B79" s="17" t="s">
        <v>10</v>
      </c>
      <c r="C79" s="17" t="s">
        <v>37</v>
      </c>
      <c r="D79" s="17" t="s">
        <v>39</v>
      </c>
      <c r="E79" s="17" t="s">
        <v>40</v>
      </c>
      <c r="F79" s="45" t="s">
        <v>41</v>
      </c>
      <c r="G79" s="25" t="str">
        <f t="shared" si="2"/>
        <v>TEK17 Direct NoPV ST Occupant open EV charging delay</v>
      </c>
      <c r="H79" s="13">
        <f>'[39]INPUT_Energy demand'!AD8</f>
        <v>7082.8028350362611</v>
      </c>
      <c r="I79" s="13">
        <f>'[39]INPUT_Energy demand'!AE8</f>
        <v>7941.6789548981051</v>
      </c>
      <c r="J79" s="13">
        <f>'[39]INPUT_Energy demand'!AF8</f>
        <v>7610.841995319327</v>
      </c>
      <c r="K79" s="13">
        <f>'[39]INPUT_Energy demand'!AG8</f>
        <v>7289.00765519586</v>
      </c>
      <c r="L79" s="13">
        <f>'[39]INPUT_Energy demand'!AH8</f>
        <v>7082.8028350362611</v>
      </c>
      <c r="M79" s="13">
        <f>'[39]INPUT_Energy demand'!AI8</f>
        <v>6421.5694648094477</v>
      </c>
      <c r="N79" s="13">
        <f>'[39]INPUT_Energy demand'!AJ8</f>
        <v>6583.2538182859698</v>
      </c>
      <c r="O79" s="13">
        <f>'[39]INPUT_Energy demand'!AK8</f>
        <v>6226.5171833049453</v>
      </c>
      <c r="P79" s="13">
        <f>'[39]INPUT_Energy demand'!AL8</f>
        <v>0</v>
      </c>
      <c r="Q79" s="13">
        <f>'[39]INPUT_Energy demand'!AM8</f>
        <v>1520.1094900886574</v>
      </c>
      <c r="R79" s="13">
        <f>'[39]INPUT_Energy demand'!AN8</f>
        <v>1027.5881770333572</v>
      </c>
      <c r="S79" s="13">
        <f>'[39]INPUT_Energy demand'!AO8</f>
        <v>1062.4904718909147</v>
      </c>
      <c r="T79" s="13">
        <f>'[39]INPUT_Energy demand'!AP8</f>
        <v>0</v>
      </c>
      <c r="U79" s="13">
        <f>'[39]INPUT_Energy demand'!AQ8</f>
        <v>2034.4288355876783</v>
      </c>
      <c r="V79" s="13">
        <f>'[39]INPUT_Energy demand'!AR8</f>
        <v>1027.5881770333576</v>
      </c>
      <c r="W79" s="13">
        <f>'[39]INPUT_Energy demand'!AS8</f>
        <v>5319.8200899999974</v>
      </c>
      <c r="X79" s="13">
        <f>'[39]INPUT_Energy demand'!AT8</f>
        <v>0</v>
      </c>
      <c r="Y79" s="13">
        <f>'[39]INPUT_Energy demand'!AU8</f>
        <v>0.74719226521853177</v>
      </c>
      <c r="Z79" s="13">
        <f>'[39]INPUT_Energy demand'!AV8</f>
        <v>0.99999999999999956</v>
      </c>
      <c r="AA79" s="13">
        <f>'[39]INPUT_Energy demand'!AW8</f>
        <v>0.19972300828145398</v>
      </c>
      <c r="AB79" s="13">
        <f>'[39]INPUT_Energy demand'!AX8</f>
        <v>25157.076365719397</v>
      </c>
      <c r="AC79" s="13">
        <f>'[39]INPUT_Energy demand'!AY8</f>
        <v>21.760754109794991</v>
      </c>
      <c r="AD79" s="13">
        <f>'[39]INPUT_Energy demand'!AZ8</f>
        <v>21.4811358008375</v>
      </c>
      <c r="AE79" s="13">
        <f>'[39]INPUT_Energy demand'!BA8</f>
        <v>64.147599999999997</v>
      </c>
    </row>
    <row r="80" spans="1:31">
      <c r="A80" s="16" t="s">
        <v>7</v>
      </c>
      <c r="B80" s="17" t="s">
        <v>11</v>
      </c>
      <c r="C80" s="17" t="s">
        <v>37</v>
      </c>
      <c r="D80" s="17" t="s">
        <v>39</v>
      </c>
      <c r="E80" s="17" t="s">
        <v>40</v>
      </c>
      <c r="F80" s="45" t="s">
        <v>41</v>
      </c>
      <c r="G80" s="25" t="str">
        <f t="shared" si="2"/>
        <v>TEK17 ASHP NoPV ST Occupant open EV charging delay</v>
      </c>
      <c r="H80" s="13">
        <f>'[87]INPUT_Energy demand'!AD8</f>
        <v>10130.480354370235</v>
      </c>
      <c r="I80" s="13">
        <f>'[87]INPUT_Energy demand'!AE8</f>
        <v>10719.569075223437</v>
      </c>
      <c r="J80" s="13">
        <f>'[87]INPUT_Energy demand'!AF8</f>
        <v>11286.376461075741</v>
      </c>
      <c r="K80" s="13">
        <f>'[87]INPUT_Energy demand'!AG8</f>
        <v>10914.931177626386</v>
      </c>
      <c r="L80" s="13">
        <f>'[87]INPUT_Energy demand'!AH8</f>
        <v>10130.480354370235</v>
      </c>
      <c r="M80" s="13">
        <f>'[87]INPUT_Energy demand'!AI8</f>
        <v>7901.8468690527734</v>
      </c>
      <c r="N80" s="13">
        <f>'[87]INPUT_Energy demand'!AJ8</f>
        <v>10133.096483745858</v>
      </c>
      <c r="O80" s="13">
        <f>'[87]INPUT_Energy demand'!AK8</f>
        <v>8496.7434631002907</v>
      </c>
      <c r="P80" s="13">
        <f>'[87]INPUT_Energy demand'!AL8</f>
        <v>0</v>
      </c>
      <c r="Q80" s="13">
        <f>'[87]INPUT_Energy demand'!AM8</f>
        <v>2817.7222061706634</v>
      </c>
      <c r="R80" s="13">
        <f>'[87]INPUT_Energy demand'!AN8</f>
        <v>1153.279977329883</v>
      </c>
      <c r="S80" s="13">
        <f>'[87]INPUT_Energy demand'!AO8</f>
        <v>2418.1877145260951</v>
      </c>
      <c r="T80" s="13">
        <f>'[87]INPUT_Energy demand'!AP8</f>
        <v>0</v>
      </c>
      <c r="U80" s="13">
        <f>'[87]INPUT_Energy demand'!AQ8</f>
        <v>6388.5302965361943</v>
      </c>
      <c r="V80" s="13">
        <f>'[87]INPUT_Energy demand'!AR8</f>
        <v>1153.2799773298834</v>
      </c>
      <c r="W80" s="13">
        <f>'[87]INPUT_Energy demand'!AS8</f>
        <v>11447.930800000009</v>
      </c>
      <c r="X80" s="13">
        <f>'[87]INPUT_Energy demand'!AT8</f>
        <v>0</v>
      </c>
      <c r="Y80" s="13">
        <f>'[87]INPUT_Energy demand'!AU8</f>
        <v>0.44105953566478473</v>
      </c>
      <c r="Z80" s="13">
        <f>'[87]INPUT_Energy demand'!AV8</f>
        <v>0.99999999999999956</v>
      </c>
      <c r="AA80" s="13">
        <f>'[87]INPUT_Energy demand'!AW8</f>
        <v>0.21123360690877807</v>
      </c>
      <c r="AB80" s="13">
        <f>'[87]INPUT_Energy demand'!AX8</f>
        <v>41033.929674917184</v>
      </c>
      <c r="AC80" s="13">
        <f>'[87]INPUT_Energy demand'!AY8</f>
        <v>44.39253863690243</v>
      </c>
      <c r="AD80" s="13">
        <f>'[87]INPUT_Energy demand'!AZ8</f>
        <v>56.656172706276493</v>
      </c>
      <c r="AE80" s="13">
        <f>'[87]INPUT_Energy demand'!BA8</f>
        <v>139.26929999999999</v>
      </c>
    </row>
    <row r="81" spans="1:31">
      <c r="A81" s="17" t="s">
        <v>7</v>
      </c>
      <c r="B81" s="17" t="s">
        <v>10</v>
      </c>
      <c r="C81" s="17" t="s">
        <v>32</v>
      </c>
      <c r="D81" s="17" t="s">
        <v>39</v>
      </c>
      <c r="E81" s="17" t="s">
        <v>40</v>
      </c>
      <c r="F81" s="45" t="s">
        <v>41</v>
      </c>
      <c r="G81" s="25" t="str">
        <f t="shared" si="2"/>
        <v>TEK17 Direct PV panels ST Occupant open EV charging delay</v>
      </c>
      <c r="H81" s="13">
        <f>'[40]INPUT_Energy demand'!AD8</f>
        <v>6123.3459973363542</v>
      </c>
      <c r="I81" s="13">
        <f>'[40]INPUT_Energy demand'!AE8</f>
        <v>6737.6504553779851</v>
      </c>
      <c r="J81" s="13">
        <f>'[40]INPUT_Energy demand'!AF8</f>
        <v>6211.7980037242069</v>
      </c>
      <c r="K81" s="13">
        <f>'[40]INPUT_Energy demand'!AG8</f>
        <v>5908.9702313610806</v>
      </c>
      <c r="L81" s="13">
        <f>'[40]INPUT_Energy demand'!AH8</f>
        <v>6123.3459973363542</v>
      </c>
      <c r="M81" s="13">
        <f>'[40]INPUT_Energy demand'!AI8</f>
        <v>6147.1767651017672</v>
      </c>
      <c r="N81" s="13">
        <f>'[40]INPUT_Energy demand'!AJ8</f>
        <v>5644.3736939682858</v>
      </c>
      <c r="O81" s="13">
        <f>'[40]INPUT_Energy demand'!AK8</f>
        <v>5496.9895563232949</v>
      </c>
      <c r="P81" s="13">
        <f>'[40]INPUT_Energy demand'!AL8</f>
        <v>0</v>
      </c>
      <c r="Q81" s="13">
        <f>'[40]INPUT_Energy demand'!AM8</f>
        <v>590.47369027621789</v>
      </c>
      <c r="R81" s="13">
        <f>'[40]INPUT_Energy demand'!AN8</f>
        <v>567.42430975592106</v>
      </c>
      <c r="S81" s="13">
        <f>'[40]INPUT_Energy demand'!AO8</f>
        <v>411.98067503778566</v>
      </c>
      <c r="T81" s="13">
        <f>'[40]INPUT_Energy demand'!AP8</f>
        <v>0</v>
      </c>
      <c r="U81" s="13">
        <f>'[40]INPUT_Energy demand'!AQ8</f>
        <v>612.91924090950238</v>
      </c>
      <c r="V81" s="13">
        <f>'[40]INPUT_Energy demand'!AR8</f>
        <v>567.42430975592117</v>
      </c>
      <c r="W81" s="13">
        <f>'[40]INPUT_Energy demand'!AS8</f>
        <v>2204.720846083093</v>
      </c>
      <c r="X81" s="13">
        <f>'[40]INPUT_Energy demand'!AT8</f>
        <v>0</v>
      </c>
      <c r="Y81" s="13">
        <f>'[40]INPUT_Energy demand'!AU8</f>
        <v>0.96337926902086179</v>
      </c>
      <c r="Z81" s="13">
        <f>'[40]INPUT_Energy demand'!AV8</f>
        <v>0.99999999999999978</v>
      </c>
      <c r="AA81" s="13">
        <f>'[40]INPUT_Energy demand'!AW8</f>
        <v>0.186862965336274</v>
      </c>
      <c r="AB81" s="13">
        <f>'[40]INPUT_Energy demand'!AX8</f>
        <v>20159.473879365705</v>
      </c>
      <c r="AC81" s="13">
        <f>'[40]INPUT_Energy demand'!AY8</f>
        <v>10.395359391983847</v>
      </c>
      <c r="AD81" s="13">
        <f>'[40]INPUT_Energy demand'!AZ8</f>
        <v>11.838455729311459</v>
      </c>
      <c r="AE81" s="13">
        <f>'[40]INPUT_Energy demand'!BA8</f>
        <v>37.070160330448644</v>
      </c>
    </row>
    <row r="82" spans="1:31">
      <c r="A82" s="17" t="s">
        <v>7</v>
      </c>
      <c r="B82" s="17" t="s">
        <v>11</v>
      </c>
      <c r="C82" s="17" t="s">
        <v>32</v>
      </c>
      <c r="D82" s="17" t="s">
        <v>39</v>
      </c>
      <c r="E82" s="17" t="s">
        <v>40</v>
      </c>
      <c r="F82" s="45" t="s">
        <v>41</v>
      </c>
      <c r="G82" s="25" t="str">
        <f t="shared" si="2"/>
        <v>TEK17 ASHP PV panels ST Occupant open EV charging delay</v>
      </c>
      <c r="H82" s="13">
        <f>'[88]INPUT_Energy demand'!AD8</f>
        <v>7573.4908789930187</v>
      </c>
      <c r="I82" s="13">
        <f>'[88]INPUT_Energy demand'!AE8</f>
        <v>8237.3282932564198</v>
      </c>
      <c r="J82" s="13">
        <f>'[88]INPUT_Energy demand'!AF8</f>
        <v>8588.9489340991622</v>
      </c>
      <c r="K82" s="13">
        <f>'[88]INPUT_Energy demand'!AG8</f>
        <v>7752.5289327022138</v>
      </c>
      <c r="L82" s="13">
        <f>'[88]INPUT_Energy demand'!AH8</f>
        <v>7573.4908789930187</v>
      </c>
      <c r="M82" s="13">
        <f>'[88]INPUT_Energy demand'!AI8</f>
        <v>6656.6431141392968</v>
      </c>
      <c r="N82" s="13">
        <f>'[88]INPUT_Energy demand'!AJ8</f>
        <v>7400.0891961997058</v>
      </c>
      <c r="O82" s="13">
        <f>'[88]INPUT_Energy demand'!AK8</f>
        <v>6594.3451133835888</v>
      </c>
      <c r="P82" s="13">
        <f>'[88]INPUT_Energy demand'!AL8</f>
        <v>0</v>
      </c>
      <c r="Q82" s="13">
        <f>'[88]INPUT_Energy demand'!AM8</f>
        <v>1580.685179117123</v>
      </c>
      <c r="R82" s="13">
        <f>'[88]INPUT_Energy demand'!AN8</f>
        <v>1188.8597378994564</v>
      </c>
      <c r="S82" s="13">
        <f>'[88]INPUT_Energy demand'!AO8</f>
        <v>1158.183819318625</v>
      </c>
      <c r="T82" s="13">
        <f>'[88]INPUT_Energy demand'!AP8</f>
        <v>0</v>
      </c>
      <c r="U82" s="13">
        <f>'[88]INPUT_Energy demand'!AQ8</f>
        <v>3127.5691423736407</v>
      </c>
      <c r="V82" s="13">
        <f>'[88]INPUT_Energy demand'!AR8</f>
        <v>1188.8597378994559</v>
      </c>
      <c r="W82" s="13">
        <f>'[88]INPUT_Energy demand'!AS8</f>
        <v>5679.247343324103</v>
      </c>
      <c r="X82" s="13">
        <f>'[88]INPUT_Energy demand'!AT8</f>
        <v>0</v>
      </c>
      <c r="Y82" s="13">
        <f>'[88]INPUT_Energy demand'!AU8</f>
        <v>0.50540375197508058</v>
      </c>
      <c r="Z82" s="13">
        <f>'[88]INPUT_Energy demand'!AV8</f>
        <v>1.0000000000000004</v>
      </c>
      <c r="AA82" s="13">
        <f>'[88]INPUT_Energy demand'!AW8</f>
        <v>0.20393262510041196</v>
      </c>
      <c r="AB82" s="13">
        <f>'[88]INPUT_Energy demand'!AX8</f>
        <v>27713.783923993989</v>
      </c>
      <c r="AC82" s="13">
        <f>'[88]INPUT_Energy demand'!AY8</f>
        <v>42.808447618581909</v>
      </c>
      <c r="AD82" s="13">
        <f>'[88]INPUT_Energy demand'!AZ8</f>
        <v>76.670799679548495</v>
      </c>
      <c r="AE82" s="13">
        <f>'[88]INPUT_Energy demand'!BA8</f>
        <v>110.60450884389138</v>
      </c>
    </row>
    <row r="83" spans="1:31">
      <c r="A83" s="20" t="s">
        <v>8</v>
      </c>
      <c r="B83" s="20" t="s">
        <v>10</v>
      </c>
      <c r="C83" s="20" t="s">
        <v>37</v>
      </c>
      <c r="D83" s="20" t="s">
        <v>38</v>
      </c>
      <c r="E83" s="20" t="s">
        <v>17</v>
      </c>
      <c r="F83" s="47" t="s">
        <v>41</v>
      </c>
      <c r="G83" s="28" t="str">
        <f t="shared" si="2"/>
        <v>60s Direct NoPV NoST Normal EV charging delay</v>
      </c>
      <c r="H83" s="24">
        <f>'[41]INPUT_Energy demand'!AD8</f>
        <v>15137.739950399835</v>
      </c>
      <c r="I83" s="24">
        <f>'[41]INPUT_Energy demand'!AE8</f>
        <v>15620.228405198977</v>
      </c>
      <c r="J83" s="24">
        <f>'[41]INPUT_Energy demand'!AF8</f>
        <v>19738.795474710532</v>
      </c>
      <c r="K83" s="24">
        <f>'[41]INPUT_Energy demand'!AG8</f>
        <v>15360.86557279513</v>
      </c>
      <c r="L83" s="24">
        <f>'[41]INPUT_Energy demand'!AH8</f>
        <v>15137.739950399835</v>
      </c>
      <c r="M83" s="24">
        <f>'[41]INPUT_Energy demand'!AI8</f>
        <v>10769.134307004766</v>
      </c>
      <c r="N83" s="24">
        <f>'[41]INPUT_Energy demand'!AJ8</f>
        <v>11437.212479924976</v>
      </c>
      <c r="O83" s="24">
        <f>'[41]INPUT_Energy demand'!AK8</f>
        <v>12126.518845515096</v>
      </c>
      <c r="P83" s="24">
        <f>'[41]INPUT_Energy demand'!AL8</f>
        <v>0</v>
      </c>
      <c r="Q83" s="24">
        <f>'[41]INPUT_Energy demand'!AM8</f>
        <v>4851.0940981942113</v>
      </c>
      <c r="R83" s="24">
        <f>'[41]INPUT_Energy demand'!AN8</f>
        <v>8301.5829947855564</v>
      </c>
      <c r="S83" s="24">
        <f>'[41]INPUT_Energy demand'!AO8</f>
        <v>3234.3467272800335</v>
      </c>
      <c r="T83" s="24">
        <f>'[41]INPUT_Energy demand'!AP8</f>
        <v>0</v>
      </c>
      <c r="U83" s="24">
        <f>'[41]INPUT_Energy demand'!AQ8</f>
        <v>12091.376410778235</v>
      </c>
      <c r="V83" s="24">
        <f>'[41]INPUT_Energy demand'!AR8</f>
        <v>8301.5829947855564</v>
      </c>
      <c r="W83" s="24">
        <f>'[41]INPUT_Energy demand'!AS8</f>
        <v>14185.731260000019</v>
      </c>
      <c r="X83" s="24">
        <f>'[41]INPUT_Energy demand'!AT8</f>
        <v>0</v>
      </c>
      <c r="Y83" s="24">
        <f>'[41]INPUT_Energy demand'!AU8</f>
        <v>0.40120280217808396</v>
      </c>
      <c r="Z83" s="24">
        <f>'[41]INPUT_Energy demand'!AV8</f>
        <v>1</v>
      </c>
      <c r="AA83" s="24">
        <f>'[41]INPUT_Energy demand'!AW8</f>
        <v>0.22800000000000206</v>
      </c>
      <c r="AB83" s="24">
        <f>'[41]INPUT_Energy demand'!AX8</f>
        <v>67116.249598499417</v>
      </c>
      <c r="AC83" s="24">
        <f>'[41]INPUT_Energy demand'!AY8</f>
        <v>57.824111324166665</v>
      </c>
      <c r="AD83" s="24">
        <f>'[41]INPUT_Energy demand'!AZ8</f>
        <v>78.245964600000008</v>
      </c>
      <c r="AE83" s="24">
        <f>'[41]INPUT_Energy demand'!BA8</f>
        <v>164.13319999999999</v>
      </c>
    </row>
    <row r="84" spans="1:31">
      <c r="A84" s="20" t="s">
        <v>8</v>
      </c>
      <c r="B84" s="20" t="s">
        <v>11</v>
      </c>
      <c r="C84" s="20" t="s">
        <v>37</v>
      </c>
      <c r="D84" s="20" t="s">
        <v>38</v>
      </c>
      <c r="E84" s="20" t="s">
        <v>17</v>
      </c>
      <c r="F84" s="47" t="s">
        <v>41</v>
      </c>
      <c r="G84" s="28" t="str">
        <f t="shared" si="2"/>
        <v>60s ASHP NoPV NoST Normal EV charging delay</v>
      </c>
      <c r="H84" s="24">
        <f>'[89]INPUT_Energy demand'!AD8</f>
        <v>17634.08298412116</v>
      </c>
      <c r="I84" s="24">
        <f>'[89]INPUT_Energy demand'!AE8</f>
        <v>17096.14590056724</v>
      </c>
      <c r="J84" s="24">
        <f>'[89]INPUT_Energy demand'!AF8</f>
        <v>26919.369608382276</v>
      </c>
      <c r="K84" s="24">
        <f>'[89]INPUT_Energy demand'!AG8</f>
        <v>18195.833227758896</v>
      </c>
      <c r="L84" s="24">
        <f>'[89]INPUT_Energy demand'!AH8</f>
        <v>17634.08298412116</v>
      </c>
      <c r="M84" s="24">
        <f>'[89]INPUT_Energy demand'!AI8</f>
        <v>12396.58623515129</v>
      </c>
      <c r="N84" s="24">
        <f>'[89]INPUT_Energy demand'!AJ8</f>
        <v>12087.445225773241</v>
      </c>
      <c r="O84" s="24">
        <f>'[89]INPUT_Energy demand'!AK8</f>
        <v>13966.690183758888</v>
      </c>
      <c r="P84" s="24">
        <f>'[89]INPUT_Energy demand'!AL8</f>
        <v>0</v>
      </c>
      <c r="Q84" s="24">
        <f>'[89]INPUT_Energy demand'!AM8</f>
        <v>4699.5596654159508</v>
      </c>
      <c r="R84" s="24">
        <f>'[89]INPUT_Energy demand'!AN8</f>
        <v>14831.924382609035</v>
      </c>
      <c r="S84" s="24">
        <f>'[89]INPUT_Energy demand'!AO8</f>
        <v>4229.1430440000076</v>
      </c>
      <c r="T84" s="24">
        <f>'[89]INPUT_Energy demand'!AP8</f>
        <v>0</v>
      </c>
      <c r="U84" s="24">
        <f>'[89]INPUT_Energy demand'!AQ8</f>
        <v>11852.266105662537</v>
      </c>
      <c r="V84" s="24">
        <f>'[89]INPUT_Energy demand'!AR8</f>
        <v>14831.924382609035</v>
      </c>
      <c r="W84" s="24">
        <f>'[89]INPUT_Energy demand'!AS8</f>
        <v>18548.873</v>
      </c>
      <c r="X84" s="24">
        <f>'[89]INPUT_Energy demand'!AT8</f>
        <v>0</v>
      </c>
      <c r="Y84" s="24">
        <f>'[89]INPUT_Energy demand'!AU8</f>
        <v>0.39651148763616523</v>
      </c>
      <c r="Z84" s="24">
        <f>'[89]INPUT_Energy demand'!AV8</f>
        <v>1</v>
      </c>
      <c r="AA84" s="24">
        <f>'[89]INPUT_Energy demand'!AW8</f>
        <v>0.22800000000000042</v>
      </c>
      <c r="AB84" s="24">
        <f>'[89]INPUT_Energy demand'!AX8</f>
        <v>80120.90451546463</v>
      </c>
      <c r="AC84" s="24">
        <f>'[89]INPUT_Energy demand'!AY8</f>
        <v>56.031627241666698</v>
      </c>
      <c r="AD84" s="24">
        <f>'[89]INPUT_Energy demand'!AZ8</f>
        <v>148.09779016150003</v>
      </c>
      <c r="AE84" s="24">
        <f>'[89]INPUT_Energy demand'!BA8</f>
        <v>192.07599999999999</v>
      </c>
    </row>
    <row r="85" spans="1:31">
      <c r="A85" s="20" t="s">
        <v>8</v>
      </c>
      <c r="B85" s="20" t="s">
        <v>10</v>
      </c>
      <c r="C85" s="20" t="s">
        <v>32</v>
      </c>
      <c r="D85" s="20" t="s">
        <v>38</v>
      </c>
      <c r="E85" s="20" t="s">
        <v>17</v>
      </c>
      <c r="F85" s="47" t="s">
        <v>41</v>
      </c>
      <c r="G85" s="28" t="str">
        <f t="shared" si="2"/>
        <v>60s Direct PV panels NoST Normal EV charging delay</v>
      </c>
      <c r="H85" s="24">
        <f>'[42]INPUT_Energy demand'!AD8</f>
        <v>10910.353086315059</v>
      </c>
      <c r="I85" s="24">
        <f>'[42]INPUT_Energy demand'!AE8</f>
        <v>11821.490346194654</v>
      </c>
      <c r="J85" s="24">
        <f>'[42]INPUT_Energy demand'!AF8</f>
        <v>11974.486726072997</v>
      </c>
      <c r="K85" s="24">
        <f>'[42]INPUT_Energy demand'!AG8</f>
        <v>11104.352662718178</v>
      </c>
      <c r="L85" s="24">
        <f>'[42]INPUT_Energy demand'!AH8</f>
        <v>10910.353086315059</v>
      </c>
      <c r="M85" s="24">
        <f>'[42]INPUT_Energy demand'!AI8</f>
        <v>8282.5855342872383</v>
      </c>
      <c r="N85" s="24">
        <f>'[42]INPUT_Energy demand'!AJ8</f>
        <v>10336.171525736218</v>
      </c>
      <c r="O85" s="24">
        <f>'[42]INPUT_Energy demand'!AK8</f>
        <v>9127.8161267948199</v>
      </c>
      <c r="P85" s="24">
        <f>'[42]INPUT_Energy demand'!AL8</f>
        <v>0</v>
      </c>
      <c r="Q85" s="24">
        <f>'[42]INPUT_Energy demand'!AM8</f>
        <v>3538.9048119074159</v>
      </c>
      <c r="R85" s="24">
        <f>'[42]INPUT_Energy demand'!AN8</f>
        <v>1638.3152003367795</v>
      </c>
      <c r="S85" s="24">
        <f>'[42]INPUT_Energy demand'!AO8</f>
        <v>1976.5365359233583</v>
      </c>
      <c r="T85" s="24">
        <f>'[42]INPUT_Energy demand'!AP8</f>
        <v>0</v>
      </c>
      <c r="U85" s="24">
        <f>'[42]INPUT_Energy demand'!AQ8</f>
        <v>6955.7402455977654</v>
      </c>
      <c r="V85" s="24">
        <f>'[42]INPUT_Energy demand'!AR8</f>
        <v>1638.3152003367798</v>
      </c>
      <c r="W85" s="24">
        <f>'[42]INPUT_Energy demand'!AS8</f>
        <v>8669.0198944005188</v>
      </c>
      <c r="X85" s="24">
        <f>'[42]INPUT_Energy demand'!AT8</f>
        <v>0</v>
      </c>
      <c r="Y85" s="24">
        <f>'[42]INPUT_Energy demand'!AU8</f>
        <v>0.50877472230898235</v>
      </c>
      <c r="Z85" s="24">
        <f>'[42]INPUT_Energy demand'!AV8</f>
        <v>0.99999999999999989</v>
      </c>
      <c r="AA85" s="24">
        <f>'[42]INPUT_Energy demand'!AW8</f>
        <v>0.22800000000000462</v>
      </c>
      <c r="AB85" s="24">
        <f>'[42]INPUT_Energy demand'!AX8</f>
        <v>45095.43051472443</v>
      </c>
      <c r="AC85" s="24">
        <f>'[42]INPUT_Energy demand'!AY8</f>
        <v>53.175660121635779</v>
      </c>
      <c r="AD85" s="24">
        <f>'[42]INPUT_Energy demand'!AZ8</f>
        <v>39.605435470502314</v>
      </c>
      <c r="AE85" s="24">
        <f>'[42]INPUT_Energy demand'!BA8</f>
        <v>132.75632843201686</v>
      </c>
    </row>
    <row r="86" spans="1:31">
      <c r="A86" s="20" t="s">
        <v>8</v>
      </c>
      <c r="B86" s="20" t="s">
        <v>11</v>
      </c>
      <c r="C86" s="20" t="s">
        <v>32</v>
      </c>
      <c r="D86" s="20" t="s">
        <v>38</v>
      </c>
      <c r="E86" s="20" t="s">
        <v>17</v>
      </c>
      <c r="F86" s="47" t="s">
        <v>41</v>
      </c>
      <c r="G86" s="28" t="str">
        <f t="shared" si="2"/>
        <v>60s ASHP PV panels NoST Normal EV charging delay</v>
      </c>
      <c r="H86" s="24">
        <f>'[90]INPUT_Energy demand'!AD8</f>
        <v>12658.421391335431</v>
      </c>
      <c r="I86" s="24">
        <f>'[90]INPUT_Energy demand'!AE8</f>
        <v>13082.026580318572</v>
      </c>
      <c r="J86" s="24">
        <f>'[90]INPUT_Energy demand'!AF8</f>
        <v>14915.900172989157</v>
      </c>
      <c r="K86" s="24">
        <f>'[90]INPUT_Energy demand'!AG8</f>
        <v>13107.574836246247</v>
      </c>
      <c r="L86" s="24">
        <f>'[90]INPUT_Energy demand'!AH8</f>
        <v>12658.421391335431</v>
      </c>
      <c r="M86" s="24">
        <f>'[90]INPUT_Energy demand'!AI8</f>
        <v>9353.9882610132045</v>
      </c>
      <c r="N86" s="24">
        <f>'[90]INPUT_Energy demand'!AJ8</f>
        <v>10791.541060985284</v>
      </c>
      <c r="O86" s="24">
        <f>'[90]INPUT_Energy demand'!AK8</f>
        <v>10441.129327832608</v>
      </c>
      <c r="P86" s="24">
        <f>'[90]INPUT_Energy demand'!AL8</f>
        <v>0</v>
      </c>
      <c r="Q86" s="24">
        <f>'[90]INPUT_Energy demand'!AM8</f>
        <v>3728.0383193053676</v>
      </c>
      <c r="R86" s="24">
        <f>'[90]INPUT_Energy demand'!AN8</f>
        <v>4124.3591120038727</v>
      </c>
      <c r="S86" s="24">
        <f>'[90]INPUT_Energy demand'!AO8</f>
        <v>2666.4455084136389</v>
      </c>
      <c r="T86" s="24">
        <f>'[90]INPUT_Energy demand'!AP8</f>
        <v>0</v>
      </c>
      <c r="U86" s="24">
        <f>'[90]INPUT_Energy demand'!AQ8</f>
        <v>7893.4591018124429</v>
      </c>
      <c r="V86" s="24">
        <f>'[90]INPUT_Energy demand'!AR8</f>
        <v>4124.3591120038718</v>
      </c>
      <c r="W86" s="24">
        <f>'[90]INPUT_Energy demand'!AS8</f>
        <v>11694.936440410842</v>
      </c>
      <c r="X86" s="24">
        <f>'[90]INPUT_Energy demand'!AT8</f>
        <v>0</v>
      </c>
      <c r="Y86" s="24">
        <f>'[90]INPUT_Energy demand'!AU8</f>
        <v>0.47229462662945332</v>
      </c>
      <c r="Z86" s="24">
        <f>'[90]INPUT_Energy demand'!AV8</f>
        <v>1.0000000000000002</v>
      </c>
      <c r="AA86" s="24">
        <f>'[90]INPUT_Energy demand'!AW8</f>
        <v>0.22799999999999718</v>
      </c>
      <c r="AB86" s="24">
        <f>'[90]INPUT_Energy demand'!AX8</f>
        <v>54202.821219705329</v>
      </c>
      <c r="AC86" s="24">
        <f>'[90]INPUT_Energy demand'!AY8</f>
        <v>54.285678974680877</v>
      </c>
      <c r="AD86" s="24">
        <f>'[90]INPUT_Energy demand'!AZ8</f>
        <v>103.38433526354848</v>
      </c>
      <c r="AE86" s="24">
        <f>'[90]INPUT_Energy demand'!BA8</f>
        <v>160.69912843201686</v>
      </c>
    </row>
    <row r="87" spans="1:31">
      <c r="A87" s="21" t="s">
        <v>8</v>
      </c>
      <c r="B87" s="20" t="s">
        <v>10</v>
      </c>
      <c r="C87" s="20" t="s">
        <v>37</v>
      </c>
      <c r="D87" s="20" t="s">
        <v>39</v>
      </c>
      <c r="E87" s="20" t="s">
        <v>17</v>
      </c>
      <c r="F87" s="47" t="s">
        <v>41</v>
      </c>
      <c r="G87" s="28" t="str">
        <f t="shared" si="2"/>
        <v>60s Direct NoPV ST Normal EV charging delay</v>
      </c>
      <c r="H87" s="24">
        <f>'[43]INPUT_Energy demand'!AD8</f>
        <v>14401.320009593928</v>
      </c>
      <c r="I87" s="24">
        <f>'[43]INPUT_Energy demand'!AE8</f>
        <v>15379.604550269039</v>
      </c>
      <c r="J87" s="24">
        <f>'[43]INPUT_Energy demand'!AF8</f>
        <v>18902.117527423427</v>
      </c>
      <c r="K87" s="24">
        <f>'[43]INPUT_Energy demand'!AG8</f>
        <v>14582.196335520819</v>
      </c>
      <c r="L87" s="24">
        <f>'[43]INPUT_Energy demand'!AH8</f>
        <v>14401.320009593928</v>
      </c>
      <c r="M87" s="24">
        <f>'[43]INPUT_Energy demand'!AI8</f>
        <v>10293.77118272953</v>
      </c>
      <c r="N87" s="24">
        <f>'[43]INPUT_Energy demand'!AJ8</f>
        <v>11245.436453673419</v>
      </c>
      <c r="O87" s="24">
        <f>'[43]INPUT_Energy demand'!AK8</f>
        <v>11503.14288783383</v>
      </c>
      <c r="P87" s="24">
        <f>'[43]INPUT_Energy demand'!AL8</f>
        <v>0</v>
      </c>
      <c r="Q87" s="24">
        <f>'[43]INPUT_Energy demand'!AM8</f>
        <v>5085.8333675395097</v>
      </c>
      <c r="R87" s="24">
        <f>'[43]INPUT_Energy demand'!AN8</f>
        <v>7656.6810737500073</v>
      </c>
      <c r="S87" s="24">
        <f>'[43]INPUT_Energy demand'!AO8</f>
        <v>3079.0534476869889</v>
      </c>
      <c r="T87" s="24">
        <f>'[43]INPUT_Energy demand'!AP8</f>
        <v>0</v>
      </c>
      <c r="U87" s="24">
        <f>'[43]INPUT_Energy demand'!AQ8</f>
        <v>12944.838255671897</v>
      </c>
      <c r="V87" s="24">
        <f>'[43]INPUT_Energy demand'!AR8</f>
        <v>7656.6810737500073</v>
      </c>
      <c r="W87" s="24">
        <f>'[43]INPUT_Energy demand'!AS8</f>
        <v>14185.731260000019</v>
      </c>
      <c r="X87" s="24">
        <f>'[43]INPUT_Energy demand'!AT8</f>
        <v>0</v>
      </c>
      <c r="Y87" s="24">
        <f>'[43]INPUT_Energy demand'!AU8</f>
        <v>0.39288504553628595</v>
      </c>
      <c r="Z87" s="24">
        <f>'[43]INPUT_Energy demand'!AV8</f>
        <v>1</v>
      </c>
      <c r="AA87" s="24">
        <f>'[43]INPUT_Energy demand'!AW8</f>
        <v>0.2170528534097568</v>
      </c>
      <c r="AB87" s="24">
        <f>'[43]INPUT_Energy demand'!AX8</f>
        <v>63280.729073468225</v>
      </c>
      <c r="AC87" s="24">
        <f>'[43]INPUT_Energy demand'!AY8</f>
        <v>65.418535616666645</v>
      </c>
      <c r="AD87" s="24">
        <f>'[43]INPUT_Energy demand'!AZ8</f>
        <v>71.692486700000018</v>
      </c>
      <c r="AE87" s="24">
        <f>'[43]INPUT_Energy demand'!BA8</f>
        <v>164.13319999999999</v>
      </c>
    </row>
    <row r="88" spans="1:31">
      <c r="A88" s="21" t="s">
        <v>8</v>
      </c>
      <c r="B88" s="20" t="s">
        <v>11</v>
      </c>
      <c r="C88" s="20" t="s">
        <v>37</v>
      </c>
      <c r="D88" s="20" t="s">
        <v>39</v>
      </c>
      <c r="E88" s="20" t="s">
        <v>17</v>
      </c>
      <c r="F88" s="47" t="s">
        <v>41</v>
      </c>
      <c r="G88" s="28" t="str">
        <f t="shared" si="2"/>
        <v>60s ASHP NoPV ST Normal EV charging delay</v>
      </c>
      <c r="H88" s="24">
        <f>'[91]INPUT_Energy demand'!AD8</f>
        <v>16838.113108587171</v>
      </c>
      <c r="I88" s="24">
        <f>'[91]INPUT_Energy demand'!AE8</f>
        <v>16847.170320325349</v>
      </c>
      <c r="J88" s="24">
        <f>'[91]INPUT_Energy demand'!AF8</f>
        <v>25912.140819288317</v>
      </c>
      <c r="K88" s="24">
        <f>'[91]INPUT_Energy demand'!AG8</f>
        <v>17345.456309052046</v>
      </c>
      <c r="L88" s="24">
        <f>'[91]INPUT_Energy demand'!AH8</f>
        <v>16838.113108587171</v>
      </c>
      <c r="M88" s="24">
        <f>'[91]INPUT_Energy demand'!AI8</f>
        <v>11878.865168403525</v>
      </c>
      <c r="N88" s="24">
        <f>'[91]INPUT_Energy demand'!AJ8</f>
        <v>11880.161404019587</v>
      </c>
      <c r="O88" s="24">
        <f>'[91]INPUT_Energy demand'!AK8</f>
        <v>13301.598648164596</v>
      </c>
      <c r="P88" s="24">
        <f>'[91]INPUT_Energy demand'!AL8</f>
        <v>0</v>
      </c>
      <c r="Q88" s="24">
        <f>'[91]INPUT_Energy demand'!AM8</f>
        <v>4968.3051519218243</v>
      </c>
      <c r="R88" s="24">
        <f>'[91]INPUT_Energy demand'!AN8</f>
        <v>14031.97941526873</v>
      </c>
      <c r="S88" s="24">
        <f>'[91]INPUT_Energy demand'!AO8</f>
        <v>4043.85766088745</v>
      </c>
      <c r="T88" s="24">
        <f>'[91]INPUT_Energy demand'!AP8</f>
        <v>0</v>
      </c>
      <c r="U88" s="24">
        <f>'[91]INPUT_Energy demand'!AQ8</f>
        <v>13184.870068201843</v>
      </c>
      <c r="V88" s="24">
        <f>'[91]INPUT_Energy demand'!AR8</f>
        <v>14031.97941526873</v>
      </c>
      <c r="W88" s="24">
        <f>'[91]INPUT_Energy demand'!AS8</f>
        <v>18548.873</v>
      </c>
      <c r="X88" s="24">
        <f>'[91]INPUT_Energy demand'!AT8</f>
        <v>0</v>
      </c>
      <c r="Y88" s="24">
        <f>'[91]INPUT_Energy demand'!AU8</f>
        <v>0.37681866610911574</v>
      </c>
      <c r="Z88" s="24">
        <f>'[91]INPUT_Energy demand'!AV8</f>
        <v>1</v>
      </c>
      <c r="AA88" s="24">
        <f>'[91]INPUT_Energy demand'!AW8</f>
        <v>0.21801096276239804</v>
      </c>
      <c r="AB88" s="24">
        <f>'[91]INPUT_Energy demand'!AX8</f>
        <v>75975.228080391622</v>
      </c>
      <c r="AC88" s="24">
        <f>'[91]INPUT_Energy demand'!AY8</f>
        <v>65.929262320000007</v>
      </c>
      <c r="AD88" s="24">
        <f>'[91]INPUT_Energy demand'!AZ8</f>
        <v>141.31406916150004</v>
      </c>
      <c r="AE88" s="24">
        <f>'[91]INPUT_Energy demand'!BA8</f>
        <v>192.07599999999999</v>
      </c>
    </row>
    <row r="89" spans="1:31">
      <c r="A89" s="21" t="s">
        <v>8</v>
      </c>
      <c r="B89" s="20" t="s">
        <v>10</v>
      </c>
      <c r="C89" s="20" t="s">
        <v>32</v>
      </c>
      <c r="D89" s="20" t="s">
        <v>39</v>
      </c>
      <c r="E89" s="20" t="s">
        <v>17</v>
      </c>
      <c r="F89" s="47" t="s">
        <v>41</v>
      </c>
      <c r="G89" s="28" t="str">
        <f t="shared" si="2"/>
        <v>60s Direct PV panels ST Normal EV charging delay</v>
      </c>
      <c r="H89" s="24">
        <f>'[44]INPUT_Energy demand'!AD8</f>
        <v>10258.506856004968</v>
      </c>
      <c r="I89" s="24">
        <f>'[44]INPUT_Energy demand'!AE8</f>
        <v>11608.498548383002</v>
      </c>
      <c r="J89" s="24">
        <f>'[44]INPUT_Energy demand'!AF8</f>
        <v>11781.288223838405</v>
      </c>
      <c r="K89" s="24">
        <f>'[44]INPUT_Energy demand'!AG8</f>
        <v>10423.035204554053</v>
      </c>
      <c r="L89" s="24">
        <f>'[44]INPUT_Energy demand'!AH8</f>
        <v>10258.506856004968</v>
      </c>
      <c r="M89" s="24">
        <f>'[44]INPUT_Energy demand'!AI8</f>
        <v>7912.0746633393264</v>
      </c>
      <c r="N89" s="24">
        <f>'[44]INPUT_Energy demand'!AJ8</f>
        <v>10166.419903259624</v>
      </c>
      <c r="O89" s="24">
        <f>'[44]INPUT_Energy demand'!AK8</f>
        <v>8563.250904312712</v>
      </c>
      <c r="P89" s="24">
        <f>'[44]INPUT_Energy demand'!AL8</f>
        <v>0</v>
      </c>
      <c r="Q89" s="24">
        <f>'[44]INPUT_Energy demand'!AM8</f>
        <v>3696.4238850436759</v>
      </c>
      <c r="R89" s="24">
        <f>'[44]INPUT_Energy demand'!AN8</f>
        <v>1614.8683205787802</v>
      </c>
      <c r="S89" s="24">
        <f>'[44]INPUT_Energy demand'!AO8</f>
        <v>1859.784300241341</v>
      </c>
      <c r="T89" s="24">
        <f>'[44]INPUT_Energy demand'!AP8</f>
        <v>0</v>
      </c>
      <c r="U89" s="24">
        <f>'[44]INPUT_Energy demand'!AQ8</f>
        <v>7496.7458126250549</v>
      </c>
      <c r="V89" s="24">
        <f>'[44]INPUT_Energy demand'!AR8</f>
        <v>1614.8683205787795</v>
      </c>
      <c r="W89" s="24">
        <f>'[44]INPUT_Energy demand'!AS8</f>
        <v>8669.0198944005188</v>
      </c>
      <c r="X89" s="24">
        <f>'[44]INPUT_Energy demand'!AT8</f>
        <v>0</v>
      </c>
      <c r="Y89" s="24">
        <f>'[44]INPUT_Energy demand'!AU8</f>
        <v>0.49307045716004327</v>
      </c>
      <c r="Z89" s="24">
        <f>'[44]INPUT_Energy demand'!AV8</f>
        <v>1.0000000000000004</v>
      </c>
      <c r="AA89" s="24">
        <f>'[44]INPUT_Energy demand'!AW8</f>
        <v>0.21453224503990473</v>
      </c>
      <c r="AB89" s="24">
        <f>'[44]INPUT_Energy demand'!AX8</f>
        <v>41700.398065192559</v>
      </c>
      <c r="AC89" s="24">
        <f>'[44]INPUT_Energy demand'!AY8</f>
        <v>57.136135353390642</v>
      </c>
      <c r="AD89" s="24">
        <f>'[44]INPUT_Energy demand'!AZ8</f>
        <v>39.446225470502313</v>
      </c>
      <c r="AE89" s="24">
        <f>'[44]INPUT_Energy demand'!BA8</f>
        <v>132.75632843201686</v>
      </c>
    </row>
    <row r="90" spans="1:31">
      <c r="A90" s="21" t="s">
        <v>8</v>
      </c>
      <c r="B90" s="20" t="s">
        <v>11</v>
      </c>
      <c r="C90" s="20" t="s">
        <v>32</v>
      </c>
      <c r="D90" s="20" t="s">
        <v>39</v>
      </c>
      <c r="E90" s="20" t="s">
        <v>17</v>
      </c>
      <c r="F90" s="47" t="s">
        <v>41</v>
      </c>
      <c r="G90" s="28" t="str">
        <f t="shared" si="2"/>
        <v>60s ASHP PV panels ST Normal EV charging delay</v>
      </c>
      <c r="H90" s="24">
        <f>'[92]INPUT_Energy demand'!AD8</f>
        <v>11952.798209400742</v>
      </c>
      <c r="I90" s="24">
        <f>'[92]INPUT_Energy demand'!AE8</f>
        <v>12859.192890420771</v>
      </c>
      <c r="J90" s="24">
        <f>'[92]INPUT_Energy demand'!AF8</f>
        <v>14675.180624478537</v>
      </c>
      <c r="K90" s="24">
        <f>'[92]INPUT_Energy demand'!AG8</f>
        <v>12354.550371504298</v>
      </c>
      <c r="L90" s="24">
        <f>'[92]INPUT_Energy demand'!AH8</f>
        <v>11952.798209400742</v>
      </c>
      <c r="M90" s="24">
        <f>'[92]INPUT_Energy demand'!AI8</f>
        <v>8940.9755276979668</v>
      </c>
      <c r="N90" s="24">
        <f>'[92]INPUT_Energy demand'!AJ8</f>
        <v>10607.785024023126</v>
      </c>
      <c r="O90" s="24">
        <f>'[92]INPUT_Energy demand'!AK8</f>
        <v>9838.0903149288479</v>
      </c>
      <c r="P90" s="24">
        <f>'[92]INPUT_Energy demand'!AL8</f>
        <v>0</v>
      </c>
      <c r="Q90" s="24">
        <f>'[92]INPUT_Energy demand'!AM8</f>
        <v>3918.217362722804</v>
      </c>
      <c r="R90" s="24">
        <f>'[92]INPUT_Energy demand'!AN8</f>
        <v>4067.3956004554111</v>
      </c>
      <c r="S90" s="24">
        <f>'[92]INPUT_Energy demand'!AO8</f>
        <v>2516.4600565754499</v>
      </c>
      <c r="T90" s="24">
        <f>'[92]INPUT_Energy demand'!AP8</f>
        <v>0</v>
      </c>
      <c r="U90" s="24">
        <f>'[92]INPUT_Energy demand'!AQ8</f>
        <v>8846.3105536497842</v>
      </c>
      <c r="V90" s="24">
        <f>'[92]INPUT_Energy demand'!AR8</f>
        <v>4067.3956004554111</v>
      </c>
      <c r="W90" s="24">
        <f>'[92]INPUT_Energy demand'!AS8</f>
        <v>11694.936440410842</v>
      </c>
      <c r="X90" s="24">
        <f>'[92]INPUT_Energy demand'!AT8</f>
        <v>0</v>
      </c>
      <c r="Y90" s="24">
        <f>'[92]INPUT_Energy demand'!AU8</f>
        <v>0.44292107302362765</v>
      </c>
      <c r="Z90" s="24">
        <f>'[92]INPUT_Energy demand'!AV8</f>
        <v>1</v>
      </c>
      <c r="AA90" s="24">
        <f>'[92]INPUT_Energy demand'!AW8</f>
        <v>0.21517518024980792</v>
      </c>
      <c r="AB90" s="24">
        <f>'[92]INPUT_Energy demand'!AX8</f>
        <v>50527.70048046227</v>
      </c>
      <c r="AC90" s="24">
        <f>'[92]INPUT_Energy demand'!AY8</f>
        <v>63.595042149675166</v>
      </c>
      <c r="AD90" s="24">
        <f>'[92]INPUT_Energy demand'!AZ8</f>
        <v>102.24405872849366</v>
      </c>
      <c r="AE90" s="24">
        <f>'[92]INPUT_Energy demand'!BA8</f>
        <v>160.69912843201686</v>
      </c>
    </row>
    <row r="91" spans="1:31">
      <c r="A91" s="16" t="s">
        <v>8</v>
      </c>
      <c r="B91" s="17" t="s">
        <v>10</v>
      </c>
      <c r="C91" s="17" t="s">
        <v>37</v>
      </c>
      <c r="D91" s="17" t="s">
        <v>38</v>
      </c>
      <c r="E91" s="17" t="s">
        <v>40</v>
      </c>
      <c r="F91" s="45" t="s">
        <v>41</v>
      </c>
      <c r="G91" s="25" t="str">
        <f t="shared" si="2"/>
        <v>60s Direct NoPV NoST Occupant open EV charging delay</v>
      </c>
      <c r="H91" s="13">
        <f>'[45]INPUT_Energy demand'!AD8</f>
        <v>14808.015351899197</v>
      </c>
      <c r="I91" s="13">
        <f>'[45]INPUT_Energy demand'!AE8</f>
        <v>15240.072332083117</v>
      </c>
      <c r="J91" s="13">
        <f>'[45]INPUT_Energy demand'!AF8</f>
        <v>18770.452958153139</v>
      </c>
      <c r="K91" s="13">
        <f>'[45]INPUT_Energy demand'!AG8</f>
        <v>15075.174159666984</v>
      </c>
      <c r="L91" s="13">
        <f>'[45]INPUT_Energy demand'!AH8</f>
        <v>14808.015351899197</v>
      </c>
      <c r="M91" s="13">
        <f>'[45]INPUT_Energy demand'!AI8</f>
        <v>10525.291471979657</v>
      </c>
      <c r="N91" s="13">
        <f>'[45]INPUT_Energy demand'!AJ8</f>
        <v>11351.344243569027</v>
      </c>
      <c r="O91" s="13">
        <f>'[45]INPUT_Energy demand'!AK8</f>
        <v>11840.82743238693</v>
      </c>
      <c r="P91" s="13">
        <f>'[45]INPUT_Energy demand'!AL8</f>
        <v>0</v>
      </c>
      <c r="Q91" s="13">
        <f>'[45]INPUT_Energy demand'!AM8</f>
        <v>4714.7808601034594</v>
      </c>
      <c r="R91" s="13">
        <f>'[45]INPUT_Energy demand'!AN8</f>
        <v>7419.108714584112</v>
      </c>
      <c r="S91" s="13">
        <f>'[45]INPUT_Energy demand'!AO8</f>
        <v>3234.3467272800535</v>
      </c>
      <c r="T91" s="13">
        <f>'[45]INPUT_Energy demand'!AP8</f>
        <v>0</v>
      </c>
      <c r="U91" s="13">
        <f>'[45]INPUT_Energy demand'!AQ8</f>
        <v>11836.452785925976</v>
      </c>
      <c r="V91" s="13">
        <f>'[45]INPUT_Energy demand'!AR8</f>
        <v>7419.108714584112</v>
      </c>
      <c r="W91" s="13">
        <f>'[45]INPUT_Energy demand'!AS8</f>
        <v>14185.731260000019</v>
      </c>
      <c r="X91" s="13">
        <f>'[45]INPUT_Energy demand'!AT8</f>
        <v>0</v>
      </c>
      <c r="Y91" s="13">
        <f>'[45]INPUT_Energy demand'!AU8</f>
        <v>0.39832718005765422</v>
      </c>
      <c r="Z91" s="13">
        <f>'[45]INPUT_Energy demand'!AV8</f>
        <v>1</v>
      </c>
      <c r="AA91" s="13">
        <f>'[45]INPUT_Energy demand'!AW8</f>
        <v>0.22800000000000348</v>
      </c>
      <c r="AB91" s="13">
        <f>'[45]INPUT_Energy demand'!AX8</f>
        <v>65398.88487138044</v>
      </c>
      <c r="AC91" s="13">
        <f>'[45]INPUT_Energy demand'!AY8</f>
        <v>56.921399040635038</v>
      </c>
      <c r="AD91" s="13">
        <f>'[45]INPUT_Energy demand'!AZ8</f>
        <v>76.575134933696219</v>
      </c>
      <c r="AE91" s="13">
        <f>'[45]INPUT_Energy demand'!BA8</f>
        <v>164.13319999999999</v>
      </c>
    </row>
    <row r="92" spans="1:31">
      <c r="A92" s="16" t="s">
        <v>8</v>
      </c>
      <c r="B92" s="17" t="s">
        <v>11</v>
      </c>
      <c r="C92" s="17" t="s">
        <v>37</v>
      </c>
      <c r="D92" s="17" t="s">
        <v>38</v>
      </c>
      <c r="E92" s="17" t="s">
        <v>40</v>
      </c>
      <c r="F92" s="45" t="s">
        <v>41</v>
      </c>
      <c r="G92" s="25" t="str">
        <f t="shared" si="2"/>
        <v>60s ASHP NoPV NoST Occupant open EV charging delay</v>
      </c>
      <c r="H92" s="13">
        <f>'[93]INPUT_Energy demand'!AD8</f>
        <v>17304.358385620493</v>
      </c>
      <c r="I92" s="13">
        <f>'[93]INPUT_Energy demand'!AE8</f>
        <v>16743.53088055602</v>
      </c>
      <c r="J92" s="13">
        <f>'[93]INPUT_Energy demand'!AF8</f>
        <v>25868.859216409855</v>
      </c>
      <c r="K92" s="13">
        <f>'[93]INPUT_Energy demand'!AG8</f>
        <v>17910.141814630624</v>
      </c>
      <c r="L92" s="13">
        <f>'[93]INPUT_Energy demand'!AH8</f>
        <v>17304.358385620493</v>
      </c>
      <c r="M92" s="13">
        <f>'[93]INPUT_Energy demand'!AI8</f>
        <v>12158.762449498332</v>
      </c>
      <c r="N92" s="13">
        <f>'[93]INPUT_Energy demand'!AJ8</f>
        <v>12001.576989417292</v>
      </c>
      <c r="O92" s="13">
        <f>'[93]INPUT_Energy demand'!AK8</f>
        <v>13680.998770630689</v>
      </c>
      <c r="P92" s="13">
        <f>'[93]INPUT_Energy demand'!AL8</f>
        <v>0</v>
      </c>
      <c r="Q92" s="13">
        <f>'[93]INPUT_Energy demand'!AM8</f>
        <v>4584.7684310576878</v>
      </c>
      <c r="R92" s="13">
        <f>'[93]INPUT_Energy demand'!AN8</f>
        <v>13867.282226992564</v>
      </c>
      <c r="S92" s="13">
        <f>'[93]INPUT_Energy demand'!AO8</f>
        <v>4229.1430439999349</v>
      </c>
      <c r="T92" s="13">
        <f>'[93]INPUT_Energy demand'!AP8</f>
        <v>0</v>
      </c>
      <c r="U92" s="13">
        <f>'[93]INPUT_Energy demand'!AQ8</f>
        <v>11651.289887953671</v>
      </c>
      <c r="V92" s="13">
        <f>'[93]INPUT_Energy demand'!AR8</f>
        <v>13867.282226992564</v>
      </c>
      <c r="W92" s="13">
        <f>'[93]INPUT_Energy demand'!AS8</f>
        <v>18548.873</v>
      </c>
      <c r="X92" s="13">
        <f>'[93]INPUT_Energy demand'!AT8</f>
        <v>0</v>
      </c>
      <c r="Y92" s="13">
        <f>'[93]INPUT_Energy demand'!AU8</f>
        <v>0.39349878641315961</v>
      </c>
      <c r="Z92" s="13">
        <f>'[93]INPUT_Energy demand'!AV8</f>
        <v>1</v>
      </c>
      <c r="AA92" s="13">
        <f>'[93]INPUT_Energy demand'!AW8</f>
        <v>0.22799999999999648</v>
      </c>
      <c r="AB92" s="13">
        <f>'[93]INPUT_Energy demand'!AX8</f>
        <v>78403.539788345865</v>
      </c>
      <c r="AC92" s="13">
        <f>'[93]INPUT_Energy demand'!AY8</f>
        <v>55.374841263358164</v>
      </c>
      <c r="AD92" s="13">
        <f>'[93]INPUT_Energy demand'!AZ8</f>
        <v>146.4948963736762</v>
      </c>
      <c r="AE92" s="13">
        <f>'[93]INPUT_Energy demand'!BA8</f>
        <v>192.07599999999999</v>
      </c>
    </row>
    <row r="93" spans="1:31">
      <c r="A93" s="16" t="s">
        <v>8</v>
      </c>
      <c r="B93" s="17" t="s">
        <v>10</v>
      </c>
      <c r="C93" s="17" t="s">
        <v>32</v>
      </c>
      <c r="D93" s="17" t="s">
        <v>38</v>
      </c>
      <c r="E93" s="17" t="s">
        <v>40</v>
      </c>
      <c r="F93" s="45" t="s">
        <v>41</v>
      </c>
      <c r="G93" s="25" t="str">
        <f t="shared" si="2"/>
        <v>60s Direct PV panels NoST Occupant open EV charging delay</v>
      </c>
      <c r="H93" s="13">
        <f>'[46]INPUT_Energy demand'!AD8</f>
        <v>10580.628487814376</v>
      </c>
      <c r="I93" s="13">
        <f>'[46]INPUT_Energy demand'!AE8</f>
        <v>11470.543375383779</v>
      </c>
      <c r="J93" s="13">
        <f>'[46]INPUT_Energy demand'!AF8</f>
        <v>11731.089230029891</v>
      </c>
      <c r="K93" s="13">
        <f>'[46]INPUT_Energy demand'!AG8</f>
        <v>10818.661249590015</v>
      </c>
      <c r="L93" s="13">
        <f>'[46]INPUT_Energy demand'!AH8</f>
        <v>10580.628487814376</v>
      </c>
      <c r="M93" s="13">
        <f>'[46]INPUT_Energy demand'!AI8</f>
        <v>7994.6020283434991</v>
      </c>
      <c r="N93" s="13">
        <f>'[46]INPUT_Energy demand'!AJ8</f>
        <v>10250.303289380259</v>
      </c>
      <c r="O93" s="13">
        <f>'[46]INPUT_Energy demand'!AK8</f>
        <v>8842.1247136666552</v>
      </c>
      <c r="P93" s="13">
        <f>'[46]INPUT_Energy demand'!AL8</f>
        <v>0</v>
      </c>
      <c r="Q93" s="13">
        <f>'[46]INPUT_Energy demand'!AM8</f>
        <v>3475.9413470402797</v>
      </c>
      <c r="R93" s="13">
        <f>'[46]INPUT_Energy demand'!AN8</f>
        <v>1480.7859406496318</v>
      </c>
      <c r="S93" s="13">
        <f>'[46]INPUT_Energy demand'!AO8</f>
        <v>1976.5365359233601</v>
      </c>
      <c r="T93" s="13">
        <f>'[46]INPUT_Energy demand'!AP8</f>
        <v>0</v>
      </c>
      <c r="U93" s="13">
        <f>'[46]INPUT_Energy demand'!AQ8</f>
        <v>6827.715148073421</v>
      </c>
      <c r="V93" s="13">
        <f>'[46]INPUT_Energy demand'!AR8</f>
        <v>1480.7859406496314</v>
      </c>
      <c r="W93" s="13">
        <f>'[46]INPUT_Energy demand'!AS8</f>
        <v>8669.0198944005188</v>
      </c>
      <c r="X93" s="13">
        <f>'[46]INPUT_Energy demand'!AT8</f>
        <v>0</v>
      </c>
      <c r="Y93" s="13">
        <f>'[46]INPUT_Energy demand'!AU8</f>
        <v>0.50909290614168157</v>
      </c>
      <c r="Z93" s="13">
        <f>'[46]INPUT_Energy demand'!AV8</f>
        <v>1.0000000000000002</v>
      </c>
      <c r="AA93" s="13">
        <f>'[46]INPUT_Energy demand'!AW8</f>
        <v>0.22800000000000484</v>
      </c>
      <c r="AB93" s="13">
        <f>'[46]INPUT_Energy demand'!AX8</f>
        <v>43378.06578760541</v>
      </c>
      <c r="AC93" s="13">
        <f>'[46]INPUT_Energy demand'!AY8</f>
        <v>52.628282140697031</v>
      </c>
      <c r="AD93" s="13">
        <f>'[46]INPUT_Energy demand'!AZ8</f>
        <v>37.636194127790802</v>
      </c>
      <c r="AE93" s="13">
        <f>'[46]INPUT_Energy demand'!BA8</f>
        <v>132.75632843201686</v>
      </c>
    </row>
    <row r="94" spans="1:31">
      <c r="A94" s="16" t="s">
        <v>8</v>
      </c>
      <c r="B94" s="17" t="s">
        <v>11</v>
      </c>
      <c r="C94" s="17" t="s">
        <v>32</v>
      </c>
      <c r="D94" s="17" t="s">
        <v>38</v>
      </c>
      <c r="E94" s="17" t="s">
        <v>40</v>
      </c>
      <c r="F94" s="45" t="s">
        <v>41</v>
      </c>
      <c r="G94" s="25" t="str">
        <f t="shared" si="2"/>
        <v>60s ASHP PV panels NoST Occupant open EV charging delay</v>
      </c>
      <c r="H94" s="13">
        <f>'[94]INPUT_Energy demand'!AD8</f>
        <v>12328.696792834719</v>
      </c>
      <c r="I94" s="13">
        <f>'[94]INPUT_Energy demand'!AE8</f>
        <v>12742.844439679284</v>
      </c>
      <c r="J94" s="13">
        <f>'[94]INPUT_Energy demand'!AF8</f>
        <v>14554.359137435407</v>
      </c>
      <c r="K94" s="13">
        <f>'[94]INPUT_Energy demand'!AG8</f>
        <v>12821.883423118097</v>
      </c>
      <c r="L94" s="13">
        <f>'[94]INPUT_Energy demand'!AH8</f>
        <v>12328.696792834719</v>
      </c>
      <c r="M94" s="13">
        <f>'[94]INPUT_Energy demand'!AI8</f>
        <v>9074.150406674471</v>
      </c>
      <c r="N94" s="13">
        <f>'[94]INPUT_Energy demand'!AJ8</f>
        <v>10705.672824629317</v>
      </c>
      <c r="O94" s="13">
        <f>'[94]INPUT_Energy demand'!AK8</f>
        <v>10155.437914704409</v>
      </c>
      <c r="P94" s="13">
        <f>'[94]INPUT_Energy demand'!AL8</f>
        <v>0</v>
      </c>
      <c r="Q94" s="13">
        <f>'[94]INPUT_Energy demand'!AM8</f>
        <v>3668.6940330048128</v>
      </c>
      <c r="R94" s="13">
        <f>'[94]INPUT_Energy demand'!AN8</f>
        <v>3848.6863128060904</v>
      </c>
      <c r="S94" s="13">
        <f>'[94]INPUT_Energy demand'!AO8</f>
        <v>2666.445508413688</v>
      </c>
      <c r="T94" s="13">
        <f>'[94]INPUT_Energy demand'!AP8</f>
        <v>0</v>
      </c>
      <c r="U94" s="13">
        <f>'[94]INPUT_Energy demand'!AQ8</f>
        <v>7888.0761911726395</v>
      </c>
      <c r="V94" s="13">
        <f>'[94]INPUT_Energy demand'!AR8</f>
        <v>3848.68631280609</v>
      </c>
      <c r="W94" s="13">
        <f>'[94]INPUT_Energy demand'!AS8</f>
        <v>11694.936440410842</v>
      </c>
      <c r="X94" s="13">
        <f>'[94]INPUT_Energy demand'!AT8</f>
        <v>0</v>
      </c>
      <c r="Y94" s="13">
        <f>'[94]INPUT_Energy demand'!AU8</f>
        <v>0.46509363551918553</v>
      </c>
      <c r="Z94" s="13">
        <f>'[94]INPUT_Energy demand'!AV8</f>
        <v>1.0000000000000002</v>
      </c>
      <c r="AA94" s="13">
        <f>'[94]INPUT_Energy demand'!AW8</f>
        <v>0.22800000000000137</v>
      </c>
      <c r="AB94" s="13">
        <f>'[94]INPUT_Energy demand'!AX8</f>
        <v>52485.45649258636</v>
      </c>
      <c r="AC94" s="13">
        <f>'[94]INPUT_Energy demand'!AY8</f>
        <v>53.106622761576332</v>
      </c>
      <c r="AD94" s="13">
        <f>'[94]INPUT_Energy demand'!AZ8</f>
        <v>100.96709997549763</v>
      </c>
      <c r="AE94" s="13">
        <f>'[94]INPUT_Energy demand'!BA8</f>
        <v>160.69912843201686</v>
      </c>
    </row>
    <row r="95" spans="1:31">
      <c r="A95" s="16" t="s">
        <v>8</v>
      </c>
      <c r="B95" s="17" t="s">
        <v>10</v>
      </c>
      <c r="C95" s="17" t="s">
        <v>37</v>
      </c>
      <c r="D95" s="17" t="s">
        <v>39</v>
      </c>
      <c r="E95" s="17" t="s">
        <v>40</v>
      </c>
      <c r="F95" s="45" t="s">
        <v>41</v>
      </c>
      <c r="G95" s="25" t="str">
        <f t="shared" si="2"/>
        <v>60s Direct NoPV ST Occupant open EV charging delay</v>
      </c>
      <c r="H95" s="13">
        <f>'[47]INPUT_Energy demand'!AD8</f>
        <v>14094.228308236665</v>
      </c>
      <c r="I95" s="13">
        <f>'[47]INPUT_Energy demand'!AE8</f>
        <v>15009.955301492966</v>
      </c>
      <c r="J95" s="13">
        <f>'[47]INPUT_Energy demand'!AF8</f>
        <v>18014.27079267826</v>
      </c>
      <c r="K95" s="13">
        <f>'[47]INPUT_Energy demand'!AG8</f>
        <v>14314.904660343729</v>
      </c>
      <c r="L95" s="13">
        <f>'[47]INPUT_Energy demand'!AH8</f>
        <v>14094.228308236665</v>
      </c>
      <c r="M95" s="13">
        <f>'[47]INPUT_Energy demand'!AI8</f>
        <v>10069.85134521968</v>
      </c>
      <c r="N95" s="13">
        <f>'[47]INPUT_Energy demand'!AJ8</f>
        <v>11165.462200948588</v>
      </c>
      <c r="O95" s="13">
        <f>'[47]INPUT_Energy demand'!AK8</f>
        <v>11242.664383316289</v>
      </c>
      <c r="P95" s="13">
        <f>'[47]INPUT_Energy demand'!AL8</f>
        <v>0</v>
      </c>
      <c r="Q95" s="13">
        <f>'[47]INPUT_Energy demand'!AM8</f>
        <v>4940.1039562732858</v>
      </c>
      <c r="R95" s="13">
        <f>'[47]INPUT_Energy demand'!AN8</f>
        <v>6848.8085917296721</v>
      </c>
      <c r="S95" s="13">
        <f>'[47]INPUT_Energy demand'!AO8</f>
        <v>3072.2402770274402</v>
      </c>
      <c r="T95" s="13">
        <f>'[47]INPUT_Energy demand'!AP8</f>
        <v>0</v>
      </c>
      <c r="U95" s="13">
        <f>'[47]INPUT_Energy demand'!AQ8</f>
        <v>12668.826212915636</v>
      </c>
      <c r="V95" s="13">
        <f>'[47]INPUT_Energy demand'!AR8</f>
        <v>6848.8085917296721</v>
      </c>
      <c r="W95" s="13">
        <f>'[47]INPUT_Energy demand'!AS8</f>
        <v>14185.731260000019</v>
      </c>
      <c r="X95" s="13">
        <f>'[47]INPUT_Energy demand'!AT8</f>
        <v>0</v>
      </c>
      <c r="Y95" s="13">
        <f>'[47]INPUT_Energy demand'!AU8</f>
        <v>0.38994172571701557</v>
      </c>
      <c r="Z95" s="13">
        <f>'[47]INPUT_Energy demand'!AV8</f>
        <v>1</v>
      </c>
      <c r="AA95" s="13">
        <f>'[47]INPUT_Energy demand'!AW8</f>
        <v>0.21657257005074804</v>
      </c>
      <c r="AB95" s="13">
        <f>'[47]INPUT_Energy demand'!AX8</f>
        <v>61681.244018971498</v>
      </c>
      <c r="AC95" s="13">
        <f>'[47]INPUT_Energy demand'!AY8</f>
        <v>63.696199057373008</v>
      </c>
      <c r="AD95" s="13">
        <f>'[47]INPUT_Energy demand'!AZ8</f>
        <v>70.505006439321889</v>
      </c>
      <c r="AE95" s="13">
        <f>'[47]INPUT_Energy demand'!BA8</f>
        <v>164.13319999999999</v>
      </c>
    </row>
    <row r="96" spans="1:31">
      <c r="A96" s="16" t="s">
        <v>8</v>
      </c>
      <c r="B96" s="17" t="s">
        <v>11</v>
      </c>
      <c r="C96" s="17" t="s">
        <v>37</v>
      </c>
      <c r="D96" s="17" t="s">
        <v>39</v>
      </c>
      <c r="E96" s="17" t="s">
        <v>40</v>
      </c>
      <c r="F96" s="45" t="s">
        <v>41</v>
      </c>
      <c r="G96" s="25" t="str">
        <f t="shared" si="2"/>
        <v>60s ASHP NoPV ST Occupant open EV charging delay</v>
      </c>
      <c r="H96" s="13">
        <f>'[95]INPUT_Energy demand'!AD8</f>
        <v>16526.073457656865</v>
      </c>
      <c r="I96" s="13">
        <f>'[95]INPUT_Energy demand'!AE8</f>
        <v>16503.182729030599</v>
      </c>
      <c r="J96" s="13">
        <f>'[95]INPUT_Energy demand'!AF8</f>
        <v>24943.381111966559</v>
      </c>
      <c r="K96" s="13">
        <f>'[95]INPUT_Energy demand'!AG8</f>
        <v>17072.540170536842</v>
      </c>
      <c r="L96" s="13">
        <f>'[95]INPUT_Energy demand'!AH8</f>
        <v>16526.073457656865</v>
      </c>
      <c r="M96" s="13">
        <f>'[95]INPUT_Energy demand'!AI8</f>
        <v>11655.820780922433</v>
      </c>
      <c r="N96" s="13">
        <f>'[95]INPUT_Energy demand'!AJ8</f>
        <v>11798.898622760084</v>
      </c>
      <c r="O96" s="13">
        <f>'[95]INPUT_Energy demand'!AK8</f>
        <v>13037.688843338121</v>
      </c>
      <c r="P96" s="13">
        <f>'[95]INPUT_Energy demand'!AL8</f>
        <v>0</v>
      </c>
      <c r="Q96" s="13">
        <f>'[95]INPUT_Energy demand'!AM8</f>
        <v>4847.361948108166</v>
      </c>
      <c r="R96" s="13">
        <f>'[95]INPUT_Energy demand'!AN8</f>
        <v>13144.482489206475</v>
      </c>
      <c r="S96" s="13">
        <f>'[95]INPUT_Energy demand'!AO8</f>
        <v>4034.8513271987213</v>
      </c>
      <c r="T96" s="13">
        <f>'[95]INPUT_Energy demand'!AP8</f>
        <v>0</v>
      </c>
      <c r="U96" s="13">
        <f>'[95]INPUT_Energy demand'!AQ8</f>
        <v>12949.082128844879</v>
      </c>
      <c r="V96" s="13">
        <f>'[95]INPUT_Energy demand'!AR8</f>
        <v>13144.482489206475</v>
      </c>
      <c r="W96" s="13">
        <f>'[95]INPUT_Energy demand'!AS8</f>
        <v>18548.873</v>
      </c>
      <c r="X96" s="13">
        <f>'[95]INPUT_Energy demand'!AT8</f>
        <v>0</v>
      </c>
      <c r="Y96" s="13">
        <f>'[95]INPUT_Energy demand'!AU8</f>
        <v>0.37434019646152128</v>
      </c>
      <c r="Z96" s="13">
        <f>'[95]INPUT_Energy demand'!AV8</f>
        <v>1</v>
      </c>
      <c r="AA96" s="13">
        <f>'[95]INPUT_Energy demand'!AW8</f>
        <v>0.21752541662227787</v>
      </c>
      <c r="AB96" s="13">
        <f>'[95]INPUT_Energy demand'!AX8</f>
        <v>74349.972455201845</v>
      </c>
      <c r="AC96" s="13">
        <f>'[95]INPUT_Energy demand'!AY8</f>
        <v>64.750206106895419</v>
      </c>
      <c r="AD96" s="13">
        <f>'[95]INPUT_Energy demand'!AZ8</f>
        <v>139.71117537367621</v>
      </c>
      <c r="AE96" s="13">
        <f>'[95]INPUT_Energy demand'!BA8</f>
        <v>192.07599999999999</v>
      </c>
    </row>
    <row r="97" spans="1:31">
      <c r="A97" s="16" t="s">
        <v>8</v>
      </c>
      <c r="B97" s="17" t="s">
        <v>10</v>
      </c>
      <c r="C97" s="17" t="s">
        <v>32</v>
      </c>
      <c r="D97" s="17" t="s">
        <v>39</v>
      </c>
      <c r="E97" s="17" t="s">
        <v>40</v>
      </c>
      <c r="F97" s="45" t="s">
        <v>41</v>
      </c>
      <c r="G97" s="25" t="str">
        <f t="shared" si="2"/>
        <v>60s Direct PV panels ST Occupant open EV charging delay</v>
      </c>
      <c r="H97" s="13">
        <f>'[48]INPUT_Energy demand'!AD8</f>
        <v>9956.9408211149621</v>
      </c>
      <c r="I97" s="13">
        <f>'[48]INPUT_Energy demand'!AE8</f>
        <v>11269.952714942101</v>
      </c>
      <c r="J97" s="13">
        <f>'[48]INPUT_Energy demand'!AF8</f>
        <v>11549.074959240314</v>
      </c>
      <c r="K97" s="13">
        <f>'[48]INPUT_Energy demand'!AG8</f>
        <v>10161.006719947021</v>
      </c>
      <c r="L97" s="13">
        <f>'[48]INPUT_Energy demand'!AH8</f>
        <v>9956.9408211149621</v>
      </c>
      <c r="M97" s="13">
        <f>'[48]INPUT_Energy demand'!AI8</f>
        <v>7652.3216240556212</v>
      </c>
      <c r="N97" s="13">
        <f>'[48]INPUT_Energy demand'!AJ8</f>
        <v>10087.884626177294</v>
      </c>
      <c r="O97" s="13">
        <f>'[48]INPUT_Energy demand'!AK8</f>
        <v>8306.487231758525</v>
      </c>
      <c r="P97" s="13">
        <f>'[48]INPUT_Energy demand'!AL8</f>
        <v>0</v>
      </c>
      <c r="Q97" s="13">
        <f>'[48]INPUT_Energy demand'!AM8</f>
        <v>3617.6310908864798</v>
      </c>
      <c r="R97" s="13">
        <f>'[48]INPUT_Energy demand'!AN8</f>
        <v>1461.1903330630194</v>
      </c>
      <c r="S97" s="13">
        <f>'[48]INPUT_Energy demand'!AO8</f>
        <v>1854.5194881884963</v>
      </c>
      <c r="T97" s="13">
        <f>'[48]INPUT_Energy demand'!AP8</f>
        <v>0</v>
      </c>
      <c r="U97" s="13">
        <f>'[48]INPUT_Energy demand'!AQ8</f>
        <v>7381.3544099451583</v>
      </c>
      <c r="V97" s="13">
        <f>'[48]INPUT_Energy demand'!AR8</f>
        <v>1461.1903330630194</v>
      </c>
      <c r="W97" s="13">
        <f>'[48]INPUT_Energy demand'!AS8</f>
        <v>8669.0198944005188</v>
      </c>
      <c r="X97" s="13">
        <f>'[48]INPUT_Energy demand'!AT8</f>
        <v>0</v>
      </c>
      <c r="Y97" s="13">
        <f>'[48]INPUT_Energy demand'!AU8</f>
        <v>0.49010396872589107</v>
      </c>
      <c r="Z97" s="13">
        <f>'[48]INPUT_Energy demand'!AV8</f>
        <v>1</v>
      </c>
      <c r="AA97" s="13">
        <f>'[48]INPUT_Energy demand'!AW8</f>
        <v>0.21392493162766474</v>
      </c>
      <c r="AB97" s="13">
        <f>'[48]INPUT_Energy demand'!AX8</f>
        <v>40129.692523545964</v>
      </c>
      <c r="AC97" s="13">
        <f>'[48]INPUT_Energy demand'!AY8</f>
        <v>56.484344468985213</v>
      </c>
      <c r="AD97" s="13">
        <f>'[48]INPUT_Energy demand'!AZ8</f>
        <v>37.476984127790807</v>
      </c>
      <c r="AE97" s="13">
        <f>'[48]INPUT_Energy demand'!BA8</f>
        <v>132.75632843201686</v>
      </c>
    </row>
    <row r="98" spans="1:31">
      <c r="A98" s="32" t="s">
        <v>8</v>
      </c>
      <c r="B98" s="33" t="s">
        <v>11</v>
      </c>
      <c r="C98" s="33" t="s">
        <v>32</v>
      </c>
      <c r="D98" s="33" t="s">
        <v>39</v>
      </c>
      <c r="E98" s="33" t="s">
        <v>40</v>
      </c>
      <c r="F98" s="48" t="s">
        <v>41</v>
      </c>
      <c r="G98" s="34" t="str">
        <f t="shared" si="2"/>
        <v>60s ASHP PV panels ST Occupant open EV charging delay</v>
      </c>
      <c r="H98" s="31">
        <f>'[96]INPUT_Energy demand'!AD8</f>
        <v>11648.235359288243</v>
      </c>
      <c r="I98" s="31">
        <f>'[96]INPUT_Energy demand'!AE8</f>
        <v>12530.978927931319</v>
      </c>
      <c r="J98" s="31">
        <f>'[96]INPUT_Energy demand'!AF8</f>
        <v>14328.416457415478</v>
      </c>
      <c r="K98" s="31">
        <f>'[96]INPUT_Energy demand'!AG8</f>
        <v>12089.08983166002</v>
      </c>
      <c r="L98" s="31">
        <f>'[96]INPUT_Energy demand'!AH8</f>
        <v>11648.235359288243</v>
      </c>
      <c r="M98" s="31">
        <f>'[96]INPUT_Energy demand'!AI8</f>
        <v>8684.3622182208965</v>
      </c>
      <c r="N98" s="31">
        <f>'[96]INPUT_Energy demand'!AJ8</f>
        <v>10528.469326309918</v>
      </c>
      <c r="O98" s="31">
        <f>'[96]INPUT_Energy demand'!AK8</f>
        <v>9579.2458956783521</v>
      </c>
      <c r="P98" s="31">
        <f>'[96]INPUT_Energy demand'!AL8</f>
        <v>0</v>
      </c>
      <c r="Q98" s="31">
        <f>'[96]INPUT_Energy demand'!AM8</f>
        <v>3846.6167097104226</v>
      </c>
      <c r="R98" s="31">
        <f>'[96]INPUT_Energy demand'!AN8</f>
        <v>3799.9471311055604</v>
      </c>
      <c r="S98" s="31">
        <f>'[96]INPUT_Energy demand'!AO8</f>
        <v>2509.8439359816675</v>
      </c>
      <c r="T98" s="31">
        <f>'[96]INPUT_Energy demand'!AP8</f>
        <v>0</v>
      </c>
      <c r="U98" s="31">
        <f>'[96]INPUT_Energy demand'!AQ8</f>
        <v>8836.5921290065289</v>
      </c>
      <c r="V98" s="31">
        <f>'[96]INPUT_Energy demand'!AR8</f>
        <v>3799.9471311055599</v>
      </c>
      <c r="W98" s="31">
        <f>'[96]INPUT_Energy demand'!AS8</f>
        <v>11694.936440410842</v>
      </c>
      <c r="X98" s="31">
        <f>'[96]INPUT_Energy demand'!AT8</f>
        <v>0</v>
      </c>
      <c r="Y98" s="31">
        <f>'[96]INPUT_Energy demand'!AU8</f>
        <v>0.43530544960695</v>
      </c>
      <c r="Z98" s="31">
        <f>'[96]INPUT_Energy demand'!AV8</f>
        <v>1.0000000000000002</v>
      </c>
      <c r="AA98" s="31">
        <f>'[96]INPUT_Energy demand'!AW8</f>
        <v>0.2146094550209883</v>
      </c>
      <c r="AB98" s="31">
        <f>'[96]INPUT_Energy demand'!AX8</f>
        <v>48941.386526198461</v>
      </c>
      <c r="AC98" s="31">
        <f>'[96]INPUT_Energy demand'!AY8</f>
        <v>62.06574664024653</v>
      </c>
      <c r="AD98" s="31">
        <f>'[96]INPUT_Energy demand'!AZ8</f>
        <v>100.09868984077013</v>
      </c>
      <c r="AE98" s="31">
        <f>'[96]INPUT_Energy demand'!BA8</f>
        <v>160.69912843201686</v>
      </c>
    </row>
  </sheetData>
  <sortState ref="A3:AA98">
    <sortCondition descending="1" ref="F3"/>
  </sortState>
  <mergeCells count="6">
    <mergeCell ref="AC1:AE1"/>
    <mergeCell ref="H1:K1"/>
    <mergeCell ref="L1:O1"/>
    <mergeCell ref="P1:S1"/>
    <mergeCell ref="T1:W1"/>
    <mergeCell ref="X1:AA1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AG118"/>
  <sheetViews>
    <sheetView zoomScale="85" zoomScaleNormal="85" zoomScalePageLayoutView="85" workbookViewId="0">
      <selection activeCell="O101" sqref="O101"/>
    </sheetView>
  </sheetViews>
  <sheetFormatPr baseColWidth="10" defaultColWidth="11" defaultRowHeight="15" x14ac:dyDescent="0"/>
  <cols>
    <col min="1" max="1" width="13.5" bestFit="1" customWidth="1"/>
    <col min="2" max="2" width="13.83203125" bestFit="1" customWidth="1"/>
    <col min="3" max="3" width="13.5" customWidth="1"/>
    <col min="4" max="4" width="12.5" bestFit="1" customWidth="1"/>
    <col min="5" max="5" width="16.1640625" bestFit="1" customWidth="1"/>
    <col min="6" max="6" width="15.83203125" bestFit="1" customWidth="1"/>
    <col min="7" max="7" width="52.33203125" bestFit="1" customWidth="1"/>
    <col min="8" max="8" width="12.83203125" bestFit="1" customWidth="1"/>
    <col min="9" max="9" width="10.6640625" bestFit="1" customWidth="1"/>
    <col min="10" max="10" width="19.6640625" bestFit="1" customWidth="1"/>
    <col min="11" max="11" width="14.6640625" bestFit="1" customWidth="1"/>
    <col min="12" max="12" width="15.1640625" bestFit="1" customWidth="1"/>
    <col min="13" max="13" width="10.6640625" bestFit="1" customWidth="1"/>
    <col min="14" max="14" width="19.6640625" bestFit="1" customWidth="1"/>
    <col min="15" max="15" width="14.6640625" bestFit="1" customWidth="1"/>
    <col min="16" max="16" width="15.1640625" bestFit="1" customWidth="1"/>
    <col min="17" max="17" width="10.6640625" bestFit="1" customWidth="1"/>
    <col min="18" max="18" width="19.6640625" bestFit="1" customWidth="1"/>
    <col min="19" max="19" width="14.6640625" bestFit="1" customWidth="1"/>
    <col min="20" max="20" width="15.1640625" bestFit="1" customWidth="1"/>
    <col min="21" max="21" width="10.6640625" bestFit="1" customWidth="1"/>
    <col min="22" max="22" width="19.6640625" bestFit="1" customWidth="1"/>
    <col min="23" max="23" width="14.6640625" bestFit="1" customWidth="1"/>
    <col min="24" max="24" width="15.1640625" bestFit="1" customWidth="1"/>
    <col min="26" max="26" width="19.6640625" bestFit="1" customWidth="1"/>
    <col min="27" max="27" width="14.6640625" bestFit="1" customWidth="1"/>
    <col min="28" max="28" width="15.1640625" bestFit="1" customWidth="1"/>
    <col min="29" max="29" width="12.83203125" bestFit="1" customWidth="1"/>
    <col min="30" max="30" width="19.5" bestFit="1" customWidth="1"/>
    <col min="31" max="31" width="15" bestFit="1" customWidth="1"/>
    <col min="32" max="32" width="15.6640625" bestFit="1" customWidth="1"/>
  </cols>
  <sheetData>
    <row r="1" spans="1:32">
      <c r="A1" s="5"/>
      <c r="B1" s="4"/>
      <c r="C1" s="4"/>
      <c r="D1" s="4"/>
      <c r="E1" s="4"/>
      <c r="F1" s="4"/>
      <c r="G1" s="4"/>
      <c r="H1" s="286"/>
      <c r="I1" s="333" t="s">
        <v>26</v>
      </c>
      <c r="J1" s="333"/>
      <c r="K1" s="333"/>
      <c r="L1" s="333"/>
      <c r="M1" s="333" t="s">
        <v>27</v>
      </c>
      <c r="N1" s="333"/>
      <c r="O1" s="333"/>
      <c r="P1" s="333"/>
      <c r="Q1" s="333" t="s">
        <v>28</v>
      </c>
      <c r="R1" s="333"/>
      <c r="S1" s="333"/>
      <c r="T1" s="333"/>
      <c r="U1" s="333" t="s">
        <v>29</v>
      </c>
      <c r="V1" s="333"/>
      <c r="W1" s="333"/>
      <c r="X1" s="333"/>
      <c r="Y1" s="333" t="s">
        <v>30</v>
      </c>
      <c r="Z1" s="333"/>
      <c r="AA1" s="333"/>
      <c r="AB1" s="333"/>
      <c r="AD1" s="332" t="s">
        <v>64</v>
      </c>
      <c r="AE1" s="332"/>
      <c r="AF1" s="332"/>
    </row>
    <row r="2" spans="1:32" s="1" customFormat="1">
      <c r="A2" s="3" t="s">
        <v>31</v>
      </c>
      <c r="B2" s="3" t="s">
        <v>9</v>
      </c>
      <c r="C2" s="3" t="s">
        <v>32</v>
      </c>
      <c r="D2" s="3" t="s">
        <v>33</v>
      </c>
      <c r="E2" s="6" t="s">
        <v>16</v>
      </c>
      <c r="F2" s="6" t="s">
        <v>34</v>
      </c>
      <c r="G2" s="2" t="s">
        <v>35</v>
      </c>
      <c r="H2" s="281" t="s">
        <v>58</v>
      </c>
      <c r="I2" s="3" t="s">
        <v>36</v>
      </c>
      <c r="J2" s="3" t="s">
        <v>2</v>
      </c>
      <c r="K2" s="3" t="s">
        <v>3</v>
      </c>
      <c r="L2" s="3" t="s">
        <v>4</v>
      </c>
      <c r="M2" s="3" t="s">
        <v>36</v>
      </c>
      <c r="N2" s="3" t="s">
        <v>2</v>
      </c>
      <c r="O2" s="3" t="s">
        <v>3</v>
      </c>
      <c r="P2" s="3" t="s">
        <v>4</v>
      </c>
      <c r="Q2" s="27" t="s">
        <v>36</v>
      </c>
      <c r="R2" s="27" t="s">
        <v>2</v>
      </c>
      <c r="S2" s="27" t="s">
        <v>3</v>
      </c>
      <c r="T2" s="27" t="s">
        <v>4</v>
      </c>
      <c r="U2" s="27" t="s">
        <v>36</v>
      </c>
      <c r="V2" s="27" t="s">
        <v>2</v>
      </c>
      <c r="W2" s="27" t="s">
        <v>3</v>
      </c>
      <c r="X2" s="27" t="s">
        <v>4</v>
      </c>
      <c r="Y2" s="27" t="s">
        <v>36</v>
      </c>
      <c r="Z2" s="27" t="s">
        <v>2</v>
      </c>
      <c r="AA2" s="27" t="s">
        <v>3</v>
      </c>
      <c r="AB2" s="27" t="s">
        <v>4</v>
      </c>
      <c r="AC2" s="1" t="s">
        <v>58</v>
      </c>
      <c r="AD2" s="2" t="s">
        <v>63</v>
      </c>
      <c r="AE2" s="2" t="s">
        <v>3</v>
      </c>
      <c r="AF2" s="2" t="s">
        <v>4</v>
      </c>
    </row>
    <row r="3" spans="1:32">
      <c r="A3" s="40" t="s">
        <v>7</v>
      </c>
      <c r="B3" s="15" t="s">
        <v>11</v>
      </c>
      <c r="C3" s="15" t="s">
        <v>49</v>
      </c>
      <c r="D3" s="15" t="s">
        <v>70</v>
      </c>
      <c r="E3" s="15" t="s">
        <v>92</v>
      </c>
      <c r="F3" s="15" t="s">
        <v>52</v>
      </c>
      <c r="G3" s="26" t="str">
        <f t="shared" ref="G3:G34" si="0">CONCATENATE(A3," ",B3," ",C3," ",D3," ",E3," ",F3)</f>
        <v>TEK17 ASHP PV NoSTC TC EVc</v>
      </c>
      <c r="H3" s="282">
        <v>21516</v>
      </c>
      <c r="I3" s="213">
        <f>'[20]INPUT_Energy demand'!AD8</f>
        <v>6383.7808317567387</v>
      </c>
      <c r="J3" s="211">
        <f>'[20]INPUT_Energy demand'!AE8</f>
        <v>7792.2096764506923</v>
      </c>
      <c r="K3" s="22">
        <f>'[20]INPUT_Energy demand'!AF8</f>
        <v>7211.4464288655327</v>
      </c>
      <c r="L3" s="210">
        <f>'[20]INPUT_Energy demand'!AG8</f>
        <v>6385.3161245947058</v>
      </c>
      <c r="M3" s="213">
        <f>'[20]INPUT_Energy demand'!AH8</f>
        <v>6383.7808317567387</v>
      </c>
      <c r="N3" s="211">
        <f>'[20]INPUT_Energy demand'!AI8</f>
        <v>7541.07513550576</v>
      </c>
      <c r="O3" s="22">
        <f>'[20]INPUT_Energy demand'!AJ8</f>
        <v>6401.1977209283186</v>
      </c>
      <c r="P3" s="210">
        <f>'[20]INPUT_Energy demand'!AK8</f>
        <v>5967.5232521794296</v>
      </c>
      <c r="Q3" s="213">
        <f>'[20]INPUT_Energy demand'!AL8</f>
        <v>0</v>
      </c>
      <c r="R3" s="211">
        <f>'[20]INPUT_Energy demand'!AM8</f>
        <v>251.13454094493227</v>
      </c>
      <c r="S3" s="210">
        <f>'[20]INPUT_Energy demand'!AN8</f>
        <v>810.24870793721402</v>
      </c>
      <c r="T3" s="22">
        <f>'[20]INPUT_Energy demand'!AO8</f>
        <v>417.79287241527618</v>
      </c>
      <c r="U3" s="213">
        <f>'[20]INPUT_Energy demand'!AP8</f>
        <v>0</v>
      </c>
      <c r="V3" s="210">
        <f>'[20]INPUT_Energy demand'!AQ8</f>
        <v>245.62578876087832</v>
      </c>
      <c r="W3" s="22">
        <f>'[20]INPUT_Energy demand'!AR8</f>
        <v>810.24870793721379</v>
      </c>
      <c r="X3" s="211">
        <f>'[20]INPUT_Energy demand'!AS8</f>
        <v>2204.720846083093</v>
      </c>
      <c r="Y3" s="213">
        <f>'[20]INPUT_Energy demand'!AT8</f>
        <v>0</v>
      </c>
      <c r="Z3" s="261">
        <f>'[20]INPUT_Energy demand'!AU8</f>
        <v>1.0224274177880273</v>
      </c>
      <c r="AA3" s="109">
        <f>'[20]INPUT_Energy demand'!AV8</f>
        <v>1.0000000000000002</v>
      </c>
      <c r="AB3" s="228">
        <f>'[20]INPUT_Energy demand'!AW8</f>
        <v>0.18949921626473801</v>
      </c>
      <c r="AC3" s="22">
        <f>'[20]INPUT_Energy demand'!AX8</f>
        <v>21515.954418566384</v>
      </c>
      <c r="AD3" s="210">
        <f>'[20]INPUT_Energy demand'!AY8</f>
        <v>4.8005890786752081</v>
      </c>
      <c r="AE3" s="22">
        <f>'[20]INPUT_Energy demand'!AZ8</f>
        <v>13.344554601116023</v>
      </c>
      <c r="AF3" s="239">
        <f>'[20]INPUT_Energy demand'!BA8</f>
        <v>37.070160330448644</v>
      </c>
    </row>
    <row r="4" spans="1:32">
      <c r="A4" s="41" t="s">
        <v>7</v>
      </c>
      <c r="B4" s="17" t="s">
        <v>10</v>
      </c>
      <c r="C4" s="17" t="s">
        <v>49</v>
      </c>
      <c r="D4" s="17" t="s">
        <v>70</v>
      </c>
      <c r="E4" s="17" t="s">
        <v>92</v>
      </c>
      <c r="F4" s="17" t="s">
        <v>52</v>
      </c>
      <c r="G4" s="25" t="str">
        <f t="shared" si="0"/>
        <v>TEK17 Direct PV NoSTC TC EVc</v>
      </c>
      <c r="H4" s="283">
        <v>26560</v>
      </c>
      <c r="I4" s="214">
        <f>'[19]INPUT_Energy demand'!AD8</f>
        <v>7351.9798452019913</v>
      </c>
      <c r="J4" s="220">
        <f>'[19]INPUT_Energy demand'!AE8</f>
        <v>8428.6391331832856</v>
      </c>
      <c r="K4" s="13">
        <f>'[19]INPUT_Energy demand'!AF8</f>
        <v>8174.655922434913</v>
      </c>
      <c r="L4" s="217">
        <f>'[19]INPUT_Energy demand'!AG8</f>
        <v>7776.3586032143257</v>
      </c>
      <c r="M4" s="214">
        <f>'[19]INPUT_Energy demand'!AH8</f>
        <v>7351.9798452019913</v>
      </c>
      <c r="N4" s="220">
        <f>'[19]INPUT_Energy demand'!AI8</f>
        <v>7793.2318680904446</v>
      </c>
      <c r="O4" s="13">
        <f>'[19]INPUT_Energy demand'!AJ8</f>
        <v>7342.3544535130113</v>
      </c>
      <c r="P4" s="217">
        <f>'[19]INPUT_Energy demand'!AK8</f>
        <v>6703.212231758177</v>
      </c>
      <c r="Q4" s="214">
        <f>'[19]INPUT_Energy demand'!AL8</f>
        <v>0</v>
      </c>
      <c r="R4" s="220">
        <f>'[19]INPUT_Energy demand'!AM8</f>
        <v>635.40726509284104</v>
      </c>
      <c r="S4" s="13">
        <f>'[19]INPUT_Energy demand'!AN8</f>
        <v>832.30146892190169</v>
      </c>
      <c r="T4" s="217">
        <f>'[19]INPUT_Energy demand'!AO8</f>
        <v>1073.1463714561487</v>
      </c>
      <c r="U4" s="214">
        <f>'[19]INPUT_Energy demand'!AP8</f>
        <v>0</v>
      </c>
      <c r="V4" s="13">
        <f>'[19]INPUT_Energy demand'!AQ8</f>
        <v>838.20997928249994</v>
      </c>
      <c r="W4" s="217">
        <f>'[19]INPUT_Energy demand'!AR8</f>
        <v>832.30146892190135</v>
      </c>
      <c r="X4" s="220">
        <f>'[19]INPUT_Energy demand'!AS8</f>
        <v>5319.8200899999974</v>
      </c>
      <c r="Y4" s="214">
        <f>'[19]INPUT_Energy demand'!AT8</f>
        <v>0</v>
      </c>
      <c r="Z4" s="234">
        <f>'[19]INPUT_Energy demand'!AU8</f>
        <v>0.75805261306569482</v>
      </c>
      <c r="AA4" s="212">
        <f>'[19]INPUT_Energy demand'!AV8</f>
        <v>1.0000000000000004</v>
      </c>
      <c r="AB4" s="229">
        <f>'[19]INPUT_Energy demand'!AW8</f>
        <v>0.20172606466023352</v>
      </c>
      <c r="AC4" s="13">
        <f>'[19]INPUT_Energy demand'!AX8</f>
        <v>26560.119097248145</v>
      </c>
      <c r="AD4" s="217">
        <f>'[19]INPUT_Energy demand'!AY8</f>
        <v>21.503397899999996</v>
      </c>
      <c r="AE4" s="13">
        <f>'[19]INPUT_Energy demand'!AZ8</f>
        <v>23.017289900000002</v>
      </c>
      <c r="AF4" s="240">
        <f>'[19]INPUT_Energy demand'!BA8</f>
        <v>64.147599999999997</v>
      </c>
    </row>
    <row r="5" spans="1:32">
      <c r="A5" s="41" t="s">
        <v>7</v>
      </c>
      <c r="B5" s="17" t="s">
        <v>11</v>
      </c>
      <c r="C5" s="17" t="s">
        <v>49</v>
      </c>
      <c r="D5" s="17" t="s">
        <v>70</v>
      </c>
      <c r="E5" s="17" t="s">
        <v>93</v>
      </c>
      <c r="F5" s="17" t="s">
        <v>52</v>
      </c>
      <c r="G5" s="25" t="str">
        <f t="shared" si="0"/>
        <v>TEK17 ASHP PV NoSTC OC EVc</v>
      </c>
      <c r="H5" s="283">
        <v>41659</v>
      </c>
      <c r="I5" s="214">
        <f>'[28]INPUT_Energy demand'!AD8</f>
        <v>10250.64678155346</v>
      </c>
      <c r="J5" s="13">
        <f>'[28]INPUT_Energy demand'!AE8</f>
        <v>12269.184363267897</v>
      </c>
      <c r="K5" s="220">
        <f>'[28]INPUT_Energy demand'!AF8</f>
        <v>13942.15915531499</v>
      </c>
      <c r="L5" s="217">
        <f>'[28]INPUT_Energy demand'!AG8</f>
        <v>10665.922382246326</v>
      </c>
      <c r="M5" s="214">
        <f>'[28]INPUT_Energy demand'!AH8</f>
        <v>10250.64678155346</v>
      </c>
      <c r="N5" s="217">
        <f>'[28]INPUT_Energy demand'!AI8</f>
        <v>8653.1997912362331</v>
      </c>
      <c r="O5" s="220">
        <f>'[28]INPUT_Energy demand'!AJ8</f>
        <v>10164.373008871215</v>
      </c>
      <c r="P5" s="13">
        <f>'[28]INPUT_Energy demand'!AK8</f>
        <v>8799.0523054149762</v>
      </c>
      <c r="Q5" s="214">
        <f>'[28]INPUT_Energy demand'!AL8</f>
        <v>0</v>
      </c>
      <c r="R5" s="13">
        <f>'[28]INPUT_Energy demand'!AM8</f>
        <v>3615.9845720316644</v>
      </c>
      <c r="S5" s="217">
        <f>'[28]INPUT_Energy demand'!AN8</f>
        <v>3777.7861464437756</v>
      </c>
      <c r="T5" s="220">
        <f>'[28]INPUT_Energy demand'!AO8</f>
        <v>1866.8700768313502</v>
      </c>
      <c r="U5" s="214">
        <f>'[28]INPUT_Energy demand'!AP8</f>
        <v>0</v>
      </c>
      <c r="V5" s="220">
        <f>'[28]INPUT_Energy demand'!AQ8</f>
        <v>9046.2524306403848</v>
      </c>
      <c r="W5" s="217">
        <f>'[28]INPUT_Energy demand'!AR8</f>
        <v>3777.7861464437751</v>
      </c>
      <c r="X5" s="13">
        <f>'[28]INPUT_Energy demand'!AS8</f>
        <v>8669.0198944005188</v>
      </c>
      <c r="Y5" s="214">
        <f>'[28]INPUT_Energy demand'!AT8</f>
        <v>0</v>
      </c>
      <c r="Z5" s="235">
        <f>'[28]INPUT_Energy demand'!AU8</f>
        <v>0.39972182953728264</v>
      </c>
      <c r="AA5" s="212">
        <f>'[28]INPUT_Energy demand'!AV8</f>
        <v>1.0000000000000002</v>
      </c>
      <c r="AB5" s="229">
        <f>'[28]INPUT_Energy demand'!AW8</f>
        <v>0.21534961270964395</v>
      </c>
      <c r="AC5" s="13">
        <f>'[28]INPUT_Energy demand'!AX8</f>
        <v>41659.460177424175</v>
      </c>
      <c r="AD5" s="13">
        <f>'[28]INPUT_Energy demand'!AY8</f>
        <v>70.37892003522029</v>
      </c>
      <c r="AE5" s="217">
        <f>'[28]INPUT_Energy demand'!AZ8</f>
        <v>55.286056270538381</v>
      </c>
      <c r="AF5" s="240">
        <f>'[28]INPUT_Energy demand'!BA8</f>
        <v>132.75632843201686</v>
      </c>
    </row>
    <row r="6" spans="1:32">
      <c r="A6" s="41" t="s">
        <v>7</v>
      </c>
      <c r="B6" s="17" t="s">
        <v>10</v>
      </c>
      <c r="C6" s="17" t="s">
        <v>49</v>
      </c>
      <c r="D6" s="17" t="s">
        <v>70</v>
      </c>
      <c r="E6" s="17" t="s">
        <v>93</v>
      </c>
      <c r="F6" s="17" t="s">
        <v>52</v>
      </c>
      <c r="G6" s="25" t="str">
        <f t="shared" si="0"/>
        <v>TEK17 Direct PV NoSTC OC EVc</v>
      </c>
      <c r="H6" s="283">
        <v>63247</v>
      </c>
      <c r="I6" s="214">
        <f>'[27]INPUT_Energy demand'!AD8</f>
        <v>14394.923932333169</v>
      </c>
      <c r="J6" s="13">
        <f>'[27]INPUT_Energy demand'!AE8</f>
        <v>16117.114501472843</v>
      </c>
      <c r="K6" s="220">
        <f>'[27]INPUT_Energy demand'!AF8</f>
        <v>23395.164067483405</v>
      </c>
      <c r="L6" s="217">
        <f>'[27]INPUT_Energy demand'!AG8</f>
        <v>14826.013761428039</v>
      </c>
      <c r="M6" s="214">
        <f>'[27]INPUT_Energy demand'!AH8</f>
        <v>14394.923932333169</v>
      </c>
      <c r="N6" s="217">
        <f>'[27]INPUT_Energy demand'!AI8</f>
        <v>10553.536211464121</v>
      </c>
      <c r="O6" s="13">
        <f>'[27]INPUT_Energy demand'!AJ8</f>
        <v>11243.770808553425</v>
      </c>
      <c r="P6" s="220">
        <f>'[27]INPUT_Energy demand'!AK8</f>
        <v>11739.874537151018</v>
      </c>
      <c r="Q6" s="214">
        <f>'[27]INPUT_Energy demand'!AL8</f>
        <v>0</v>
      </c>
      <c r="R6" s="13">
        <f>'[27]INPUT_Energy demand'!AM8</f>
        <v>5563.5782900087215</v>
      </c>
      <c r="S6" s="217">
        <f>'[27]INPUT_Energy demand'!AN8</f>
        <v>12151.39325892998</v>
      </c>
      <c r="T6" s="220">
        <f>'[27]INPUT_Energy demand'!AO8</f>
        <v>3086.1392242770216</v>
      </c>
      <c r="U6" s="214">
        <f>'[27]INPUT_Energy demand'!AP8</f>
        <v>0</v>
      </c>
      <c r="V6" s="220">
        <f>'[27]INPUT_Energy demand'!AQ8</f>
        <v>16452.218024313373</v>
      </c>
      <c r="W6" s="217">
        <f>'[27]INPUT_Energy demand'!AR8</f>
        <v>12151.39325892998</v>
      </c>
      <c r="X6" s="13">
        <f>'[27]INPUT_Energy demand'!AS8</f>
        <v>14185.731260000019</v>
      </c>
      <c r="Y6" s="214">
        <f>'[27]INPUT_Energy demand'!AT8</f>
        <v>0</v>
      </c>
      <c r="Z6" s="235">
        <f>'[27]INPUT_Energy demand'!AU8</f>
        <v>0.33816584984387932</v>
      </c>
      <c r="AA6" s="212">
        <f>'[27]INPUT_Energy demand'!AV8</f>
        <v>1</v>
      </c>
      <c r="AB6" s="229">
        <f>'[27]INPUT_Energy demand'!AW8</f>
        <v>0.21755235367944067</v>
      </c>
      <c r="AC6" s="13">
        <f>'[27]INPUT_Energy demand'!AX8</f>
        <v>63247.416171068158</v>
      </c>
      <c r="AD6" s="217">
        <f>'[27]INPUT_Energy demand'!AY8</f>
        <v>72.940166562499982</v>
      </c>
      <c r="AE6" s="13">
        <f>'[27]INPUT_Energy demand'!AZ8</f>
        <v>80.694947400000004</v>
      </c>
      <c r="AF6" s="240">
        <f>'[27]INPUT_Energy demand'!BA8</f>
        <v>164.13319999999999</v>
      </c>
    </row>
    <row r="7" spans="1:32">
      <c r="A7" s="41" t="s">
        <v>7</v>
      </c>
      <c r="B7" s="17" t="s">
        <v>11</v>
      </c>
      <c r="C7" s="17" t="s">
        <v>49</v>
      </c>
      <c r="D7" s="17" t="s">
        <v>70</v>
      </c>
      <c r="E7" s="17" t="s">
        <v>92</v>
      </c>
      <c r="F7" s="17" t="s">
        <v>55</v>
      </c>
      <c r="G7" s="25" t="str">
        <f t="shared" si="0"/>
        <v>TEK17 ASHP PV NoSTC TC EVd</v>
      </c>
      <c r="H7" s="283">
        <v>21657</v>
      </c>
      <c r="I7" s="214">
        <f>'[36]INPUT_Energy demand'!AD8</f>
        <v>6410.859044130234</v>
      </c>
      <c r="J7" s="220">
        <f>'[36]INPUT_Energy demand'!AE8</f>
        <v>7004.2007536223882</v>
      </c>
      <c r="K7" s="13">
        <f>'[36]INPUT_Energy demand'!AF8</f>
        <v>6402.8068454281693</v>
      </c>
      <c r="L7" s="217">
        <f>'[36]INPUT_Energy demand'!AG8</f>
        <v>6158.9307562374825</v>
      </c>
      <c r="M7" s="214">
        <f>'[36]INPUT_Energy demand'!AH8</f>
        <v>6410.859044130234</v>
      </c>
      <c r="N7" s="220">
        <f>'[36]INPUT_Energy demand'!AI8</f>
        <v>6406.8626076347236</v>
      </c>
      <c r="O7" s="217">
        <f>'[36]INPUT_Energy demand'!AJ8</f>
        <v>5719.2493387339146</v>
      </c>
      <c r="P7" s="13">
        <f>'[36]INPUT_Energy demand'!AK8</f>
        <v>5744.4575371425726</v>
      </c>
      <c r="Q7" s="214">
        <f>'[36]INPUT_Energy demand'!AL8</f>
        <v>0</v>
      </c>
      <c r="R7" s="13">
        <f>'[36]INPUT_Energy demand'!AM8</f>
        <v>597.33814598766457</v>
      </c>
      <c r="S7" s="217">
        <f>'[36]INPUT_Energy demand'!AN8</f>
        <v>683.5575066942547</v>
      </c>
      <c r="T7" s="220">
        <f>'[36]INPUT_Energy demand'!AO8</f>
        <v>414.47321909490984</v>
      </c>
      <c r="U7" s="214">
        <f>'[36]INPUT_Energy demand'!AP8</f>
        <v>0</v>
      </c>
      <c r="V7" s="217">
        <f>'[36]INPUT_Energy demand'!AQ8</f>
        <v>605.29630509888386</v>
      </c>
      <c r="W7" s="13">
        <f>'[36]INPUT_Energy demand'!AR8</f>
        <v>683.55750669425515</v>
      </c>
      <c r="X7" s="220">
        <f>'[36]INPUT_Energy demand'!AS8</f>
        <v>2204.720846083093</v>
      </c>
      <c r="Y7" s="214">
        <f>'[36]INPUT_Energy demand'!AT8</f>
        <v>0</v>
      </c>
      <c r="Z7" s="234">
        <f>'[36]INPUT_Energy demand'!AU8</f>
        <v>0.98685245714506842</v>
      </c>
      <c r="AA7" s="212">
        <f>'[36]INPUT_Energy demand'!AV8</f>
        <v>0.99999999999999933</v>
      </c>
      <c r="AB7" s="229">
        <f>'[36]INPUT_Energy demand'!AW8</f>
        <v>0.18799351393227989</v>
      </c>
      <c r="AC7" s="13">
        <f>'[36]INPUT_Energy demand'!AX8</f>
        <v>21656.986774678342</v>
      </c>
      <c r="AD7" s="217">
        <f>'[36]INPUT_Energy demand'!AY8</f>
        <v>14.1298213699698</v>
      </c>
      <c r="AE7" s="217">
        <f>'[36]INPUT_Energy demand'!AZ8</f>
        <v>13.65002098536462</v>
      </c>
      <c r="AF7" s="240">
        <f>'[36]INPUT_Energy demand'!BA8</f>
        <v>37.070160330448644</v>
      </c>
    </row>
    <row r="8" spans="1:32">
      <c r="A8" s="41" t="s">
        <v>7</v>
      </c>
      <c r="B8" s="17" t="s">
        <v>10</v>
      </c>
      <c r="C8" s="17" t="s">
        <v>49</v>
      </c>
      <c r="D8" s="17" t="s">
        <v>70</v>
      </c>
      <c r="E8" s="17" t="s">
        <v>92</v>
      </c>
      <c r="F8" s="17" t="s">
        <v>55</v>
      </c>
      <c r="G8" s="25" t="str">
        <f t="shared" si="0"/>
        <v>TEK17 Direct PV NoSTC TC EVd</v>
      </c>
      <c r="H8" s="283">
        <v>26677</v>
      </c>
      <c r="I8" s="214">
        <f>'[35]INPUT_Energy demand'!AD8</f>
        <v>7374.7006525148827</v>
      </c>
      <c r="J8" s="220">
        <f>'[35]INPUT_Energy demand'!AE8</f>
        <v>8189.3623927512526</v>
      </c>
      <c r="K8" s="13">
        <f>'[35]INPUT_Energy demand'!AF8</f>
        <v>7803.4239848271154</v>
      </c>
      <c r="L8" s="217">
        <f>'[35]INPUT_Energy demand'!AG8</f>
        <v>7544.4903550369072</v>
      </c>
      <c r="M8" s="214">
        <f>'[35]INPUT_Energy demand'!AH8</f>
        <v>7374.7006525148827</v>
      </c>
      <c r="N8" s="220">
        <f>'[35]INPUT_Energy demand'!AI8</f>
        <v>6684.3621324533087</v>
      </c>
      <c r="O8" s="13">
        <f>'[35]INPUT_Energy demand'!AJ8</f>
        <v>6659.2713304174158</v>
      </c>
      <c r="P8" s="217">
        <f>'[35]INPUT_Energy demand'!AK8</f>
        <v>6477.0894621935577</v>
      </c>
      <c r="Q8" s="214">
        <f>'[35]INPUT_Energy demand'!AL8</f>
        <v>0</v>
      </c>
      <c r="R8" s="217">
        <f>'[35]INPUT_Energy demand'!AM8</f>
        <v>1505.0002602979439</v>
      </c>
      <c r="S8" s="13">
        <f>'[35]INPUT_Energy demand'!AN8</f>
        <v>1144.1526544096996</v>
      </c>
      <c r="T8" s="220">
        <f>'[35]INPUT_Energy demand'!AO8</f>
        <v>1067.4008928433495</v>
      </c>
      <c r="U8" s="214">
        <f>'[35]INPUT_Energy demand'!AP8</f>
        <v>0</v>
      </c>
      <c r="V8" s="13">
        <f>'[35]INPUT_Energy demand'!AQ8</f>
        <v>2054.0281612322742</v>
      </c>
      <c r="W8" s="217">
        <f>'[35]INPUT_Energy demand'!AR8</f>
        <v>1144.1526544096992</v>
      </c>
      <c r="X8" s="220">
        <f>'[35]INPUT_Energy demand'!AS8</f>
        <v>5319.8200899999974</v>
      </c>
      <c r="Y8" s="214">
        <f>'[35]INPUT_Energy demand'!AT8</f>
        <v>0</v>
      </c>
      <c r="Z8" s="234">
        <f>'[35]INPUT_Energy demand'!AU8</f>
        <v>0.73270673143792164</v>
      </c>
      <c r="AA8" s="212">
        <f>'[35]INPUT_Energy demand'!AV8</f>
        <v>1.0000000000000004</v>
      </c>
      <c r="AB8" s="229">
        <f>'[35]INPUT_Energy demand'!AW8</f>
        <v>0.20064605095383028</v>
      </c>
      <c r="AC8" s="13">
        <f>'[35]INPUT_Energy demand'!AX8</f>
        <v>26677.426608348142</v>
      </c>
      <c r="AD8" s="217">
        <f>'[35]INPUT_Energy demand'!AY8</f>
        <v>24.311523099999995</v>
      </c>
      <c r="AE8" s="217">
        <f>'[35]INPUT_Energy demand'!AZ8</f>
        <v>23.601124199999997</v>
      </c>
      <c r="AF8" s="240">
        <f>'[35]INPUT_Energy demand'!BA8</f>
        <v>64.147599999999997</v>
      </c>
    </row>
    <row r="9" spans="1:32">
      <c r="A9" s="41" t="s">
        <v>7</v>
      </c>
      <c r="B9" s="17" t="s">
        <v>11</v>
      </c>
      <c r="C9" s="17" t="s">
        <v>49</v>
      </c>
      <c r="D9" s="17" t="s">
        <v>70</v>
      </c>
      <c r="E9" s="17" t="s">
        <v>93</v>
      </c>
      <c r="F9" s="17" t="s">
        <v>55</v>
      </c>
      <c r="G9" s="25" t="str">
        <f t="shared" si="0"/>
        <v>TEK17 ASHP PV NoSTC OC EVd</v>
      </c>
      <c r="H9" s="283">
        <v>41700</v>
      </c>
      <c r="I9" s="214">
        <f>'[44]INPUT_Energy demand'!AD8</f>
        <v>10258.506856004968</v>
      </c>
      <c r="J9" s="13">
        <f>'[44]INPUT_Energy demand'!AE8</f>
        <v>11608.498548383002</v>
      </c>
      <c r="K9" s="220">
        <f>'[44]INPUT_Energy demand'!AF8</f>
        <v>11781.288223838405</v>
      </c>
      <c r="L9" s="217">
        <f>'[44]INPUT_Energy demand'!AG8</f>
        <v>10423.035204554053</v>
      </c>
      <c r="M9" s="214">
        <f>'[44]INPUT_Energy demand'!AH8</f>
        <v>10258.506856004968</v>
      </c>
      <c r="N9" s="217">
        <f>'[44]INPUT_Energy demand'!AI8</f>
        <v>7912.0746633393264</v>
      </c>
      <c r="O9" s="220">
        <f>'[44]INPUT_Energy demand'!AJ8</f>
        <v>10166.419903259624</v>
      </c>
      <c r="P9" s="13">
        <f>'[44]INPUT_Energy demand'!AK8</f>
        <v>8563.250904312712</v>
      </c>
      <c r="Q9" s="214">
        <f>'[44]INPUT_Energy demand'!AL8</f>
        <v>0</v>
      </c>
      <c r="R9" s="217">
        <f>'[44]INPUT_Energy demand'!AM8</f>
        <v>3696.4238850436759</v>
      </c>
      <c r="S9" s="220">
        <f>'[44]INPUT_Energy demand'!AN8</f>
        <v>1614.8683205787802</v>
      </c>
      <c r="T9" s="13">
        <f>'[44]INPUT_Energy demand'!AO8</f>
        <v>1859.784300241341</v>
      </c>
      <c r="U9" s="214">
        <f>'[44]INPUT_Energy demand'!AP8</f>
        <v>0</v>
      </c>
      <c r="V9" s="13">
        <f>'[44]INPUT_Energy demand'!AQ8</f>
        <v>7496.7458126250549</v>
      </c>
      <c r="W9" s="217">
        <f>'[44]INPUT_Energy demand'!AR8</f>
        <v>1614.8683205787795</v>
      </c>
      <c r="X9" s="220">
        <f>'[44]INPUT_Energy demand'!AS8</f>
        <v>8669.0198944005188</v>
      </c>
      <c r="Y9" s="214">
        <f>'[44]INPUT_Energy demand'!AT8</f>
        <v>0</v>
      </c>
      <c r="Z9" s="235">
        <f>'[44]INPUT_Energy demand'!AU8</f>
        <v>0.49307045716004327</v>
      </c>
      <c r="AA9" s="212">
        <f>'[44]INPUT_Energy demand'!AV8</f>
        <v>1.0000000000000004</v>
      </c>
      <c r="AB9" s="229">
        <f>'[44]INPUT_Energy demand'!AW8</f>
        <v>0.21453224503990473</v>
      </c>
      <c r="AC9" s="13">
        <f>'[44]INPUT_Energy demand'!AX8</f>
        <v>41700.398065192559</v>
      </c>
      <c r="AD9" s="13">
        <f>'[44]INPUT_Energy demand'!AY8</f>
        <v>57.136135353390642</v>
      </c>
      <c r="AE9" s="217">
        <f>'[44]INPUT_Energy demand'!AZ8</f>
        <v>39.446225470502313</v>
      </c>
      <c r="AF9" s="240">
        <f>'[44]INPUT_Energy demand'!BA8</f>
        <v>132.75632843201686</v>
      </c>
    </row>
    <row r="10" spans="1:32">
      <c r="A10" s="41" t="s">
        <v>7</v>
      </c>
      <c r="B10" s="17" t="s">
        <v>10</v>
      </c>
      <c r="C10" s="17" t="s">
        <v>49</v>
      </c>
      <c r="D10" s="17" t="s">
        <v>70</v>
      </c>
      <c r="E10" s="17" t="s">
        <v>93</v>
      </c>
      <c r="F10" s="17" t="s">
        <v>55</v>
      </c>
      <c r="G10" s="25" t="str">
        <f t="shared" si="0"/>
        <v>TEK17 Direct PV NoSTC OC EVd</v>
      </c>
      <c r="H10" s="283">
        <v>63281</v>
      </c>
      <c r="I10" s="214">
        <f>'[43]INPUT_Energy demand'!AD8</f>
        <v>14401.320009593928</v>
      </c>
      <c r="J10" s="13">
        <f>'[43]INPUT_Energy demand'!AE8</f>
        <v>15379.604550269039</v>
      </c>
      <c r="K10" s="220">
        <f>'[43]INPUT_Energy demand'!AF8</f>
        <v>18902.117527423427</v>
      </c>
      <c r="L10" s="217">
        <f>'[43]INPUT_Energy demand'!AG8</f>
        <v>14582.196335520819</v>
      </c>
      <c r="M10" s="214">
        <f>'[43]INPUT_Energy demand'!AH8</f>
        <v>14401.320009593928</v>
      </c>
      <c r="N10" s="217">
        <f>'[43]INPUT_Energy demand'!AI8</f>
        <v>10293.77118272953</v>
      </c>
      <c r="O10" s="13">
        <f>'[43]INPUT_Energy demand'!AJ8</f>
        <v>11245.436453673419</v>
      </c>
      <c r="P10" s="220">
        <f>'[43]INPUT_Energy demand'!AK8</f>
        <v>11503.14288783383</v>
      </c>
      <c r="Q10" s="214">
        <f>'[43]INPUT_Energy demand'!AL8</f>
        <v>0</v>
      </c>
      <c r="R10" s="13">
        <f>'[43]INPUT_Energy demand'!AM8</f>
        <v>5085.8333675395097</v>
      </c>
      <c r="S10" s="217">
        <f>'[43]INPUT_Energy demand'!AN8</f>
        <v>7656.6810737500073</v>
      </c>
      <c r="T10" s="220">
        <f>'[43]INPUT_Energy demand'!AO8</f>
        <v>3079.0534476869889</v>
      </c>
      <c r="U10" s="214">
        <f>'[43]INPUT_Energy demand'!AP8</f>
        <v>0</v>
      </c>
      <c r="V10" s="13">
        <f>'[43]INPUT_Energy demand'!AQ8</f>
        <v>12944.838255671897</v>
      </c>
      <c r="W10" s="217">
        <f>'[43]INPUT_Energy demand'!AR8</f>
        <v>7656.6810737500073</v>
      </c>
      <c r="X10" s="220">
        <f>'[43]INPUT_Energy demand'!AS8</f>
        <v>14185.731260000019</v>
      </c>
      <c r="Y10" s="214">
        <f>'[43]INPUT_Energy demand'!AT8</f>
        <v>0</v>
      </c>
      <c r="Z10" s="235">
        <f>'[43]INPUT_Energy demand'!AU8</f>
        <v>0.39288504553628595</v>
      </c>
      <c r="AA10" s="212">
        <f>'[43]INPUT_Energy demand'!AV8</f>
        <v>1</v>
      </c>
      <c r="AB10" s="229">
        <f>'[43]INPUT_Energy demand'!AW8</f>
        <v>0.2170528534097568</v>
      </c>
      <c r="AC10" s="13">
        <f>'[43]INPUT_Energy demand'!AX8</f>
        <v>63280.729073468225</v>
      </c>
      <c r="AD10" s="217">
        <f>'[43]INPUT_Energy demand'!AY8</f>
        <v>65.418535616666645</v>
      </c>
      <c r="AE10" s="13">
        <f>'[43]INPUT_Energy demand'!AZ8</f>
        <v>71.692486700000018</v>
      </c>
      <c r="AF10" s="240">
        <f>'[43]INPUT_Energy demand'!BA8</f>
        <v>164.13319999999999</v>
      </c>
    </row>
    <row r="11" spans="1:32">
      <c r="A11" s="41" t="s">
        <v>7</v>
      </c>
      <c r="B11" s="17" t="s">
        <v>11</v>
      </c>
      <c r="C11" s="17" t="s">
        <v>49</v>
      </c>
      <c r="D11" s="17" t="s">
        <v>70</v>
      </c>
      <c r="E11" s="17" t="s">
        <v>92</v>
      </c>
      <c r="F11" s="17" t="s">
        <v>20</v>
      </c>
      <c r="G11" s="25" t="str">
        <f t="shared" si="0"/>
        <v>TEK17 ASHP PV NoSTC TC NoEV</v>
      </c>
      <c r="H11" s="283">
        <v>9831</v>
      </c>
      <c r="I11" s="214">
        <f>'[4]INPUT_Energy demand'!AD8</f>
        <v>3636.2908815663086</v>
      </c>
      <c r="J11" s="220">
        <f>'[4]INPUT_Energy demand'!AE8</f>
        <v>4642.7144356660938</v>
      </c>
      <c r="K11" s="13">
        <f>'[4]INPUT_Energy demand'!AF8</f>
        <v>4227.5718477687842</v>
      </c>
      <c r="L11" s="217">
        <f>'[4]INPUT_Energy demand'!AG8</f>
        <v>3968.3088275410209</v>
      </c>
      <c r="M11" s="214">
        <f>'[4]INPUT_Energy demand'!AH8</f>
        <v>3636.2908815663086</v>
      </c>
      <c r="N11" s="220">
        <f>'[4]INPUT_Energy demand'!AI8</f>
        <v>4381.3629609770005</v>
      </c>
      <c r="O11" s="13">
        <f>'[4]INPUT_Energy demand'!AJ8</f>
        <v>3618.5255463995582</v>
      </c>
      <c r="P11" s="217">
        <f>'[4]INPUT_Energy demand'!AK8</f>
        <v>3553.8356084461284</v>
      </c>
      <c r="Q11" s="214">
        <f>'[4]INPUT_Energy demand'!AL8</f>
        <v>0</v>
      </c>
      <c r="R11" s="220">
        <f>'[4]INPUT_Energy demand'!AM8</f>
        <v>261.35147468909327</v>
      </c>
      <c r="S11" s="217">
        <f>'[4]INPUT_Energy demand'!AN8</f>
        <v>609.04630136922606</v>
      </c>
      <c r="T11" s="13">
        <f>'[4]INPUT_Energy demand'!AO8</f>
        <v>414.47321909489256</v>
      </c>
      <c r="U11" s="214">
        <f>'[4]INPUT_Energy demand'!AP8</f>
        <v>0</v>
      </c>
      <c r="V11" s="217">
        <f>'[4]INPUT_Energy demand'!AQ8</f>
        <v>351.30702582613242</v>
      </c>
      <c r="W11" s="13">
        <f>'[4]INPUT_Energy demand'!AR8</f>
        <v>609.04630136922583</v>
      </c>
      <c r="X11" s="220">
        <f>'[4]INPUT_Energy demand'!AS8</f>
        <v>2204.720846083093</v>
      </c>
      <c r="Y11" s="214">
        <f>'[4]INPUT_Energy demand'!AT8</f>
        <v>0</v>
      </c>
      <c r="Z11" s="234">
        <f>'[4]INPUT_Energy demand'!AU8</f>
        <v>0.74394035836459582</v>
      </c>
      <c r="AA11" s="212">
        <f>'[4]INPUT_Energy demand'!AV8</f>
        <v>1.0000000000000004</v>
      </c>
      <c r="AB11" s="229">
        <f>'[4]INPUT_Energy demand'!AW8</f>
        <v>0.18799351393227204</v>
      </c>
      <c r="AC11" s="13">
        <f>'[4]INPUT_Energy demand'!AX8</f>
        <v>9830.986774678322</v>
      </c>
      <c r="AD11" s="217">
        <f>'[4]INPUT_Energy demand'!AY8</f>
        <v>14.045219223060306</v>
      </c>
      <c r="AE11" s="13">
        <f>'[4]INPUT_Energy demand'!AZ8</f>
        <v>19.504642119021966</v>
      </c>
      <c r="AF11" s="240">
        <f>'[4]INPUT_Energy demand'!BA8</f>
        <v>37.070160330448644</v>
      </c>
    </row>
    <row r="12" spans="1:32">
      <c r="A12" s="41" t="s">
        <v>7</v>
      </c>
      <c r="B12" s="17" t="s">
        <v>10</v>
      </c>
      <c r="C12" s="249" t="s">
        <v>49</v>
      </c>
      <c r="D12" s="17" t="s">
        <v>70</v>
      </c>
      <c r="E12" s="17" t="s">
        <v>92</v>
      </c>
      <c r="F12" s="17" t="s">
        <v>20</v>
      </c>
      <c r="G12" s="248" t="str">
        <f t="shared" si="0"/>
        <v>TEK17 Direct PV NoSTC TC NoEV</v>
      </c>
      <c r="H12" s="283">
        <v>14851</v>
      </c>
      <c r="I12" s="214">
        <f>'[3]INPUT_Energy demand'!AD8</f>
        <v>4600.2238525148823</v>
      </c>
      <c r="J12" s="13">
        <f>'[3]INPUT_Energy demand'!AE8</f>
        <v>5431.6197250674977</v>
      </c>
      <c r="K12" s="220">
        <f>'[3]INPUT_Energy demand'!AF8</f>
        <v>5720.576316047117</v>
      </c>
      <c r="L12" s="217">
        <f>'[3]INPUT_Energy demand'!AG8</f>
        <v>5353.9407550369233</v>
      </c>
      <c r="M12" s="214">
        <f>'[3]INPUT_Energy demand'!AH8</f>
        <v>4600.2238525148823</v>
      </c>
      <c r="N12" s="13">
        <f>'[3]INPUT_Energy demand'!AI8</f>
        <v>4655.5479163171185</v>
      </c>
      <c r="O12" s="220">
        <f>'[3]INPUT_Energy demand'!AJ8</f>
        <v>5247.5713304174169</v>
      </c>
      <c r="P12" s="217">
        <f>'[3]INPUT_Energy demand'!AK8</f>
        <v>4286.5398621935619</v>
      </c>
      <c r="Q12" s="214">
        <f>'[3]INPUT_Energy demand'!AL8</f>
        <v>0</v>
      </c>
      <c r="R12" s="13">
        <f>'[3]INPUT_Energy demand'!AM8</f>
        <v>776.0718087503792</v>
      </c>
      <c r="S12" s="220">
        <f>'[3]INPUT_Energy demand'!AN8</f>
        <v>473.00498562970006</v>
      </c>
      <c r="T12" s="217">
        <f>'[3]INPUT_Energy demand'!AO8</f>
        <v>1067.4008928433614</v>
      </c>
      <c r="U12" s="214">
        <f>'[3]INPUT_Energy demand'!AP8</f>
        <v>0</v>
      </c>
      <c r="V12" s="13">
        <f>'[3]INPUT_Energy demand'!AQ8</f>
        <v>1848.431880529535</v>
      </c>
      <c r="W12" s="217">
        <f>'[3]INPUT_Energy demand'!AR8</f>
        <v>473.00498562969995</v>
      </c>
      <c r="X12" s="220">
        <f>'[3]INPUT_Energy demand'!AS8</f>
        <v>5319.8200899999974</v>
      </c>
      <c r="Y12" s="214">
        <f>'[3]INPUT_Energy demand'!AT8</f>
        <v>0</v>
      </c>
      <c r="Z12" s="235">
        <f>'[3]INPUT_Energy demand'!AU8</f>
        <v>0.41985415688029126</v>
      </c>
      <c r="AA12" s="212">
        <f>'[3]INPUT_Energy demand'!AV8</f>
        <v>1.0000000000000002</v>
      </c>
      <c r="AB12" s="229">
        <f>'[3]INPUT_Energy demand'!AW8</f>
        <v>0.20064605095383251</v>
      </c>
      <c r="AC12" s="13">
        <f>'[3]INPUT_Energy demand'!AX8</f>
        <v>14851.426608348256</v>
      </c>
      <c r="AD12" s="13">
        <f>'[3]INPUT_Energy demand'!AY8</f>
        <v>23.588473900000004</v>
      </c>
      <c r="AE12" s="217">
        <f>'[3]INPUT_Energy demand'!AZ8</f>
        <v>19.013601700000002</v>
      </c>
      <c r="AF12" s="240">
        <f>'[3]INPUT_Energy demand'!BA8</f>
        <v>64.147599999999997</v>
      </c>
    </row>
    <row r="13" spans="1:32">
      <c r="A13" s="41" t="s">
        <v>7</v>
      </c>
      <c r="B13" s="17" t="s">
        <v>11</v>
      </c>
      <c r="C13" s="17" t="s">
        <v>49</v>
      </c>
      <c r="D13" s="17" t="s">
        <v>70</v>
      </c>
      <c r="E13" s="17" t="s">
        <v>93</v>
      </c>
      <c r="F13" s="17" t="s">
        <v>20</v>
      </c>
      <c r="G13" s="25" t="str">
        <f t="shared" si="0"/>
        <v>TEK17 ASHP PV NoSTC OC NoEV</v>
      </c>
      <c r="H13" s="283">
        <v>29874</v>
      </c>
      <c r="I13" s="214">
        <f>'[12]INPUT_Energy demand'!AD8</f>
        <v>7484.0300560049573</v>
      </c>
      <c r="J13" s="13">
        <f>'[12]INPUT_Energy demand'!AE8</f>
        <v>9130.6980923327956</v>
      </c>
      <c r="K13" s="220">
        <f>'[12]INPUT_Energy demand'!AF8</f>
        <v>9980.3380973421099</v>
      </c>
      <c r="L13" s="217">
        <f>'[12]INPUT_Energy demand'!AG8</f>
        <v>8232.4856045540655</v>
      </c>
      <c r="M13" s="214">
        <f>'[12]INPUT_Energy demand'!AH8</f>
        <v>7484.0300560049573</v>
      </c>
      <c r="N13" s="217">
        <f>'[12]INPUT_Energy demand'!AI8</f>
        <v>5907.9376406037118</v>
      </c>
      <c r="O13" s="220">
        <f>'[12]INPUT_Energy demand'!AJ8</f>
        <v>8754.7199032596254</v>
      </c>
      <c r="P13" s="13">
        <f>'[12]INPUT_Energy demand'!AK8</f>
        <v>6372.7013043127272</v>
      </c>
      <c r="Q13" s="214">
        <f>'[12]INPUT_Energy demand'!AL8</f>
        <v>0</v>
      </c>
      <c r="R13" s="13">
        <f>'[12]INPUT_Energy demand'!AM8</f>
        <v>3222.7604517290838</v>
      </c>
      <c r="S13" s="220">
        <f>'[12]INPUT_Energy demand'!AN8</f>
        <v>1225.6181940824845</v>
      </c>
      <c r="T13" s="217">
        <f>'[12]INPUT_Energy demand'!AO8</f>
        <v>1859.7843002413383</v>
      </c>
      <c r="U13" s="214">
        <f>'[12]INPUT_Energy demand'!AP8</f>
        <v>0</v>
      </c>
      <c r="V13" s="13">
        <f>'[12]INPUT_Energy demand'!AQ8</f>
        <v>8218.2274667755573</v>
      </c>
      <c r="W13" s="217">
        <f>'[12]INPUT_Energy demand'!AR8</f>
        <v>1225.6181940824845</v>
      </c>
      <c r="X13" s="220">
        <f>'[12]INPUT_Energy demand'!AS8</f>
        <v>8669.0198944005188</v>
      </c>
      <c r="Y13" s="214">
        <f>'[12]INPUT_Energy demand'!AT8</f>
        <v>0</v>
      </c>
      <c r="Z13" s="235">
        <f>'[12]INPUT_Energy demand'!AU8</f>
        <v>0.39214787674811613</v>
      </c>
      <c r="AA13" s="212">
        <f>'[12]INPUT_Energy demand'!AV8</f>
        <v>1</v>
      </c>
      <c r="AB13" s="229">
        <f>'[12]INPUT_Energy demand'!AW8</f>
        <v>0.2145322450399044</v>
      </c>
      <c r="AC13" s="13">
        <f>'[12]INPUT_Energy demand'!AX8</f>
        <v>29874.398065192458</v>
      </c>
      <c r="AD13" s="13">
        <f>'[12]INPUT_Energy demand'!AY8</f>
        <v>50.128920035220297</v>
      </c>
      <c r="AE13" s="217">
        <f>'[12]INPUT_Energy demand'!AZ8</f>
        <v>36.23081642102381</v>
      </c>
      <c r="AF13" s="240">
        <f>'[12]INPUT_Energy demand'!BA8</f>
        <v>132.75632843201686</v>
      </c>
    </row>
    <row r="14" spans="1:32">
      <c r="A14" s="41" t="s">
        <v>7</v>
      </c>
      <c r="B14" s="17" t="s">
        <v>10</v>
      </c>
      <c r="C14" s="17" t="s">
        <v>49</v>
      </c>
      <c r="D14" s="17" t="s">
        <v>70</v>
      </c>
      <c r="E14" s="17" t="s">
        <v>93</v>
      </c>
      <c r="F14" s="17" t="s">
        <v>20</v>
      </c>
      <c r="G14" s="25" t="str">
        <f t="shared" si="0"/>
        <v>TEK17 Direct PV NoSTC OC NoEV</v>
      </c>
      <c r="H14" s="283">
        <v>51455</v>
      </c>
      <c r="I14" s="214">
        <f>'[11]INPUT_Energy demand'!AD8</f>
        <v>11626.843209593932</v>
      </c>
      <c r="J14" s="13">
        <f>'[11]INPUT_Energy demand'!AE8</f>
        <v>13006.381104932854</v>
      </c>
      <c r="K14" s="220">
        <f>'[11]INPUT_Energy demand'!AF8</f>
        <v>15409.053559278816</v>
      </c>
      <c r="L14" s="217">
        <f>'[11]INPUT_Energy demand'!AG8</f>
        <v>12391.646735520817</v>
      </c>
      <c r="M14" s="214">
        <f>'[11]INPUT_Energy demand'!AH8</f>
        <v>11626.843209593932</v>
      </c>
      <c r="N14" s="217">
        <f>'[11]INPUT_Energy demand'!AI8</f>
        <v>8395.5694937581411</v>
      </c>
      <c r="O14" s="220">
        <f>'[11]INPUT_Energy demand'!AJ8</f>
        <v>10522.736453673424</v>
      </c>
      <c r="P14" s="13">
        <f>'[11]INPUT_Energy demand'!AK8</f>
        <v>9312.5932878338444</v>
      </c>
      <c r="Q14" s="214">
        <f>'[11]INPUT_Energy demand'!AL8</f>
        <v>0</v>
      </c>
      <c r="R14" s="13">
        <f>'[11]INPUT_Energy demand'!AM8</f>
        <v>4610.8116111747131</v>
      </c>
      <c r="S14" s="217">
        <f>'[11]INPUT_Energy demand'!AN8</f>
        <v>4886.3171056053925</v>
      </c>
      <c r="T14" s="220">
        <f>'[11]INPUT_Energy demand'!AO8</f>
        <v>3079.0534476869725</v>
      </c>
      <c r="U14" s="214">
        <f>'[11]INPUT_Energy demand'!AP8</f>
        <v>0</v>
      </c>
      <c r="V14" s="13">
        <f>'[11]INPUT_Energy demand'!AQ8</f>
        <v>13262.881567082375</v>
      </c>
      <c r="W14" s="217">
        <f>'[11]INPUT_Energy demand'!AR8</f>
        <v>4886.3171056053925</v>
      </c>
      <c r="X14" s="220">
        <f>'[11]INPUT_Energy demand'!AS8</f>
        <v>14185.731260000019</v>
      </c>
      <c r="Y14" s="214">
        <f>'[11]INPUT_Energy demand'!AT8</f>
        <v>0</v>
      </c>
      <c r="Z14" s="235">
        <f>'[11]INPUT_Energy demand'!AU8</f>
        <v>0.34764780095891479</v>
      </c>
      <c r="AA14" s="212">
        <f>'[11]INPUT_Energy demand'!AV8</f>
        <v>1</v>
      </c>
      <c r="AB14" s="229">
        <f>'[11]INPUT_Energy demand'!AW8</f>
        <v>0.21705285340975566</v>
      </c>
      <c r="AC14" s="13">
        <f>'[11]INPUT_Energy demand'!AX8</f>
        <v>51454.729073468356</v>
      </c>
      <c r="AD14" s="13">
        <f>'[11]INPUT_Energy demand'!AY8</f>
        <v>52.814573899999992</v>
      </c>
      <c r="AE14" s="217">
        <f>'[11]INPUT_Energy demand'!AZ8</f>
        <v>51.847505900000016</v>
      </c>
      <c r="AF14" s="240">
        <f>'[11]INPUT_Energy demand'!BA8</f>
        <v>164.13319999999999</v>
      </c>
    </row>
    <row r="15" spans="1:32">
      <c r="A15" s="41" t="s">
        <v>7</v>
      </c>
      <c r="B15" s="17" t="s">
        <v>11</v>
      </c>
      <c r="C15" s="17" t="s">
        <v>37</v>
      </c>
      <c r="D15" s="17" t="s">
        <v>70</v>
      </c>
      <c r="E15" s="17" t="s">
        <v>92</v>
      </c>
      <c r="F15" s="17" t="s">
        <v>52</v>
      </c>
      <c r="G15" s="25" t="str">
        <f t="shared" si="0"/>
        <v>TEK17 ASHP NoPV NoSTC TC EVc</v>
      </c>
      <c r="H15" s="283">
        <v>24296</v>
      </c>
      <c r="I15" s="214">
        <f>'[18]INPUT_Energy demand'!AD8</f>
        <v>6917.5218494097735</v>
      </c>
      <c r="J15" s="220">
        <f>'[18]INPUT_Energy demand'!AE8</f>
        <v>8037.4674966252933</v>
      </c>
      <c r="K15" s="13">
        <f>'[18]INPUT_Energy demand'!AF8</f>
        <v>7466.8482226219076</v>
      </c>
      <c r="L15" s="217">
        <f>'[18]INPUT_Energy demand'!AG8</f>
        <v>6963.5369638711845</v>
      </c>
      <c r="M15" s="214">
        <f>'[18]INPUT_Energy demand'!AH8</f>
        <v>6917.5218494097735</v>
      </c>
      <c r="N15" s="220">
        <f>'[18]INPUT_Energy demand'!AI8</f>
        <v>7790.4963541847956</v>
      </c>
      <c r="O15" s="13">
        <f>'[18]INPUT_Energy demand'!AJ8</f>
        <v>7229.192777608796</v>
      </c>
      <c r="P15" s="217">
        <f>'[18]INPUT_Energy demand'!AK8</f>
        <v>6460.8606109642305</v>
      </c>
      <c r="Q15" s="214">
        <f>'[18]INPUT_Energy demand'!AL8</f>
        <v>0</v>
      </c>
      <c r="R15" s="220">
        <f>'[18]INPUT_Energy demand'!AM8</f>
        <v>246.97114244049772</v>
      </c>
      <c r="S15" s="13">
        <f>'[18]INPUT_Energy demand'!AN8</f>
        <v>237.6554450131116</v>
      </c>
      <c r="T15" s="217">
        <f>'[18]INPUT_Energy demand'!AO8</f>
        <v>502.67635290695398</v>
      </c>
      <c r="U15" s="214">
        <f>'[18]INPUT_Energy demand'!AP8</f>
        <v>0</v>
      </c>
      <c r="V15" s="13">
        <f>'[18]INPUT_Energy demand'!AQ8</f>
        <v>243.60190260732952</v>
      </c>
      <c r="W15" s="217">
        <f>'[18]INPUT_Energy demand'!AR8</f>
        <v>237.65544501311203</v>
      </c>
      <c r="X15" s="220">
        <f>'[18]INPUT_Energy demand'!AS8</f>
        <v>2204.720846083093</v>
      </c>
      <c r="Y15" s="214">
        <f>'[18]INPUT_Energy demand'!AT8</f>
        <v>0</v>
      </c>
      <c r="Z15" s="212">
        <f>'[18]INPUT_Energy demand'!AU8</f>
        <v>1.0138309257731832</v>
      </c>
      <c r="AA15" s="110">
        <f>'[18]INPUT_Energy demand'!AV8</f>
        <v>0.99999999999999822</v>
      </c>
      <c r="AB15" s="229">
        <f>'[18]INPUT_Energy demand'!AW8</f>
        <v>0.22800000000000398</v>
      </c>
      <c r="AC15" s="13">
        <f>'[18]INPUT_Energy demand'!AX8</f>
        <v>24295.855552175926</v>
      </c>
      <c r="AD15" s="217">
        <f>'[18]INPUT_Energy demand'!AY8</f>
        <v>4.8005890786752081</v>
      </c>
      <c r="AE15" s="13">
        <f>'[18]INPUT_Energy demand'!AZ8</f>
        <v>5.6899004734022967</v>
      </c>
      <c r="AF15" s="240">
        <f>'[18]INPUT_Energy demand'!BA8</f>
        <v>37.070160330448644</v>
      </c>
    </row>
    <row r="16" spans="1:32">
      <c r="A16" s="41" t="s">
        <v>7</v>
      </c>
      <c r="B16" s="17" t="s">
        <v>10</v>
      </c>
      <c r="C16" s="17" t="s">
        <v>37</v>
      </c>
      <c r="D16" s="17" t="s">
        <v>70</v>
      </c>
      <c r="E16" s="17" t="s">
        <v>92</v>
      </c>
      <c r="F16" s="17" t="s">
        <v>52</v>
      </c>
      <c r="G16" s="248" t="str">
        <f t="shared" si="0"/>
        <v>TEK17 Direct NoPV NoSTC TC EVc</v>
      </c>
      <c r="H16" s="283">
        <v>29825</v>
      </c>
      <c r="I16" s="214">
        <f>'[17]INPUT_Energy demand'!AD8</f>
        <v>7474.369738193076</v>
      </c>
      <c r="J16" s="220">
        <f>'[17]INPUT_Energy demand'!AE8</f>
        <v>8562.6947541774462</v>
      </c>
      <c r="K16" s="13">
        <f>'[17]INPUT_Energy demand'!AF8</f>
        <v>8224.6901547794478</v>
      </c>
      <c r="L16" s="217">
        <f>'[17]INPUT_Energy demand'!AG8</f>
        <v>8122.7263651698595</v>
      </c>
      <c r="M16" s="214">
        <f>'[17]INPUT_Energy demand'!AH8</f>
        <v>7474.369738193076</v>
      </c>
      <c r="N16" s="220">
        <f>'[17]INPUT_Energy demand'!AI8</f>
        <v>7935.5303980554454</v>
      </c>
      <c r="O16" s="13">
        <f>'[17]INPUT_Energy demand'!AJ8</f>
        <v>7374.2268214794467</v>
      </c>
      <c r="P16" s="217">
        <f>'[17]INPUT_Energy demand'!AK8</f>
        <v>6909.8073846498282</v>
      </c>
      <c r="Q16" s="214">
        <f>'[17]INPUT_Energy demand'!AL8</f>
        <v>0</v>
      </c>
      <c r="R16" s="220">
        <f>'[17]INPUT_Energy demand'!AM8</f>
        <v>627.16435612200075</v>
      </c>
      <c r="S16" s="13">
        <f>'[17]INPUT_Energy demand'!AN8</f>
        <v>850.46333330000107</v>
      </c>
      <c r="T16" s="217">
        <f>'[17]INPUT_Energy demand'!AO8</f>
        <v>1212.9189805200313</v>
      </c>
      <c r="U16" s="214">
        <f>'[17]INPUT_Energy demand'!AP8</f>
        <v>0</v>
      </c>
      <c r="V16" s="217">
        <f>'[17]INPUT_Energy demand'!AQ8</f>
        <v>844.12880320000068</v>
      </c>
      <c r="W16" s="13">
        <f>'[17]INPUT_Energy demand'!AR8</f>
        <v>850.46333330000118</v>
      </c>
      <c r="X16" s="220">
        <f>'[17]INPUT_Energy demand'!AS8</f>
        <v>5319.8200899999974</v>
      </c>
      <c r="Y16" s="214">
        <f>'[17]INPUT_Energy demand'!AT8</f>
        <v>0</v>
      </c>
      <c r="Z16" s="234">
        <f>'[17]INPUT_Energy demand'!AU8</f>
        <v>0.74297234467594131</v>
      </c>
      <c r="AA16" s="212">
        <f>'[17]INPUT_Energy demand'!AV8</f>
        <v>0.99999999999999989</v>
      </c>
      <c r="AB16" s="229">
        <f>'[17]INPUT_Energy demand'!AW8</f>
        <v>0.22800000000000598</v>
      </c>
      <c r="AC16" s="13">
        <f>'[17]INPUT_Energy demand'!AX8</f>
        <v>29824.536429588905</v>
      </c>
      <c r="AD16" s="217">
        <f>'[17]INPUT_Energy demand'!AY8</f>
        <v>21.776876899999991</v>
      </c>
      <c r="AE16" s="13">
        <f>'[17]INPUT_Energy demand'!AZ8</f>
        <v>23.290768899999996</v>
      </c>
      <c r="AF16" s="240">
        <f>'[17]INPUT_Energy demand'!BA8</f>
        <v>64.147599999999997</v>
      </c>
    </row>
    <row r="17" spans="1:33">
      <c r="A17" s="41" t="s">
        <v>7</v>
      </c>
      <c r="B17" s="17" t="s">
        <v>11</v>
      </c>
      <c r="C17" s="17" t="s">
        <v>37</v>
      </c>
      <c r="D17" s="17" t="s">
        <v>70</v>
      </c>
      <c r="E17" s="17" t="s">
        <v>93</v>
      </c>
      <c r="F17" s="17" t="s">
        <v>52</v>
      </c>
      <c r="G17" s="25" t="str">
        <f t="shared" si="0"/>
        <v>TEK17 ASHP NoPV NoSTC OC EVc</v>
      </c>
      <c r="H17" s="283">
        <v>45095</v>
      </c>
      <c r="I17" s="214">
        <f>'[26]INPUT_Energy demand'!AD8</f>
        <v>10910.353086315123</v>
      </c>
      <c r="J17" s="13">
        <f>'[26]INPUT_Energy demand'!AE8</f>
        <v>12527.316518798223</v>
      </c>
      <c r="K17" s="220">
        <f>'[26]INPUT_Energy demand'!AF8</f>
        <v>14271.9554540018</v>
      </c>
      <c r="L17" s="217">
        <f>'[26]INPUT_Energy demand'!AG8</f>
        <v>11352.234262718142</v>
      </c>
      <c r="M17" s="214">
        <f>'[26]INPUT_Energy demand'!AH8</f>
        <v>10910.353086315123</v>
      </c>
      <c r="N17" s="217">
        <f>'[26]INPUT_Energy demand'!AI8</f>
        <v>8980.3128493031854</v>
      </c>
      <c r="O17" s="220">
        <f>'[26]INPUT_Energy demand'!AJ8</f>
        <v>10336.171525736221</v>
      </c>
      <c r="P17" s="13">
        <f>'[26]INPUT_Energy demand'!AK8</f>
        <v>9375.6977267948187</v>
      </c>
      <c r="Q17" s="214">
        <f>'[26]INPUT_Energy demand'!AL8</f>
        <v>0</v>
      </c>
      <c r="R17" s="13">
        <f>'[26]INPUT_Energy demand'!AM8</f>
        <v>3547.0036694950377</v>
      </c>
      <c r="S17" s="217">
        <f>'[26]INPUT_Energy demand'!AN8</f>
        <v>3935.7839282655787</v>
      </c>
      <c r="T17" s="220">
        <f>'[26]INPUT_Energy demand'!AO8</f>
        <v>1976.5365359233238</v>
      </c>
      <c r="U17" s="214">
        <f>'[26]INPUT_Energy demand'!AP8</f>
        <v>0</v>
      </c>
      <c r="V17" s="220">
        <f>'[26]INPUT_Energy demand'!AQ8</f>
        <v>9095.4212351321712</v>
      </c>
      <c r="W17" s="217">
        <f>'[26]INPUT_Energy demand'!AR8</f>
        <v>3935.7839282655782</v>
      </c>
      <c r="X17" s="13">
        <f>'[26]INPUT_Energy demand'!AS8</f>
        <v>8669.0198944005188</v>
      </c>
      <c r="Y17" s="214">
        <f>'[26]INPUT_Energy demand'!AT8</f>
        <v>0</v>
      </c>
      <c r="Z17" s="235">
        <f>'[26]INPUT_Energy demand'!AU8</f>
        <v>0.38997684415036266</v>
      </c>
      <c r="AA17" s="212">
        <f>'[26]INPUT_Energy demand'!AV8</f>
        <v>1.0000000000000002</v>
      </c>
      <c r="AB17" s="229">
        <f>'[26]INPUT_Energy demand'!AW8</f>
        <v>0.22800000000000062</v>
      </c>
      <c r="AC17" s="13">
        <f>'[26]INPUT_Energy demand'!AX8</f>
        <v>45095.430514724227</v>
      </c>
      <c r="AD17" s="13">
        <f>'[26]INPUT_Energy demand'!AY8</f>
        <v>67.874173993377894</v>
      </c>
      <c r="AE17" s="217">
        <f>'[26]INPUT_Energy demand'!AZ8</f>
        <v>55.445266270538383</v>
      </c>
      <c r="AF17" s="240">
        <f>'[26]INPUT_Energy demand'!BA8</f>
        <v>132.75632843201686</v>
      </c>
    </row>
    <row r="18" spans="1:33">
      <c r="A18" s="41" t="s">
        <v>7</v>
      </c>
      <c r="B18" s="17" t="s">
        <v>10</v>
      </c>
      <c r="C18" s="17" t="s">
        <v>37</v>
      </c>
      <c r="D18" s="17" t="s">
        <v>70</v>
      </c>
      <c r="E18" s="17" t="s">
        <v>93</v>
      </c>
      <c r="F18" s="17" t="s">
        <v>52</v>
      </c>
      <c r="G18" s="25" t="str">
        <f t="shared" si="0"/>
        <v>TEK17 Direct NoPV NoSTC OC EVc</v>
      </c>
      <c r="H18" s="283">
        <v>67116</v>
      </c>
      <c r="I18" s="214">
        <f>'[25]INPUT_Energy demand'!AD8</f>
        <v>15137.739950399859</v>
      </c>
      <c r="J18" s="13">
        <f>'[25]INPUT_Energy demand'!AE8</f>
        <v>16386.850941638957</v>
      </c>
      <c r="K18" s="220">
        <f>'[25]INPUT_Energy demand'!AF8</f>
        <v>24482.679153910532</v>
      </c>
      <c r="L18" s="217">
        <f>'[25]INPUT_Energy demand'!AG8</f>
        <v>15608.747172795067</v>
      </c>
      <c r="M18" s="214">
        <f>'[25]INPUT_Energy demand'!AH8</f>
        <v>15137.739950399859</v>
      </c>
      <c r="N18" s="217">
        <f>'[25]INPUT_Energy demand'!AI8</f>
        <v>11010.235472717006</v>
      </c>
      <c r="O18" s="13">
        <f>'[25]INPUT_Energy demand'!AJ8</f>
        <v>11437.212479924976</v>
      </c>
      <c r="P18" s="220">
        <f>'[25]INPUT_Energy demand'!AK8</f>
        <v>12374.400445515093</v>
      </c>
      <c r="Q18" s="214">
        <f>'[25]INPUT_Energy demand'!AL8</f>
        <v>0</v>
      </c>
      <c r="R18" s="13">
        <f>'[25]INPUT_Energy demand'!AM8</f>
        <v>5376.6154689219511</v>
      </c>
      <c r="S18" s="217">
        <f>'[25]INPUT_Energy demand'!AN8</f>
        <v>13045.466673985557</v>
      </c>
      <c r="T18" s="220">
        <f>'[25]INPUT_Energy demand'!AO8</f>
        <v>3234.3467272799735</v>
      </c>
      <c r="U18" s="214">
        <f>'[25]INPUT_Energy demand'!AP8</f>
        <v>0</v>
      </c>
      <c r="V18" s="220">
        <f>'[25]INPUT_Energy demand'!AQ8</f>
        <v>16072.983047585263</v>
      </c>
      <c r="W18" s="13">
        <f>'[25]INPUT_Energy demand'!AR8</f>
        <v>13045.466673985557</v>
      </c>
      <c r="X18" s="13">
        <f>'[25]INPUT_Energy demand'!AS8</f>
        <v>14185.731260000019</v>
      </c>
      <c r="Y18" s="214">
        <f>'[25]INPUT_Energy demand'!AT8</f>
        <v>0</v>
      </c>
      <c r="Z18" s="235">
        <f>'[25]INPUT_Energy demand'!AU8</f>
        <v>0.33451260746086031</v>
      </c>
      <c r="AA18" s="212">
        <f>'[25]INPUT_Energy demand'!AV8</f>
        <v>1</v>
      </c>
      <c r="AB18" s="229">
        <f>'[25]INPUT_Energy demand'!AW8</f>
        <v>0.22799999999999784</v>
      </c>
      <c r="AC18" s="13">
        <f>'[25]INPUT_Energy demand'!AX8</f>
        <v>67116.249598499417</v>
      </c>
      <c r="AD18" s="217">
        <f>'[25]INPUT_Energy demand'!AY8</f>
        <v>68.707006162500008</v>
      </c>
      <c r="AE18" s="13">
        <f>'[25]INPUT_Energy demand'!AZ8</f>
        <v>87.478668399999989</v>
      </c>
      <c r="AF18" s="240">
        <f>'[25]INPUT_Energy demand'!BA8</f>
        <v>164.13319999999999</v>
      </c>
    </row>
    <row r="19" spans="1:33">
      <c r="A19" s="41" t="s">
        <v>7</v>
      </c>
      <c r="B19" s="17" t="s">
        <v>11</v>
      </c>
      <c r="C19" s="17" t="s">
        <v>37</v>
      </c>
      <c r="D19" s="17" t="s">
        <v>70</v>
      </c>
      <c r="E19" s="17" t="s">
        <v>92</v>
      </c>
      <c r="F19" s="17" t="s">
        <v>55</v>
      </c>
      <c r="G19" s="25" t="str">
        <f t="shared" si="0"/>
        <v>TEK17 ASHP NoPV NoSTC TC EVd</v>
      </c>
      <c r="H19" s="283">
        <v>24296</v>
      </c>
      <c r="I19" s="214">
        <f>'[34]INPUT_Energy demand'!AD8</f>
        <v>6917.5218494097862</v>
      </c>
      <c r="J19" s="220">
        <f>'[34]INPUT_Energy demand'!AE8</f>
        <v>7246.4007752686193</v>
      </c>
      <c r="K19" s="217">
        <f>'[34]INPUT_Energy demand'!AF8</f>
        <v>6601.3071611298965</v>
      </c>
      <c r="L19" s="13">
        <f>'[34]INPUT_Energy demand'!AG8</f>
        <v>6715.6553638711775</v>
      </c>
      <c r="M19" s="214">
        <f>'[34]INPUT_Energy demand'!AH8</f>
        <v>6917.5218494097862</v>
      </c>
      <c r="N19" s="220">
        <f>'[34]INPUT_Energy demand'!AI8</f>
        <v>6642.0604392291889</v>
      </c>
      <c r="O19" s="217">
        <f>'[34]INPUT_Energy demand'!AJ8</f>
        <v>5851.192777608795</v>
      </c>
      <c r="P19" s="13">
        <f>'[34]INPUT_Energy demand'!AK8</f>
        <v>6212.979010964229</v>
      </c>
      <c r="Q19" s="214">
        <f>'[34]INPUT_Energy demand'!AL8</f>
        <v>0</v>
      </c>
      <c r="R19" s="13">
        <f>'[34]INPUT_Energy demand'!AM8</f>
        <v>604.34033603943044</v>
      </c>
      <c r="S19" s="217">
        <f>'[34]INPUT_Energy demand'!AN8</f>
        <v>750.11438352110144</v>
      </c>
      <c r="T19" s="220">
        <f>'[34]INPUT_Energy demand'!AO8</f>
        <v>502.67635290694852</v>
      </c>
      <c r="U19" s="214">
        <f>'[34]INPUT_Energy demand'!AP8</f>
        <v>0</v>
      </c>
      <c r="V19" s="217">
        <f>'[34]INPUT_Energy demand'!AQ8</f>
        <v>597.86595578388335</v>
      </c>
      <c r="W19" s="13">
        <f>'[34]INPUT_Energy demand'!AR8</f>
        <v>750.11438352110167</v>
      </c>
      <c r="X19" s="220">
        <f>'[34]INPUT_Energy demand'!AS8</f>
        <v>2204.720846083093</v>
      </c>
      <c r="Y19" s="214">
        <f>'[34]INPUT_Energy demand'!AT8</f>
        <v>0</v>
      </c>
      <c r="Z19" s="212">
        <f>'[34]INPUT_Energy demand'!AU8</f>
        <v>1.0108291502349525</v>
      </c>
      <c r="AA19" s="110">
        <f>'[34]INPUT_Energy demand'!AV8</f>
        <v>0.99999999999999967</v>
      </c>
      <c r="AB19" s="229">
        <f>'[34]INPUT_Energy demand'!AW8</f>
        <v>0.22800000000000151</v>
      </c>
      <c r="AC19" s="13">
        <f>'[34]INPUT_Energy demand'!AX8</f>
        <v>24295.855552175875</v>
      </c>
      <c r="AD19" s="217">
        <f>'[34]INPUT_Energy demand'!AY8</f>
        <v>14.286816884748127</v>
      </c>
      <c r="AE19" s="217">
        <f>'[34]INPUT_Energy demand'!AZ8</f>
        <v>13.76428998536462</v>
      </c>
      <c r="AF19" s="240">
        <f>'[34]INPUT_Energy demand'!BA8</f>
        <v>37.070160330448644</v>
      </c>
    </row>
    <row r="20" spans="1:33">
      <c r="A20" s="41" t="s">
        <v>7</v>
      </c>
      <c r="B20" s="17" t="s">
        <v>10</v>
      </c>
      <c r="C20" s="17" t="s">
        <v>37</v>
      </c>
      <c r="D20" s="17" t="s">
        <v>70</v>
      </c>
      <c r="E20" s="17" t="s">
        <v>92</v>
      </c>
      <c r="F20" s="17" t="s">
        <v>55</v>
      </c>
      <c r="G20" s="248" t="str">
        <f t="shared" si="0"/>
        <v>TEK17 Direct NoPV NoSTC TC EVd</v>
      </c>
      <c r="H20" s="283">
        <v>29825</v>
      </c>
      <c r="I20" s="214">
        <f>'[33]INPUT_Energy demand'!AD8</f>
        <v>7474.3697381930861</v>
      </c>
      <c r="J20" s="13">
        <f>'[33]INPUT_Energy demand'!AE8</f>
        <v>7318.9104913014417</v>
      </c>
      <c r="K20" s="217">
        <f>'[33]INPUT_Energy demand'!AF8</f>
        <v>7162.9254454794482</v>
      </c>
      <c r="L20" s="220">
        <f>'[33]INPUT_Energy demand'!AG8</f>
        <v>7626.9631651698264</v>
      </c>
      <c r="M20" s="214">
        <f>'[33]INPUT_Energy demand'!AH8</f>
        <v>7474.3697381930861</v>
      </c>
      <c r="N20" s="13">
        <f>'[33]INPUT_Energy demand'!AI8</f>
        <v>6675.0710849510961</v>
      </c>
      <c r="O20" s="220">
        <f>'[33]INPUT_Energy demand'!AJ8</f>
        <v>6685.2268214794485</v>
      </c>
      <c r="P20" s="217">
        <f>'[33]INPUT_Energy demand'!AK8</f>
        <v>6414.0441846498361</v>
      </c>
      <c r="Q20" s="214">
        <f>'[33]INPUT_Energy demand'!AL8</f>
        <v>0</v>
      </c>
      <c r="R20" s="13">
        <f>'[33]INPUT_Energy demand'!AM8</f>
        <v>643.8394063503456</v>
      </c>
      <c r="S20" s="220">
        <f>'[33]INPUT_Energy demand'!AN8</f>
        <v>477.69862399999965</v>
      </c>
      <c r="T20" s="217">
        <f>'[33]INPUT_Energy demand'!AO8</f>
        <v>1212.9189805199903</v>
      </c>
      <c r="U20" s="214">
        <f>'[33]INPUT_Energy demand'!AP8</f>
        <v>0</v>
      </c>
      <c r="V20" s="13">
        <f>'[33]INPUT_Energy demand'!AQ8</f>
        <v>1164.5024110664967</v>
      </c>
      <c r="W20" s="217">
        <f>'[33]INPUT_Energy demand'!AR8</f>
        <v>477.69862399999971</v>
      </c>
      <c r="X20" s="220">
        <f>'[33]INPUT_Energy demand'!AS8</f>
        <v>5319.8200899999974</v>
      </c>
      <c r="Y20" s="214">
        <f>'[33]INPUT_Energy demand'!AT8</f>
        <v>0</v>
      </c>
      <c r="Z20" s="234">
        <f>'[33]INPUT_Energy demand'!AU8</f>
        <v>0.55288799768193897</v>
      </c>
      <c r="AA20" s="212">
        <f>'[33]INPUT_Energy demand'!AV8</f>
        <v>0.99999999999999989</v>
      </c>
      <c r="AB20" s="229">
        <f>'[33]INPUT_Energy demand'!AW8</f>
        <v>0.22799999999999829</v>
      </c>
      <c r="AC20" s="13">
        <f>'[33]INPUT_Energy demand'!AX8</f>
        <v>29824.536429588839</v>
      </c>
      <c r="AD20" s="217">
        <f>'[33]INPUT_Energy demand'!AY8</f>
        <v>20.569969408333346</v>
      </c>
      <c r="AE20" s="13">
        <f>'[33]INPUT_Energy demand'!AZ8</f>
        <v>24.299043199999996</v>
      </c>
      <c r="AF20" s="240">
        <f>'[33]INPUT_Energy demand'!BA8</f>
        <v>64.147599999999997</v>
      </c>
    </row>
    <row r="21" spans="1:33">
      <c r="A21" s="41" t="s">
        <v>7</v>
      </c>
      <c r="B21" s="17" t="s">
        <v>11</v>
      </c>
      <c r="C21" s="17" t="s">
        <v>37</v>
      </c>
      <c r="D21" s="17" t="s">
        <v>70</v>
      </c>
      <c r="E21" s="17" t="s">
        <v>93</v>
      </c>
      <c r="F21" s="17" t="s">
        <v>55</v>
      </c>
      <c r="G21" s="25" t="str">
        <f t="shared" si="0"/>
        <v>TEK17 ASHP NoPV NoSTC OC EVd</v>
      </c>
      <c r="H21" s="283">
        <v>45095</v>
      </c>
      <c r="I21" s="214">
        <f>'[42]INPUT_Energy demand'!AD8</f>
        <v>10910.353086315059</v>
      </c>
      <c r="J21" s="13">
        <f>'[42]INPUT_Energy demand'!AE8</f>
        <v>11821.490346194654</v>
      </c>
      <c r="K21" s="220">
        <f>'[42]INPUT_Energy demand'!AF8</f>
        <v>11974.486726072997</v>
      </c>
      <c r="L21" s="217">
        <f>'[42]INPUT_Energy demand'!AG8</f>
        <v>11104.352662718178</v>
      </c>
      <c r="M21" s="214">
        <f>'[42]INPUT_Energy demand'!AH8</f>
        <v>10910.353086315059</v>
      </c>
      <c r="N21" s="217">
        <f>'[42]INPUT_Energy demand'!AI8</f>
        <v>8282.5855342872383</v>
      </c>
      <c r="O21" s="220">
        <f>'[42]INPUT_Energy demand'!AJ8</f>
        <v>10336.171525736218</v>
      </c>
      <c r="P21" s="13">
        <f>'[42]INPUT_Energy demand'!AK8</f>
        <v>9127.8161267948199</v>
      </c>
      <c r="Q21" s="214">
        <f>'[42]INPUT_Energy demand'!AL8</f>
        <v>0</v>
      </c>
      <c r="R21" s="217">
        <f>'[42]INPUT_Energy demand'!AM8</f>
        <v>3538.9048119074159</v>
      </c>
      <c r="S21" s="220">
        <f>'[42]INPUT_Energy demand'!AN8</f>
        <v>1638.3152003367795</v>
      </c>
      <c r="T21" s="13">
        <f>'[42]INPUT_Energy demand'!AO8</f>
        <v>1976.5365359233583</v>
      </c>
      <c r="U21" s="214">
        <f>'[42]INPUT_Energy demand'!AP8</f>
        <v>0</v>
      </c>
      <c r="V21" s="13">
        <f>'[42]INPUT_Energy demand'!AQ8</f>
        <v>6955.7402455977654</v>
      </c>
      <c r="W21" s="217">
        <f>'[42]INPUT_Energy demand'!AR8</f>
        <v>1638.3152003367798</v>
      </c>
      <c r="X21" s="220">
        <f>'[42]INPUT_Energy demand'!AS8</f>
        <v>8669.0198944005188</v>
      </c>
      <c r="Y21" s="214">
        <f>'[42]INPUT_Energy demand'!AT8</f>
        <v>0</v>
      </c>
      <c r="Z21" s="234">
        <f>'[42]INPUT_Energy demand'!AU8</f>
        <v>0.50877472230898235</v>
      </c>
      <c r="AA21" s="212">
        <f>'[42]INPUT_Energy demand'!AV8</f>
        <v>0.99999999999999989</v>
      </c>
      <c r="AB21" s="229">
        <f>'[42]INPUT_Energy demand'!AW8</f>
        <v>0.22800000000000462</v>
      </c>
      <c r="AC21" s="13">
        <f>'[42]INPUT_Energy demand'!AX8</f>
        <v>45095.43051472443</v>
      </c>
      <c r="AD21" s="13">
        <f>'[42]INPUT_Energy demand'!AY8</f>
        <v>53.175660121635779</v>
      </c>
      <c r="AE21" s="217">
        <f>'[42]INPUT_Energy demand'!AZ8</f>
        <v>39.605435470502314</v>
      </c>
      <c r="AF21" s="240">
        <f>'[42]INPUT_Energy demand'!BA8</f>
        <v>132.75632843201686</v>
      </c>
    </row>
    <row r="22" spans="1:33">
      <c r="A22" s="41" t="s">
        <v>7</v>
      </c>
      <c r="B22" s="17" t="s">
        <v>10</v>
      </c>
      <c r="C22" s="17" t="s">
        <v>37</v>
      </c>
      <c r="D22" s="17" t="s">
        <v>70</v>
      </c>
      <c r="E22" s="17" t="s">
        <v>93</v>
      </c>
      <c r="F22" s="17" t="s">
        <v>55</v>
      </c>
      <c r="G22" s="25" t="str">
        <f t="shared" si="0"/>
        <v>TEK17 Direct NoPV NoSTC OC EVd</v>
      </c>
      <c r="H22" s="283">
        <v>67116</v>
      </c>
      <c r="I22" s="214">
        <f>'[41]INPUT_Energy demand'!AD8</f>
        <v>15137.739950399835</v>
      </c>
      <c r="J22" s="13">
        <f>'[41]INPUT_Energy demand'!AE8</f>
        <v>15620.228405198977</v>
      </c>
      <c r="K22" s="220">
        <f>'[41]INPUT_Energy demand'!AF8</f>
        <v>19738.795474710532</v>
      </c>
      <c r="L22" s="217">
        <f>'[41]INPUT_Energy demand'!AG8</f>
        <v>15360.86557279513</v>
      </c>
      <c r="M22" s="214">
        <f>'[41]INPUT_Energy demand'!AH8</f>
        <v>15137.739950399835</v>
      </c>
      <c r="N22" s="217">
        <f>'[41]INPUT_Energy demand'!AI8</f>
        <v>10769.134307004766</v>
      </c>
      <c r="O22" s="13">
        <f>'[41]INPUT_Energy demand'!AJ8</f>
        <v>11437.212479924976</v>
      </c>
      <c r="P22" s="220">
        <f>'[41]INPUT_Energy demand'!AK8</f>
        <v>12126.518845515096</v>
      </c>
      <c r="Q22" s="214">
        <f>'[41]INPUT_Energy demand'!AL8</f>
        <v>0</v>
      </c>
      <c r="R22" s="13">
        <f>'[41]INPUT_Energy demand'!AM8</f>
        <v>4851.0940981942113</v>
      </c>
      <c r="S22" s="217">
        <f>'[41]INPUT_Energy demand'!AN8</f>
        <v>8301.5829947855564</v>
      </c>
      <c r="T22" s="220">
        <f>'[41]INPUT_Energy demand'!AO8</f>
        <v>3234.3467272800335</v>
      </c>
      <c r="U22" s="214">
        <f>'[41]INPUT_Energy demand'!AP8</f>
        <v>0</v>
      </c>
      <c r="V22" s="13">
        <f>'[41]INPUT_Energy demand'!AQ8</f>
        <v>12091.376410778235</v>
      </c>
      <c r="W22" s="217">
        <f>'[41]INPUT_Energy demand'!AR8</f>
        <v>8301.5829947855564</v>
      </c>
      <c r="X22" s="220">
        <f>'[41]INPUT_Energy demand'!AS8</f>
        <v>14185.731260000019</v>
      </c>
      <c r="Y22" s="214">
        <f>'[41]INPUT_Energy demand'!AT8</f>
        <v>0</v>
      </c>
      <c r="Z22" s="235">
        <f>'[41]INPUT_Energy demand'!AU8</f>
        <v>0.40120280217808396</v>
      </c>
      <c r="AA22" s="212">
        <f>'[41]INPUT_Energy demand'!AV8</f>
        <v>1</v>
      </c>
      <c r="AB22" s="229">
        <f>'[41]INPUT_Energy demand'!AW8</f>
        <v>0.22800000000000206</v>
      </c>
      <c r="AC22" s="13">
        <f>'[41]INPUT_Energy demand'!AX8</f>
        <v>67116.249598499417</v>
      </c>
      <c r="AD22" s="217">
        <f>'[41]INPUT_Energy demand'!AY8</f>
        <v>57.824111324166665</v>
      </c>
      <c r="AE22" s="13">
        <f>'[41]INPUT_Energy demand'!AZ8</f>
        <v>78.245964600000008</v>
      </c>
      <c r="AF22" s="240">
        <f>'[41]INPUT_Energy demand'!BA8</f>
        <v>164.13319999999999</v>
      </c>
    </row>
    <row r="23" spans="1:33">
      <c r="A23" s="41" t="s">
        <v>7</v>
      </c>
      <c r="B23" s="249" t="s">
        <v>11</v>
      </c>
      <c r="C23" s="17" t="s">
        <v>37</v>
      </c>
      <c r="D23" s="17" t="s">
        <v>70</v>
      </c>
      <c r="E23" s="17" t="s">
        <v>92</v>
      </c>
      <c r="F23" s="17" t="s">
        <v>20</v>
      </c>
      <c r="G23" s="248" t="str">
        <f t="shared" si="0"/>
        <v>TEK17 ASHP NoPV NoSTC TC NoEV</v>
      </c>
      <c r="H23" s="283">
        <v>12470</v>
      </c>
      <c r="I23" s="214">
        <f>'[2]INPUT_Energy demand'!AD8</f>
        <v>4143.0450494097895</v>
      </c>
      <c r="J23" s="220">
        <f>'[2]INPUT_Energy demand'!AE8</f>
        <v>4881.4197355839424</v>
      </c>
      <c r="K23" s="217">
        <f>'[2]INPUT_Energy demand'!AF8</f>
        <v>4467.8131125608243</v>
      </c>
      <c r="L23" s="13">
        <f>'[2]INPUT_Energy demand'!AG8</f>
        <v>4525.1057638711809</v>
      </c>
      <c r="M23" s="214">
        <f>'[2]INPUT_Energy demand'!AH8</f>
        <v>4143.0450494097895</v>
      </c>
      <c r="N23" s="220">
        <f>'[2]INPUT_Energy demand'!AI8</f>
        <v>4623.7563541847994</v>
      </c>
      <c r="O23" s="217">
        <f>'[2]INPUT_Energy demand'!AJ8</f>
        <v>3750.4927776087989</v>
      </c>
      <c r="P23" s="13">
        <f>'[2]INPUT_Energy demand'!AK8</f>
        <v>4022.4294109642369</v>
      </c>
      <c r="Q23" s="214">
        <f>'[2]INPUT_Energy demand'!AL8</f>
        <v>0</v>
      </c>
      <c r="R23" s="220">
        <f>'[2]INPUT_Energy demand'!AM8</f>
        <v>257.66338139914296</v>
      </c>
      <c r="S23" s="217">
        <f>'[2]INPUT_Energy demand'!AN8</f>
        <v>717.32033495202541</v>
      </c>
      <c r="T23" s="13">
        <f>'[2]INPUT_Energy demand'!AO8</f>
        <v>502.67635290694398</v>
      </c>
      <c r="U23" s="214">
        <f>'[2]INPUT_Energy demand'!AP8</f>
        <v>0</v>
      </c>
      <c r="V23" s="217">
        <f>'[2]INPUT_Energy demand'!AQ8</f>
        <v>368.14196372553835</v>
      </c>
      <c r="W23" s="13">
        <f>'[2]INPUT_Energy demand'!AR8</f>
        <v>717.32033495202552</v>
      </c>
      <c r="X23" s="220">
        <f>'[2]INPUT_Energy demand'!AS8</f>
        <v>2204.720846083093</v>
      </c>
      <c r="Y23" s="214">
        <f>'[2]INPUT_Energy demand'!AT8</f>
        <v>0</v>
      </c>
      <c r="Z23" s="234">
        <f>'[2]INPUT_Energy demand'!AU8</f>
        <v>0.69990223008436847</v>
      </c>
      <c r="AA23" s="212">
        <f>'[2]INPUT_Energy demand'!AV8</f>
        <v>0.99999999999999989</v>
      </c>
      <c r="AB23" s="229">
        <f>'[2]INPUT_Energy demand'!AW8</f>
        <v>0.22799999999999945</v>
      </c>
      <c r="AC23" s="13">
        <f>'[2]INPUT_Energy demand'!AX8</f>
        <v>12469.855552175974</v>
      </c>
      <c r="AD23" s="217">
        <f>'[2]INPUT_Energy demand'!AY8</f>
        <v>14.743138223060306</v>
      </c>
      <c r="AE23" s="13">
        <f>'[2]INPUT_Energy demand'!AZ8</f>
        <v>20.245718365408912</v>
      </c>
      <c r="AF23" s="240">
        <f>'[2]INPUT_Energy demand'!BA8</f>
        <v>37.070160330448644</v>
      </c>
    </row>
    <row r="24" spans="1:33">
      <c r="A24" s="250" t="s">
        <v>7</v>
      </c>
      <c r="B24" s="17" t="s">
        <v>10</v>
      </c>
      <c r="C24" s="17" t="s">
        <v>37</v>
      </c>
      <c r="D24" s="17" t="s">
        <v>70</v>
      </c>
      <c r="E24" s="17" t="s">
        <v>92</v>
      </c>
      <c r="F24" s="17" t="s">
        <v>20</v>
      </c>
      <c r="G24" s="246" t="str">
        <f t="shared" si="0"/>
        <v>TEK17 Direct NoPV NoSTC TC NoEV</v>
      </c>
      <c r="H24" s="283">
        <v>17999</v>
      </c>
      <c r="I24" s="214">
        <f>'[1]INPUT_Energy demand'!AD8</f>
        <v>5204.4689381930602</v>
      </c>
      <c r="J24" s="217">
        <f>'[1]INPUT_Energy demand'!AE8</f>
        <v>5711.4730453734428</v>
      </c>
      <c r="K24" s="13">
        <f>'[1]INPUT_Energy demand'!AF8</f>
        <v>5913.6204449794468</v>
      </c>
      <c r="L24" s="220">
        <f>'[1]INPUT_Energy demand'!AG8</f>
        <v>6037.5271651698804</v>
      </c>
      <c r="M24" s="214">
        <f>'[1]INPUT_Energy demand'!AH8</f>
        <v>5204.4689381930602</v>
      </c>
      <c r="N24" s="13">
        <f>'[1]INPUT_Energy demand'!AI8</f>
        <v>4940.8426852825378</v>
      </c>
      <c r="O24" s="220">
        <f>'[1]INPUT_Energy demand'!AJ8</f>
        <v>5404.9268214794465</v>
      </c>
      <c r="P24" s="217">
        <f>'[1]INPUT_Energy demand'!AK8</f>
        <v>4824.6081846498382</v>
      </c>
      <c r="Q24" s="214">
        <f>'[1]INPUT_Energy demand'!AL8</f>
        <v>0</v>
      </c>
      <c r="R24" s="247">
        <f>'[1]INPUT_Energy demand'!AM8</f>
        <v>770.63036009090501</v>
      </c>
      <c r="S24" s="220">
        <f>'[1]INPUT_Energy demand'!AN8</f>
        <v>508.69362350000029</v>
      </c>
      <c r="T24" s="217">
        <f>'[1]INPUT_Energy demand'!AO8</f>
        <v>1212.9189805200422</v>
      </c>
      <c r="U24" s="214">
        <f>'[1]INPUT_Energy demand'!AP8</f>
        <v>0</v>
      </c>
      <c r="V24" s="13">
        <f>'[1]INPUT_Energy demand'!AQ8</f>
        <v>1884.3286834004821</v>
      </c>
      <c r="W24" s="217">
        <f>'[1]INPUT_Energy demand'!AR8</f>
        <v>508.69362350000046</v>
      </c>
      <c r="X24" s="220">
        <f>'[1]INPUT_Energy demand'!AS8</f>
        <v>5319.8200899999974</v>
      </c>
      <c r="Y24" s="214">
        <f>'[1]INPUT_Energy demand'!AT8</f>
        <v>0</v>
      </c>
      <c r="Z24" s="235">
        <f>'[1]INPUT_Energy demand'!AU8</f>
        <v>0.40896812051930148</v>
      </c>
      <c r="AA24" s="212">
        <f>'[1]INPUT_Energy demand'!AV8</f>
        <v>0.99999999999999967</v>
      </c>
      <c r="AB24" s="229">
        <f>'[1]INPUT_Energy demand'!AW8</f>
        <v>0.22800000000000803</v>
      </c>
      <c r="AC24" s="13">
        <f>'[1]INPUT_Energy demand'!AX8</f>
        <v>17998.53642958885</v>
      </c>
      <c r="AD24" s="217">
        <f>'[1]INPUT_Energy demand'!AY8</f>
        <v>20.012855399999999</v>
      </c>
      <c r="AE24" s="217">
        <f>'[1]INPUT_Energy demand'!AZ8</f>
        <v>19.870730700000003</v>
      </c>
      <c r="AF24" s="240">
        <f>'[1]INPUT_Energy demand'!BA8</f>
        <v>64.147599999999997</v>
      </c>
    </row>
    <row r="25" spans="1:33">
      <c r="A25" s="41" t="s">
        <v>7</v>
      </c>
      <c r="B25" s="17" t="s">
        <v>11</v>
      </c>
      <c r="C25" s="17" t="s">
        <v>37</v>
      </c>
      <c r="D25" s="17" t="s">
        <v>70</v>
      </c>
      <c r="E25" s="17" t="s">
        <v>93</v>
      </c>
      <c r="F25" s="17" t="s">
        <v>20</v>
      </c>
      <c r="G25" s="25" t="str">
        <f t="shared" si="0"/>
        <v>TEK17 ASHP NoPV NoSTC OC NoEV</v>
      </c>
      <c r="H25" s="283">
        <v>33269</v>
      </c>
      <c r="I25" s="214">
        <f>'[10]INPUT_Energy demand'!AD8</f>
        <v>8135.876286315106</v>
      </c>
      <c r="J25" s="13">
        <f>'[10]INPUT_Energy demand'!AE8</f>
        <v>9393.7457262059215</v>
      </c>
      <c r="K25" s="220">
        <f>'[10]INPUT_Energy demand'!AF8</f>
        <v>10208.83521534729</v>
      </c>
      <c r="L25" s="217">
        <f>'[10]INPUT_Energy demand'!AG8</f>
        <v>8913.8030627181834</v>
      </c>
      <c r="M25" s="214">
        <f>'[10]INPUT_Energy demand'!AH8</f>
        <v>8135.876286315106</v>
      </c>
      <c r="N25" s="217">
        <f>'[10]INPUT_Energy demand'!AI8</f>
        <v>6296.7555484838904</v>
      </c>
      <c r="O25" s="220">
        <f>'[10]INPUT_Energy demand'!AJ8</f>
        <v>8924.4715257362204</v>
      </c>
      <c r="P25" s="13">
        <f>'[10]INPUT_Energy demand'!AK8</f>
        <v>6937.266526794825</v>
      </c>
      <c r="Q25" s="214">
        <f>'[10]INPUT_Energy demand'!AL8</f>
        <v>0</v>
      </c>
      <c r="R25" s="217">
        <f>'[10]INPUT_Energy demand'!AM8</f>
        <v>3096.9901777220311</v>
      </c>
      <c r="S25" s="220">
        <f>'[10]INPUT_Energy demand'!AN8</f>
        <v>1284.3636896110693</v>
      </c>
      <c r="T25" s="13">
        <f>'[10]INPUT_Energy demand'!AO8</f>
        <v>1976.5365359233583</v>
      </c>
      <c r="U25" s="214">
        <f>'[10]INPUT_Energy demand'!AP8</f>
        <v>0</v>
      </c>
      <c r="V25" s="13">
        <f>'[10]INPUT_Energy demand'!AQ8</f>
        <v>8268.5825540070964</v>
      </c>
      <c r="W25" s="217">
        <f>'[10]INPUT_Energy demand'!AR8</f>
        <v>1284.3636896110693</v>
      </c>
      <c r="X25" s="220">
        <f>'[10]INPUT_Energy demand'!AS8</f>
        <v>8669.0198944005188</v>
      </c>
      <c r="Y25" s="214">
        <f>'[10]INPUT_Energy demand'!AT8</f>
        <v>0</v>
      </c>
      <c r="Z25" s="235">
        <f>'[10]INPUT_Energy demand'!AU8</f>
        <v>0.37454910288356219</v>
      </c>
      <c r="AA25" s="212">
        <f>'[10]INPUT_Energy demand'!AV8</f>
        <v>1</v>
      </c>
      <c r="AB25" s="229">
        <f>'[10]INPUT_Energy demand'!AW8</f>
        <v>0.22800000000000462</v>
      </c>
      <c r="AC25" s="13">
        <f>'[10]INPUT_Energy demand'!AX8</f>
        <v>33269.430514724438</v>
      </c>
      <c r="AD25" s="13">
        <f>'[10]INPUT_Energy demand'!AY8</f>
        <v>47.843554086094898</v>
      </c>
      <c r="AE25" s="217">
        <f>'[10]INPUT_Energy demand'!AZ8</f>
        <v>38.032636119856768</v>
      </c>
      <c r="AF25" s="240">
        <f>'[10]INPUT_Energy demand'!BA8</f>
        <v>132.75632843201686</v>
      </c>
    </row>
    <row r="26" spans="1:33">
      <c r="A26" s="41" t="s">
        <v>7</v>
      </c>
      <c r="B26" s="17" t="s">
        <v>10</v>
      </c>
      <c r="C26" s="17" t="s">
        <v>37</v>
      </c>
      <c r="D26" s="17" t="s">
        <v>70</v>
      </c>
      <c r="E26" s="17" t="s">
        <v>93</v>
      </c>
      <c r="F26" s="17" t="s">
        <v>20</v>
      </c>
      <c r="G26" s="248" t="str">
        <f t="shared" si="0"/>
        <v>TEK17 Direct NoPV NoSTC OC NoEV</v>
      </c>
      <c r="H26" s="283">
        <v>55290</v>
      </c>
      <c r="I26" s="214">
        <f>'[9]INPUT_Energy demand'!AD8</f>
        <v>12363.263150399842</v>
      </c>
      <c r="J26" s="13">
        <f>'[9]INPUT_Energy demand'!AE8</f>
        <v>13279.120716110961</v>
      </c>
      <c r="K26" s="220">
        <f>'[9]INPUT_Energy demand'!AF8</f>
        <v>16226.508883210523</v>
      </c>
      <c r="L26" s="217">
        <f>'[9]INPUT_Energy demand'!AG8</f>
        <v>13170.315972795099</v>
      </c>
      <c r="M26" s="214">
        <f>'[9]INPUT_Energy demand'!AH8</f>
        <v>12363.263150399842</v>
      </c>
      <c r="N26" s="217">
        <f>'[9]INPUT_Energy demand'!AI8</f>
        <v>8884.429376440321</v>
      </c>
      <c r="O26" s="220">
        <f>'[9]INPUT_Energy demand'!AJ8</f>
        <v>10714.512479924979</v>
      </c>
      <c r="P26" s="13">
        <f>'[9]INPUT_Energy demand'!AK8</f>
        <v>9935.9692455150998</v>
      </c>
      <c r="Q26" s="214">
        <f>'[9]INPUT_Energy demand'!AL8</f>
        <v>0</v>
      </c>
      <c r="R26" s="13">
        <f>'[9]INPUT_Energy demand'!AM8</f>
        <v>4394.6913396706404</v>
      </c>
      <c r="S26" s="217">
        <f>'[9]INPUT_Energy demand'!AN8</f>
        <v>5511.9964032855441</v>
      </c>
      <c r="T26" s="220">
        <f>'[9]INPUT_Energy demand'!AO8</f>
        <v>3234.346727279999</v>
      </c>
      <c r="U26" s="214">
        <f>'[9]INPUT_Energy demand'!AP8</f>
        <v>0</v>
      </c>
      <c r="V26" s="13">
        <f>'[9]INPUT_Energy demand'!AQ8</f>
        <v>13242.365958306504</v>
      </c>
      <c r="W26" s="217">
        <f>'[9]INPUT_Energy demand'!AR8</f>
        <v>5511.9964032855441</v>
      </c>
      <c r="X26" s="220">
        <f>'[9]INPUT_Energy demand'!AS8</f>
        <v>14185.731260000019</v>
      </c>
      <c r="Y26" s="214">
        <f>'[9]INPUT_Energy demand'!AT8</f>
        <v>0</v>
      </c>
      <c r="Z26" s="235">
        <f>'[9]INPUT_Energy demand'!AU8</f>
        <v>0.33186602405546678</v>
      </c>
      <c r="AA26" s="212">
        <f>'[9]INPUT_Energy demand'!AV8</f>
        <v>1</v>
      </c>
      <c r="AB26" s="229">
        <f>'[9]INPUT_Energy demand'!AW8</f>
        <v>0.22799999999999962</v>
      </c>
      <c r="AC26" s="13">
        <f>'[9]INPUT_Energy demand'!AX8</f>
        <v>55290.249598499366</v>
      </c>
      <c r="AD26" s="217">
        <f>'[9]INPUT_Energy demand'!AY8</f>
        <v>48.968942105416666</v>
      </c>
      <c r="AE26" s="13">
        <f>'[9]INPUT_Energy demand'!AZ8</f>
        <v>58.631226900000009</v>
      </c>
      <c r="AF26" s="240">
        <f>'[9]INPUT_Energy demand'!BA8</f>
        <v>164.13319999999999</v>
      </c>
    </row>
    <row r="27" spans="1:33">
      <c r="A27" s="41" t="s">
        <v>7</v>
      </c>
      <c r="B27" s="17" t="s">
        <v>11</v>
      </c>
      <c r="C27" s="17" t="s">
        <v>49</v>
      </c>
      <c r="D27" s="17" t="s">
        <v>50</v>
      </c>
      <c r="E27" s="17" t="s">
        <v>92</v>
      </c>
      <c r="F27" s="17" t="s">
        <v>52</v>
      </c>
      <c r="G27" s="25" t="str">
        <f t="shared" si="0"/>
        <v>TEK17 ASHP PV STC TC EVc</v>
      </c>
      <c r="H27" s="283">
        <v>19992</v>
      </c>
      <c r="I27" s="214">
        <f>'[24]INPUT_Energy demand'!AD8</f>
        <v>6091.1784839680213</v>
      </c>
      <c r="J27" s="220">
        <f>'[24]INPUT_Energy demand'!AE8</f>
        <v>6977.376514514046</v>
      </c>
      <c r="K27" s="13">
        <f>'[24]INPUT_Energy demand'!AF8</f>
        <v>6699.4187322892631</v>
      </c>
      <c r="L27" s="217">
        <f>'[24]INPUT_Energy demand'!AG8</f>
        <v>6131.0957892067636</v>
      </c>
      <c r="M27" s="214">
        <f>'[24]INPUT_Energy demand'!AH8</f>
        <v>6091.1784839680213</v>
      </c>
      <c r="N27" s="220">
        <f>'[24]INPUT_Energy demand'!AI8</f>
        <v>6714.316382402003</v>
      </c>
      <c r="O27" s="13">
        <f>'[24]INPUT_Energy demand'!AJ8</f>
        <v>6324.9967373619447</v>
      </c>
      <c r="P27" s="217">
        <f>'[24]INPUT_Energy demand'!AK8</f>
        <v>5715.1792118736039</v>
      </c>
      <c r="Q27" s="214">
        <f>'[24]INPUT_Energy demand'!AL8</f>
        <v>0</v>
      </c>
      <c r="R27" s="220">
        <f>'[24]INPUT_Energy demand'!AM8</f>
        <v>263.06013211204299</v>
      </c>
      <c r="S27" s="13">
        <f>'[24]INPUT_Energy demand'!AN8</f>
        <v>374.42199492731834</v>
      </c>
      <c r="T27" s="217">
        <f>'[24]INPUT_Energy demand'!AO8</f>
        <v>415.91657733315969</v>
      </c>
      <c r="U27" s="214">
        <f>'[24]INPUT_Energy demand'!AP8</f>
        <v>0</v>
      </c>
      <c r="V27" s="217">
        <f>'[24]INPUT_Energy demand'!AQ8</f>
        <v>271.38001785666626</v>
      </c>
      <c r="W27" s="13">
        <f>'[24]INPUT_Energy demand'!AR8</f>
        <v>374.42199492731822</v>
      </c>
      <c r="X27" s="220">
        <f>'[24]INPUT_Energy demand'!AS8</f>
        <v>2204.720846083093</v>
      </c>
      <c r="Y27" s="214">
        <f>'[24]INPUT_Energy demand'!AT8</f>
        <v>0</v>
      </c>
      <c r="Z27" s="234">
        <f>'[24]INPUT_Energy demand'!AU8</f>
        <v>0.96934230526501941</v>
      </c>
      <c r="AA27" s="212">
        <f>'[24]INPUT_Energy demand'!AV8</f>
        <v>1.0000000000000002</v>
      </c>
      <c r="AB27" s="229">
        <f>'[24]INPUT_Energy demand'!AW8</f>
        <v>0.18864818104844297</v>
      </c>
      <c r="AC27" s="13">
        <f>'[24]INPUT_Energy demand'!AX8</f>
        <v>19991.934747238891</v>
      </c>
      <c r="AD27" s="217">
        <f>'[24]INPUT_Energy demand'!AY8</f>
        <v>8.120123237642586</v>
      </c>
      <c r="AE27" s="13">
        <f>'[24]INPUT_Energy demand'!AZ8</f>
        <v>11.390950306612588</v>
      </c>
      <c r="AF27" s="240">
        <f>'[24]INPUT_Energy demand'!BA8</f>
        <v>37.070160330448644</v>
      </c>
    </row>
    <row r="28" spans="1:33">
      <c r="A28" s="41" t="s">
        <v>7</v>
      </c>
      <c r="B28" s="17" t="s">
        <v>10</v>
      </c>
      <c r="C28" s="17" t="s">
        <v>49</v>
      </c>
      <c r="D28" s="17" t="s">
        <v>50</v>
      </c>
      <c r="E28" s="17" t="s">
        <v>92</v>
      </c>
      <c r="F28" s="17" t="s">
        <v>52</v>
      </c>
      <c r="G28" s="25" t="str">
        <f t="shared" si="0"/>
        <v>TEK17 Direct PV STC TC EVc</v>
      </c>
      <c r="H28" s="283">
        <v>25017</v>
      </c>
      <c r="I28" s="214">
        <f>'[23]INPUT_Energy demand'!AD8</f>
        <v>7055.8278483326258</v>
      </c>
      <c r="J28" s="13">
        <f>'[23]INPUT_Energy demand'!AE8</f>
        <v>7627.1812178945229</v>
      </c>
      <c r="K28" s="220">
        <f>'[23]INPUT_Energy demand'!AF8</f>
        <v>7844.8460913864783</v>
      </c>
      <c r="L28" s="217">
        <f>'[23]INPUT_Energy demand'!AG8</f>
        <v>7517.6451901694791</v>
      </c>
      <c r="M28" s="214">
        <f>'[23]INPUT_Energy demand'!AH8</f>
        <v>7055.8278483326258</v>
      </c>
      <c r="N28" s="13">
        <f>'[23]INPUT_Energy demand'!AI8</f>
        <v>6965.5487272052951</v>
      </c>
      <c r="O28" s="220">
        <f>'[23]INPUT_Energy demand'!AJ8</f>
        <v>7265.2290821652259</v>
      </c>
      <c r="P28" s="217">
        <f>'[23]INPUT_Energy demand'!AK8</f>
        <v>6448.3798102288511</v>
      </c>
      <c r="Q28" s="214">
        <f>'[23]INPUT_Energy demand'!AL8</f>
        <v>0</v>
      </c>
      <c r="R28" s="13">
        <f>'[23]INPUT_Energy demand'!AM8</f>
        <v>661.63249068922778</v>
      </c>
      <c r="S28" s="220">
        <f>'[23]INPUT_Energy demand'!AN8</f>
        <v>579.61700922125237</v>
      </c>
      <c r="T28" s="217">
        <f>'[23]INPUT_Energy demand'!AO8</f>
        <v>1069.265379940628</v>
      </c>
      <c r="U28" s="214">
        <f>'[23]INPUT_Energy demand'!AP8</f>
        <v>0</v>
      </c>
      <c r="V28" s="13">
        <f>'[23]INPUT_Energy demand'!AQ8</f>
        <v>1162.997462868384</v>
      </c>
      <c r="W28" s="217">
        <f>'[23]INPUT_Energy demand'!AR8</f>
        <v>579.6170092212526</v>
      </c>
      <c r="X28" s="220">
        <f>'[23]INPUT_Energy demand'!AS8</f>
        <v>5319.8200899999974</v>
      </c>
      <c r="Y28" s="214">
        <f>'[23]INPUT_Energy demand'!AT8</f>
        <v>0</v>
      </c>
      <c r="Z28" s="234">
        <f>'[23]INPUT_Energy demand'!AU8</f>
        <v>0.56890278080005108</v>
      </c>
      <c r="AA28" s="212">
        <f>'[23]INPUT_Energy demand'!AV8</f>
        <v>0.99999999999999956</v>
      </c>
      <c r="AB28" s="229">
        <f>'[23]INPUT_Energy demand'!AW8</f>
        <v>0.20099653030571349</v>
      </c>
      <c r="AC28" s="13">
        <f>'[23]INPUT_Energy demand'!AX8</f>
        <v>25016.581643304573</v>
      </c>
      <c r="AD28" s="13">
        <f>'[23]INPUT_Energy demand'!AY8</f>
        <v>27.731513759432993</v>
      </c>
      <c r="AE28" s="217">
        <f>'[23]INPUT_Energy demand'!AZ8</f>
        <v>21.189361655982005</v>
      </c>
      <c r="AF28" s="240">
        <f>'[23]INPUT_Energy demand'!BA8</f>
        <v>64.147599999999997</v>
      </c>
    </row>
    <row r="29" spans="1:33">
      <c r="A29" s="41" t="s">
        <v>7</v>
      </c>
      <c r="B29" s="17" t="s">
        <v>11</v>
      </c>
      <c r="C29" s="17" t="s">
        <v>49</v>
      </c>
      <c r="D29" s="17" t="s">
        <v>50</v>
      </c>
      <c r="E29" s="17" t="s">
        <v>93</v>
      </c>
      <c r="F29" s="17" t="s">
        <v>52</v>
      </c>
      <c r="G29" s="25" t="str">
        <f t="shared" si="0"/>
        <v>TEK17 ASHP PV STC OC EVc</v>
      </c>
      <c r="H29" s="283">
        <v>40082</v>
      </c>
      <c r="I29" s="214">
        <f>'[32]INPUT_Energy demand'!AD8</f>
        <v>9947.771038459292</v>
      </c>
      <c r="J29" s="13">
        <f>'[32]INPUT_Energy demand'!AE8</f>
        <v>11658.191100813667</v>
      </c>
      <c r="K29" s="220">
        <f>'[32]INPUT_Energy demand'!AF8</f>
        <v>13393.568175384189</v>
      </c>
      <c r="L29" s="217">
        <f>'[32]INPUT_Energy demand'!AG8</f>
        <v>10403.06168721794</v>
      </c>
      <c r="M29" s="214">
        <f>'[32]INPUT_Energy demand'!AH8</f>
        <v>9947.771038459292</v>
      </c>
      <c r="N29" s="217">
        <f>'[32]INPUT_Energy demand'!AI8</f>
        <v>7923.7451543435636</v>
      </c>
      <c r="O29" s="220">
        <f>'[32]INPUT_Energy demand'!AJ8</f>
        <v>10085.496661944057</v>
      </c>
      <c r="P29" s="13">
        <f>'[32]INPUT_Energy demand'!AK8</f>
        <v>8539.9331257289341</v>
      </c>
      <c r="Q29" s="214">
        <f>'[32]INPUT_Energy demand'!AL8</f>
        <v>0</v>
      </c>
      <c r="R29" s="217">
        <f>'[32]INPUT_Energy demand'!AM8</f>
        <v>3734.4459464701031</v>
      </c>
      <c r="S29" s="13">
        <f>'[32]INPUT_Energy demand'!AN8</f>
        <v>3308.0715134401325</v>
      </c>
      <c r="T29" s="220">
        <f>'[32]INPUT_Energy demand'!AO8</f>
        <v>1863.1285614890057</v>
      </c>
      <c r="U29" s="214">
        <f>'[32]INPUT_Energy demand'!AP8</f>
        <v>0</v>
      </c>
      <c r="V29" s="220">
        <f>'[32]INPUT_Energy demand'!AQ8</f>
        <v>10266.124694078348</v>
      </c>
      <c r="W29" s="217">
        <f>'[32]INPUT_Energy demand'!AR8</f>
        <v>3308.0715134401325</v>
      </c>
      <c r="X29" s="13">
        <f>'[32]INPUT_Energy demand'!AS8</f>
        <v>8669.0198944005188</v>
      </c>
      <c r="Y29" s="214">
        <f>'[32]INPUT_Energy demand'!AT8</f>
        <v>0</v>
      </c>
      <c r="Z29" s="235">
        <f>'[32]INPUT_Energy demand'!AU8</f>
        <v>0.3637639379759518</v>
      </c>
      <c r="AA29" s="212">
        <f>'[32]INPUT_Energy demand'!AV8</f>
        <v>1</v>
      </c>
      <c r="AB29" s="229">
        <f>'[32]INPUT_Energy demand'!AW8</f>
        <v>0.21491801659059925</v>
      </c>
      <c r="AC29" s="13">
        <f>'[32]INPUT_Energy demand'!AX8</f>
        <v>40081.933238881058</v>
      </c>
      <c r="AD29" s="13">
        <f>'[32]INPUT_Energy demand'!AY8</f>
        <v>69.109838124070492</v>
      </c>
      <c r="AE29" s="217">
        <f>'[32]INPUT_Energy demand'!AZ8</f>
        <v>53.578663113900369</v>
      </c>
      <c r="AF29" s="240">
        <f>'[32]INPUT_Energy demand'!BA8</f>
        <v>132.75632843201686</v>
      </c>
    </row>
    <row r="30" spans="1:33">
      <c r="A30" s="41" t="s">
        <v>7</v>
      </c>
      <c r="B30" s="17" t="s">
        <v>10</v>
      </c>
      <c r="C30" s="17" t="s">
        <v>49</v>
      </c>
      <c r="D30" s="17" t="s">
        <v>50</v>
      </c>
      <c r="E30" s="17" t="s">
        <v>93</v>
      </c>
      <c r="F30" s="17" t="s">
        <v>52</v>
      </c>
      <c r="G30" s="25" t="str">
        <f t="shared" si="0"/>
        <v>TEK17 Direct PV STC OC EVc</v>
      </c>
      <c r="H30" s="283">
        <v>61643</v>
      </c>
      <c r="I30" s="214">
        <f>'[31]INPUT_Energy demand'!AD8</f>
        <v>14086.849959715131</v>
      </c>
      <c r="J30" s="13">
        <f>'[31]INPUT_Energy demand'!AE8</f>
        <v>15541.472078080908</v>
      </c>
      <c r="K30" s="220">
        <f>'[31]INPUT_Energy demand'!AF8</f>
        <v>22379.565734516251</v>
      </c>
      <c r="L30" s="217">
        <f>'[31]INPUT_Energy demand'!AG8</f>
        <v>14558.097934720616</v>
      </c>
      <c r="M30" s="214">
        <f>'[31]INPUT_Energy demand'!AH8</f>
        <v>14086.849959715131</v>
      </c>
      <c r="N30" s="217">
        <f>'[31]INPUT_Energy demand'!AI8</f>
        <v>10107.093066818095</v>
      </c>
      <c r="O30" s="13">
        <f>'[31]INPUT_Energy demand'!AJ8</f>
        <v>11163.540756021088</v>
      </c>
      <c r="P30" s="220">
        <f>'[31]INPUT_Energy demand'!AK8</f>
        <v>11477.248584392721</v>
      </c>
      <c r="Q30" s="214">
        <f>'[31]INPUT_Energy demand'!AL8</f>
        <v>0</v>
      </c>
      <c r="R30" s="13">
        <f>'[31]INPUT_Energy demand'!AM8</f>
        <v>5434.3790112628121</v>
      </c>
      <c r="S30" s="217">
        <f>'[31]INPUT_Energy demand'!AN8</f>
        <v>11216.024978495163</v>
      </c>
      <c r="T30" s="220">
        <f>'[31]INPUT_Energy demand'!AO8</f>
        <v>3080.8493503278951</v>
      </c>
      <c r="U30" s="214">
        <f>'[31]INPUT_Energy demand'!AP8</f>
        <v>0</v>
      </c>
      <c r="V30" s="220">
        <f>'[31]INPUT_Energy demand'!AQ8</f>
        <v>16807.827890206987</v>
      </c>
      <c r="W30" s="217">
        <f>'[31]INPUT_Energy demand'!AR8</f>
        <v>11216.024978495163</v>
      </c>
      <c r="X30" s="13">
        <f>'[31]INPUT_Energy demand'!AS8</f>
        <v>14185.731260000019</v>
      </c>
      <c r="Y30" s="214">
        <f>'[31]INPUT_Energy demand'!AT8</f>
        <v>0</v>
      </c>
      <c r="Z30" s="235">
        <f>'[31]INPUT_Energy demand'!AU8</f>
        <v>0.32332428953708714</v>
      </c>
      <c r="AA30" s="212">
        <f>'[31]INPUT_Energy demand'!AV8</f>
        <v>1</v>
      </c>
      <c r="AB30" s="229">
        <f>'[31]INPUT_Energy demand'!AW8</f>
        <v>0.21717945263879834</v>
      </c>
      <c r="AC30" s="13">
        <f>'[31]INPUT_Energy demand'!AX8</f>
        <v>61642.815120421714</v>
      </c>
      <c r="AD30" s="217">
        <f>'[31]INPUT_Energy demand'!AY8</f>
        <v>71.457216350745142</v>
      </c>
      <c r="AE30" s="13">
        <f>'[31]INPUT_Energy demand'!AZ8</f>
        <v>79.350607559121983</v>
      </c>
      <c r="AF30" s="240">
        <f>'[31]INPUT_Energy demand'!BA8</f>
        <v>164.13319999999999</v>
      </c>
      <c r="AG30" s="244"/>
    </row>
    <row r="31" spans="1:33">
      <c r="A31" s="41" t="s">
        <v>7</v>
      </c>
      <c r="B31" s="17" t="s">
        <v>11</v>
      </c>
      <c r="C31" s="17" t="s">
        <v>49</v>
      </c>
      <c r="D31" s="17" t="s">
        <v>50</v>
      </c>
      <c r="E31" s="17" t="s">
        <v>92</v>
      </c>
      <c r="F31" s="17" t="s">
        <v>55</v>
      </c>
      <c r="G31" s="25" t="str">
        <f t="shared" si="0"/>
        <v>TEK17 ASHP PV STC TC EVd</v>
      </c>
      <c r="H31" s="283">
        <v>20159</v>
      </c>
      <c r="I31" s="214">
        <f>'[40]INPUT_Energy demand'!AD8</f>
        <v>6123.3459973363542</v>
      </c>
      <c r="J31" s="220">
        <f>'[40]INPUT_Energy demand'!AE8</f>
        <v>6737.6504553779851</v>
      </c>
      <c r="K31" s="13">
        <f>'[40]INPUT_Energy demand'!AF8</f>
        <v>6211.7980037242069</v>
      </c>
      <c r="L31" s="217">
        <f>'[40]INPUT_Energy demand'!AG8</f>
        <v>5908.9702313610806</v>
      </c>
      <c r="M31" s="214">
        <f>'[40]INPUT_Energy demand'!AH8</f>
        <v>6123.3459973363542</v>
      </c>
      <c r="N31" s="220">
        <f>'[40]INPUT_Energy demand'!AI8</f>
        <v>6147.1767651017672</v>
      </c>
      <c r="O31" s="13">
        <f>'[40]INPUT_Energy demand'!AJ8</f>
        <v>5644.3736939682858</v>
      </c>
      <c r="P31" s="217">
        <f>'[40]INPUT_Energy demand'!AK8</f>
        <v>5496.9895563232949</v>
      </c>
      <c r="Q31" s="214">
        <f>'[40]INPUT_Energy demand'!AL8</f>
        <v>0</v>
      </c>
      <c r="R31" s="217">
        <f>'[40]INPUT_Energy demand'!AM8</f>
        <v>590.47369027621789</v>
      </c>
      <c r="S31" s="13">
        <f>'[40]INPUT_Energy demand'!AN8</f>
        <v>567.42430975592106</v>
      </c>
      <c r="T31" s="220">
        <f>'[40]INPUT_Energy demand'!AO8</f>
        <v>411.98067503778566</v>
      </c>
      <c r="U31" s="214">
        <f>'[40]INPUT_Energy demand'!AP8</f>
        <v>0</v>
      </c>
      <c r="V31" s="13">
        <f>'[40]INPUT_Energy demand'!AQ8</f>
        <v>612.91924090950238</v>
      </c>
      <c r="W31" s="217">
        <f>'[40]INPUT_Energy demand'!AR8</f>
        <v>567.42430975592117</v>
      </c>
      <c r="X31" s="220">
        <f>'[40]INPUT_Energy demand'!AS8</f>
        <v>2204.720846083093</v>
      </c>
      <c r="Y31" s="214">
        <f>'[40]INPUT_Energy demand'!AT8</f>
        <v>0</v>
      </c>
      <c r="Z31" s="234">
        <f>'[40]INPUT_Energy demand'!AU8</f>
        <v>0.96337926902086179</v>
      </c>
      <c r="AA31" s="212">
        <f>'[40]INPUT_Energy demand'!AV8</f>
        <v>0.99999999999999978</v>
      </c>
      <c r="AB31" s="229">
        <f>'[40]INPUT_Energy demand'!AW8</f>
        <v>0.186862965336274</v>
      </c>
      <c r="AC31" s="13">
        <f>'[40]INPUT_Energy demand'!AX8</f>
        <v>20159.473879365705</v>
      </c>
      <c r="AD31" s="217">
        <f>'[40]INPUT_Energy demand'!AY8</f>
        <v>10.395359391983847</v>
      </c>
      <c r="AE31" s="13">
        <f>'[40]INPUT_Energy demand'!AZ8</f>
        <v>11.838455729311459</v>
      </c>
      <c r="AF31" s="240">
        <f>'[40]INPUT_Energy demand'!BA8</f>
        <v>37.070160330448644</v>
      </c>
    </row>
    <row r="32" spans="1:33">
      <c r="A32" s="41" t="s">
        <v>7</v>
      </c>
      <c r="B32" s="17" t="s">
        <v>10</v>
      </c>
      <c r="C32" s="17" t="s">
        <v>49</v>
      </c>
      <c r="D32" s="17" t="s">
        <v>50</v>
      </c>
      <c r="E32" s="17" t="s">
        <v>92</v>
      </c>
      <c r="F32" s="17" t="s">
        <v>55</v>
      </c>
      <c r="G32" s="25" t="str">
        <f t="shared" si="0"/>
        <v>TEK17 Direct PV STC TC EVd</v>
      </c>
      <c r="H32" s="283">
        <v>25157</v>
      </c>
      <c r="I32" s="214">
        <f>'[39]INPUT_Energy demand'!AD8</f>
        <v>7082.8028350362611</v>
      </c>
      <c r="J32" s="220">
        <f>'[39]INPUT_Energy demand'!AE8</f>
        <v>7941.6789548981051</v>
      </c>
      <c r="K32" s="13">
        <f>'[39]INPUT_Energy demand'!AF8</f>
        <v>7610.841995319327</v>
      </c>
      <c r="L32" s="217">
        <f>'[39]INPUT_Energy demand'!AG8</f>
        <v>7289.00765519586</v>
      </c>
      <c r="M32" s="214">
        <f>'[39]INPUT_Energy demand'!AH8</f>
        <v>7082.8028350362611</v>
      </c>
      <c r="N32" s="13">
        <f>'[39]INPUT_Energy demand'!AI8</f>
        <v>6421.5694648094477</v>
      </c>
      <c r="O32" s="220">
        <f>'[39]INPUT_Energy demand'!AJ8</f>
        <v>6583.2538182859698</v>
      </c>
      <c r="P32" s="217">
        <f>'[39]INPUT_Energy demand'!AK8</f>
        <v>6226.5171833049453</v>
      </c>
      <c r="Q32" s="214">
        <f>'[39]INPUT_Energy demand'!AL8</f>
        <v>0</v>
      </c>
      <c r="R32" s="217">
        <f>'[39]INPUT_Energy demand'!AM8</f>
        <v>1520.1094900886574</v>
      </c>
      <c r="S32" s="220">
        <f>'[39]INPUT_Energy demand'!AN8</f>
        <v>1027.5881770333572</v>
      </c>
      <c r="T32" s="13">
        <f>'[39]INPUT_Energy demand'!AO8</f>
        <v>1062.4904718909147</v>
      </c>
      <c r="U32" s="214">
        <f>'[39]INPUT_Energy demand'!AP8</f>
        <v>0</v>
      </c>
      <c r="V32" s="13">
        <f>'[39]INPUT_Energy demand'!AQ8</f>
        <v>2034.4288355876783</v>
      </c>
      <c r="W32" s="217">
        <f>'[39]INPUT_Energy demand'!AR8</f>
        <v>1027.5881770333576</v>
      </c>
      <c r="X32" s="220">
        <f>'[39]INPUT_Energy demand'!AS8</f>
        <v>5319.8200899999974</v>
      </c>
      <c r="Y32" s="214">
        <f>'[39]INPUT_Energy demand'!AT8</f>
        <v>0</v>
      </c>
      <c r="Z32" s="234">
        <f>'[39]INPUT_Energy demand'!AU8</f>
        <v>0.74719226521853177</v>
      </c>
      <c r="AA32" s="212">
        <f>'[39]INPUT_Energy demand'!AV8</f>
        <v>0.99999999999999956</v>
      </c>
      <c r="AB32" s="229">
        <f>'[39]INPUT_Energy demand'!AW8</f>
        <v>0.19972300828145398</v>
      </c>
      <c r="AC32" s="13">
        <f>'[39]INPUT_Energy demand'!AX8</f>
        <v>25157.076365719397</v>
      </c>
      <c r="AD32" s="13">
        <f>'[39]INPUT_Energy demand'!AY8</f>
        <v>21.760754109794991</v>
      </c>
      <c r="AE32" s="217">
        <f>'[39]INPUT_Energy demand'!AZ8</f>
        <v>21.4811358008375</v>
      </c>
      <c r="AF32" s="240">
        <f>'[39]INPUT_Energy demand'!BA8</f>
        <v>64.147599999999997</v>
      </c>
    </row>
    <row r="33" spans="1:32">
      <c r="A33" s="41" t="s">
        <v>7</v>
      </c>
      <c r="B33" s="17" t="s">
        <v>11</v>
      </c>
      <c r="C33" s="17" t="s">
        <v>49</v>
      </c>
      <c r="D33" s="17" t="s">
        <v>50</v>
      </c>
      <c r="E33" s="17" t="s">
        <v>93</v>
      </c>
      <c r="F33" s="17" t="s">
        <v>55</v>
      </c>
      <c r="G33" s="25" t="str">
        <f t="shared" si="0"/>
        <v>TEK17 ASHP PV STC OC EVd</v>
      </c>
      <c r="H33" s="283">
        <v>40130</v>
      </c>
      <c r="I33" s="214">
        <f>'[48]INPUT_Energy demand'!AD8</f>
        <v>9956.9408211149621</v>
      </c>
      <c r="J33" s="13">
        <f>'[48]INPUT_Energy demand'!AE8</f>
        <v>11269.952714942101</v>
      </c>
      <c r="K33" s="220">
        <f>'[48]INPUT_Energy demand'!AF8</f>
        <v>11549.074959240314</v>
      </c>
      <c r="L33" s="217">
        <f>'[48]INPUT_Energy demand'!AG8</f>
        <v>10161.006719947021</v>
      </c>
      <c r="M33" s="214">
        <f>'[48]INPUT_Energy demand'!AH8</f>
        <v>9956.9408211149621</v>
      </c>
      <c r="N33" s="217">
        <f>'[48]INPUT_Energy demand'!AI8</f>
        <v>7652.3216240556212</v>
      </c>
      <c r="O33" s="220">
        <f>'[48]INPUT_Energy demand'!AJ8</f>
        <v>10087.884626177294</v>
      </c>
      <c r="P33" s="13">
        <f>'[48]INPUT_Energy demand'!AK8</f>
        <v>8306.487231758525</v>
      </c>
      <c r="Q33" s="214">
        <f>'[48]INPUT_Energy demand'!AL8</f>
        <v>0</v>
      </c>
      <c r="R33" s="217">
        <f>'[48]INPUT_Energy demand'!AM8</f>
        <v>3617.6310908864798</v>
      </c>
      <c r="S33" s="220">
        <f>'[48]INPUT_Energy demand'!AN8</f>
        <v>1461.1903330630194</v>
      </c>
      <c r="T33" s="13">
        <f>'[48]INPUT_Energy demand'!AO8</f>
        <v>1854.5194881884963</v>
      </c>
      <c r="U33" s="214">
        <f>'[48]INPUT_Energy demand'!AP8</f>
        <v>0</v>
      </c>
      <c r="V33" s="13">
        <f>'[48]INPUT_Energy demand'!AQ8</f>
        <v>7381.3544099451583</v>
      </c>
      <c r="W33" s="217">
        <f>'[48]INPUT_Energy demand'!AR8</f>
        <v>1461.1903330630194</v>
      </c>
      <c r="X33" s="220">
        <f>'[48]INPUT_Energy demand'!AS8</f>
        <v>8669.0198944005188</v>
      </c>
      <c r="Y33" s="214">
        <f>'[48]INPUT_Energy demand'!AT8</f>
        <v>0</v>
      </c>
      <c r="Z33" s="235">
        <f>'[48]INPUT_Energy demand'!AU8</f>
        <v>0.49010396872589107</v>
      </c>
      <c r="AA33" s="212">
        <f>'[48]INPUT_Energy demand'!AV8</f>
        <v>1</v>
      </c>
      <c r="AB33" s="229">
        <f>'[48]INPUT_Energy demand'!AW8</f>
        <v>0.21392493162766474</v>
      </c>
      <c r="AC33" s="13">
        <f>'[48]INPUT_Energy demand'!AX8</f>
        <v>40129.692523545964</v>
      </c>
      <c r="AD33" s="13">
        <f>'[48]INPUT_Energy demand'!AY8</f>
        <v>56.484344468985213</v>
      </c>
      <c r="AE33" s="217">
        <f>'[48]INPUT_Energy demand'!AZ8</f>
        <v>37.476984127790807</v>
      </c>
      <c r="AF33" s="240">
        <f>'[48]INPUT_Energy demand'!BA8</f>
        <v>132.75632843201686</v>
      </c>
    </row>
    <row r="34" spans="1:32">
      <c r="A34" s="36" t="s">
        <v>7</v>
      </c>
      <c r="B34" s="17" t="s">
        <v>10</v>
      </c>
      <c r="C34" s="17" t="s">
        <v>49</v>
      </c>
      <c r="D34" s="17" t="s">
        <v>50</v>
      </c>
      <c r="E34" s="17" t="s">
        <v>93</v>
      </c>
      <c r="F34" s="17" t="s">
        <v>55</v>
      </c>
      <c r="G34" s="25" t="str">
        <f t="shared" si="0"/>
        <v>TEK17 Direct PV STC OC EVd</v>
      </c>
      <c r="H34" s="283">
        <v>61681</v>
      </c>
      <c r="I34" s="214">
        <f>'[47]INPUT_Energy demand'!AD8</f>
        <v>14094.228308236665</v>
      </c>
      <c r="J34" s="13">
        <f>'[47]INPUT_Energy demand'!AE8</f>
        <v>15009.955301492966</v>
      </c>
      <c r="K34" s="220">
        <f>'[47]INPUT_Energy demand'!AF8</f>
        <v>18014.27079267826</v>
      </c>
      <c r="L34" s="217">
        <f>'[47]INPUT_Energy demand'!AG8</f>
        <v>14314.904660343729</v>
      </c>
      <c r="M34" s="214">
        <f>'[47]INPUT_Energy demand'!AH8</f>
        <v>14094.228308236665</v>
      </c>
      <c r="N34" s="217">
        <f>'[47]INPUT_Energy demand'!AI8</f>
        <v>10069.85134521968</v>
      </c>
      <c r="O34" s="13">
        <f>'[47]INPUT_Energy demand'!AJ8</f>
        <v>11165.462200948588</v>
      </c>
      <c r="P34" s="220">
        <f>'[47]INPUT_Energy demand'!AK8</f>
        <v>11242.664383316289</v>
      </c>
      <c r="Q34" s="214">
        <f>'[47]INPUT_Energy demand'!AL8</f>
        <v>0</v>
      </c>
      <c r="R34" s="13">
        <f>'[47]INPUT_Energy demand'!AM8</f>
        <v>4940.1039562732858</v>
      </c>
      <c r="S34" s="217">
        <f>'[47]INPUT_Energy demand'!AN8</f>
        <v>6848.8085917296721</v>
      </c>
      <c r="T34" s="220">
        <f>'[47]INPUT_Energy demand'!AO8</f>
        <v>3072.2402770274402</v>
      </c>
      <c r="U34" s="214">
        <f>'[47]INPUT_Energy demand'!AP8</f>
        <v>0</v>
      </c>
      <c r="V34" s="13">
        <f>'[47]INPUT_Energy demand'!AQ8</f>
        <v>12668.826212915636</v>
      </c>
      <c r="W34" s="217">
        <f>'[47]INPUT_Energy demand'!AR8</f>
        <v>6848.8085917296721</v>
      </c>
      <c r="X34" s="220">
        <f>'[47]INPUT_Energy demand'!AS8</f>
        <v>14185.731260000019</v>
      </c>
      <c r="Y34" s="214">
        <f>'[47]INPUT_Energy demand'!AT8</f>
        <v>0</v>
      </c>
      <c r="Z34" s="234">
        <f>'[47]INPUT_Energy demand'!AU8</f>
        <v>0.38994172571701557</v>
      </c>
      <c r="AA34" s="212">
        <f>'[47]INPUT_Energy demand'!AV8</f>
        <v>1</v>
      </c>
      <c r="AB34" s="229">
        <f>'[47]INPUT_Energy demand'!AW8</f>
        <v>0.21657257005074804</v>
      </c>
      <c r="AC34" s="13">
        <f>'[47]INPUT_Energy demand'!AX8</f>
        <v>61681.244018971498</v>
      </c>
      <c r="AD34" s="217">
        <f>'[47]INPUT_Energy demand'!AY8</f>
        <v>63.696199057373008</v>
      </c>
      <c r="AE34" s="13">
        <f>'[47]INPUT_Energy demand'!AZ8</f>
        <v>70.505006439321889</v>
      </c>
      <c r="AF34" s="240">
        <f>'[47]INPUT_Energy demand'!BA8</f>
        <v>164.13319999999999</v>
      </c>
    </row>
    <row r="35" spans="1:32">
      <c r="A35" s="41" t="s">
        <v>7</v>
      </c>
      <c r="B35" s="17" t="s">
        <v>11</v>
      </c>
      <c r="C35" s="17" t="s">
        <v>49</v>
      </c>
      <c r="D35" s="17" t="s">
        <v>50</v>
      </c>
      <c r="E35" s="17" t="s">
        <v>92</v>
      </c>
      <c r="F35" s="17" t="s">
        <v>20</v>
      </c>
      <c r="G35" s="25" t="str">
        <f t="shared" ref="G35:G66" si="1">CONCATENATE(A35," ",B35," ",C35," ",D35," ",E35," ",F35)</f>
        <v>TEK17 ASHP PV STC TC NoEV</v>
      </c>
      <c r="H35" s="283">
        <v>8333</v>
      </c>
      <c r="I35" s="214">
        <f>'[8]INPUT_Energy demand'!AD8</f>
        <v>3348.8691973363757</v>
      </c>
      <c r="J35" s="220">
        <f>'[8]INPUT_Energy demand'!AE8</f>
        <v>3921.986952395268</v>
      </c>
      <c r="K35" s="13">
        <f>'[8]INPUT_Energy demand'!AF8</f>
        <v>3893.0307378985831</v>
      </c>
      <c r="L35" s="217">
        <f>'[8]INPUT_Energy demand'!AG8</f>
        <v>3718.4206313610803</v>
      </c>
      <c r="M35" s="214">
        <f>'[8]INPUT_Energy demand'!AH8</f>
        <v>3348.8691973363757</v>
      </c>
      <c r="N35" s="220">
        <f>'[8]INPUT_Energy demand'!AI8</f>
        <v>3568.9215054254546</v>
      </c>
      <c r="O35" s="13">
        <f>'[8]INPUT_Energy demand'!AJ8</f>
        <v>3543.6736939682887</v>
      </c>
      <c r="P35" s="217">
        <f>'[8]INPUT_Energy demand'!AK8</f>
        <v>3306.439956323291</v>
      </c>
      <c r="Q35" s="214">
        <f>'[8]INPUT_Energy demand'!AL8</f>
        <v>0</v>
      </c>
      <c r="R35" s="13">
        <f>'[8]INPUT_Energy demand'!AM8</f>
        <v>353.06544696981337</v>
      </c>
      <c r="S35" s="220">
        <f>'[8]INPUT_Energy demand'!AN8</f>
        <v>349.35704393029437</v>
      </c>
      <c r="T35" s="217">
        <f>'[8]INPUT_Energy demand'!AO8</f>
        <v>411.9806750377893</v>
      </c>
      <c r="U35" s="214">
        <f>'[8]INPUT_Energy demand'!AP8</f>
        <v>0</v>
      </c>
      <c r="V35" s="13">
        <f>'[8]INPUT_Energy demand'!AQ8</f>
        <v>587.80285586829643</v>
      </c>
      <c r="W35" s="217">
        <f>'[8]INPUT_Energy demand'!AR8</f>
        <v>349.3570439302942</v>
      </c>
      <c r="X35" s="220">
        <f>'[8]INPUT_Energy demand'!AS8</f>
        <v>2204.720846083093</v>
      </c>
      <c r="Y35" s="214">
        <f>'[8]INPUT_Energy demand'!AT8</f>
        <v>0</v>
      </c>
      <c r="Z35" s="234">
        <f>'[8]INPUT_Energy demand'!AU8</f>
        <v>0.60065282678538312</v>
      </c>
      <c r="AA35" s="212">
        <f>'[8]INPUT_Energy demand'!AV8</f>
        <v>1.0000000000000004</v>
      </c>
      <c r="AB35" s="229">
        <f>'[8]INPUT_Energy demand'!AW8</f>
        <v>0.18686296533627564</v>
      </c>
      <c r="AC35" s="13">
        <f>'[8]INPUT_Energy demand'!AX8</f>
        <v>8333.4738793657161</v>
      </c>
      <c r="AD35" s="13">
        <f>'[8]INPUT_Energy demand'!AY8</f>
        <v>19.538290682757061</v>
      </c>
      <c r="AE35" s="217">
        <f>'[8]INPUT_Energy demand'!AZ8</f>
        <v>17.527130635569964</v>
      </c>
      <c r="AF35" s="240">
        <f>'[8]INPUT_Energy demand'!BA8</f>
        <v>37.070160330448644</v>
      </c>
    </row>
    <row r="36" spans="1:32">
      <c r="A36" s="41" t="s">
        <v>7</v>
      </c>
      <c r="B36" s="17" t="s">
        <v>10</v>
      </c>
      <c r="C36" s="17" t="s">
        <v>49</v>
      </c>
      <c r="D36" s="17" t="s">
        <v>50</v>
      </c>
      <c r="E36" s="17" t="s">
        <v>92</v>
      </c>
      <c r="F36" s="17" t="s">
        <v>20</v>
      </c>
      <c r="G36" s="25" t="str">
        <f t="shared" si="1"/>
        <v>TEK17 Direct PV STC TC NoEV</v>
      </c>
      <c r="H36" s="283">
        <v>13331</v>
      </c>
      <c r="I36" s="214">
        <f>'[7]INPUT_Energy demand'!AD8</f>
        <v>4308.1251646362743</v>
      </c>
      <c r="J36" s="217">
        <f>'[7]INPUT_Energy demand'!AE8</f>
        <v>4929.0813859569625</v>
      </c>
      <c r="K36" s="220">
        <f>'[7]INPUT_Energy demand'!AF8</f>
        <v>5480.7061788417432</v>
      </c>
      <c r="L36" s="13">
        <f>'[7]INPUT_Energy demand'!AG8</f>
        <v>5098.2990327958723</v>
      </c>
      <c r="M36" s="214">
        <f>'[7]INPUT_Energy demand'!AH8</f>
        <v>4308.1251646362743</v>
      </c>
      <c r="N36" s="217">
        <f>'[7]INPUT_Energy demand'!AI8</f>
        <v>3880.8637122043938</v>
      </c>
      <c r="O36" s="220">
        <f>'[7]INPUT_Energy demand'!AJ8</f>
        <v>4482.5015082859691</v>
      </c>
      <c r="P36" s="13">
        <f>'[7]INPUT_Energy demand'!AK8</f>
        <v>4035.8085609049413</v>
      </c>
      <c r="Q36" s="214">
        <f>'[7]INPUT_Energy demand'!AL8</f>
        <v>0</v>
      </c>
      <c r="R36" s="13">
        <f>'[7]INPUT_Energy demand'!AM8</f>
        <v>1048.2176737525688</v>
      </c>
      <c r="S36" s="220">
        <f>'[7]INPUT_Energy demand'!AN8</f>
        <v>998.2046705557741</v>
      </c>
      <c r="T36" s="217">
        <f>'[7]INPUT_Energy demand'!AO8</f>
        <v>1062.4904718909311</v>
      </c>
      <c r="U36" s="214">
        <f>'[7]INPUT_Energy demand'!AP8</f>
        <v>0</v>
      </c>
      <c r="V36" s="245">
        <f>'[7]INPUT_Energy demand'!AQ8</f>
        <v>2422.3364966798576</v>
      </c>
      <c r="W36" s="217">
        <f>'[7]INPUT_Energy demand'!AR8</f>
        <v>998.20467055577376</v>
      </c>
      <c r="X36" s="220">
        <f>'[7]INPUT_Energy demand'!AS8</f>
        <v>5319.8200899999974</v>
      </c>
      <c r="Y36" s="214">
        <f>'[7]INPUT_Energy demand'!AT8</f>
        <v>0</v>
      </c>
      <c r="Z36" s="235">
        <f>'[7]INPUT_Energy demand'!AU8</f>
        <v>0.43273000063752248</v>
      </c>
      <c r="AA36" s="212">
        <f>'[7]INPUT_Energy demand'!AV8</f>
        <v>1.0000000000000004</v>
      </c>
      <c r="AB36" s="229">
        <f>'[7]INPUT_Energy demand'!AW8</f>
        <v>0.19972300828145706</v>
      </c>
      <c r="AC36" s="13">
        <f>'[7]INPUT_Energy demand'!AX8</f>
        <v>13331.076365719404</v>
      </c>
      <c r="AD36" s="217">
        <f>'[7]INPUT_Energy demand'!AY8</f>
        <v>22.639841898074298</v>
      </c>
      <c r="AE36" s="13">
        <f>'[7]INPUT_Energy demand'!AZ8</f>
        <v>27.925918249982004</v>
      </c>
      <c r="AF36" s="240">
        <f>'[7]INPUT_Energy demand'!BA8</f>
        <v>64.147599999999997</v>
      </c>
    </row>
    <row r="37" spans="1:32">
      <c r="A37" s="41" t="s">
        <v>7</v>
      </c>
      <c r="B37" s="17" t="s">
        <v>11</v>
      </c>
      <c r="C37" s="17" t="s">
        <v>49</v>
      </c>
      <c r="D37" s="17" t="s">
        <v>50</v>
      </c>
      <c r="E37" s="17" t="s">
        <v>93</v>
      </c>
      <c r="F37" s="17" t="s">
        <v>20</v>
      </c>
      <c r="G37" s="25" t="str">
        <f t="shared" si="1"/>
        <v>TEK17 ASHP PV STC OC NoEV</v>
      </c>
      <c r="H37" s="283">
        <v>28304</v>
      </c>
      <c r="I37" s="214">
        <f>'[16]INPUT_Energy demand'!AD8</f>
        <v>7182.4640211149199</v>
      </c>
      <c r="J37" s="13">
        <f>'[16]INPUT_Energy demand'!AE8</f>
        <v>8565.9764503773295</v>
      </c>
      <c r="K37" s="220">
        <f>'[16]INPUT_Energy demand'!AF8</f>
        <v>9668.3269124117578</v>
      </c>
      <c r="L37" s="217">
        <f>'[16]INPUT_Energy demand'!AG8</f>
        <v>7970.4571199470092</v>
      </c>
      <c r="M37" s="214">
        <f>'[16]INPUT_Energy demand'!AH8</f>
        <v>7182.4640211149199</v>
      </c>
      <c r="N37" s="217">
        <f>'[16]INPUT_Energy demand'!AI8</f>
        <v>5413.492432754394</v>
      </c>
      <c r="O37" s="220">
        <f>'[16]INPUT_Energy demand'!AJ8</f>
        <v>8676.1846261772862</v>
      </c>
      <c r="P37" s="13">
        <f>'[16]INPUT_Energy demand'!AK8</f>
        <v>6115.9376317585156</v>
      </c>
      <c r="Q37" s="214">
        <f>'[16]INPUT_Energy demand'!AL8</f>
        <v>0</v>
      </c>
      <c r="R37" s="217">
        <f>'[16]INPUT_Energy demand'!AM8</f>
        <v>3152.4840176229354</v>
      </c>
      <c r="S37" s="220">
        <f>'[16]INPUT_Energy demand'!AN8</f>
        <v>992.14228623447161</v>
      </c>
      <c r="T37" s="13">
        <f>'[16]INPUT_Energy demand'!AO8</f>
        <v>1854.5194881884936</v>
      </c>
      <c r="U37" s="214">
        <f>'[16]INPUT_Energy demand'!AP8</f>
        <v>0</v>
      </c>
      <c r="V37" s="13">
        <f>'[16]INPUT_Energy demand'!AQ8</f>
        <v>8461.7637165538326</v>
      </c>
      <c r="W37" s="217">
        <f>'[16]INPUT_Energy demand'!AR8</f>
        <v>992.14228623447195</v>
      </c>
      <c r="X37" s="220">
        <f>'[16]INPUT_Energy demand'!AS8</f>
        <v>8669.0198944005188</v>
      </c>
      <c r="Y37" s="214">
        <f>'[16]INPUT_Energy demand'!AT8</f>
        <v>0</v>
      </c>
      <c r="Z37" s="235">
        <f>'[16]INPUT_Energy demand'!AU8</f>
        <v>0.37255637515092743</v>
      </c>
      <c r="AA37" s="212">
        <f>'[16]INPUT_Energy demand'!AV8</f>
        <v>0.99999999999999967</v>
      </c>
      <c r="AB37" s="229">
        <f>'[16]INPUT_Energy demand'!AW8</f>
        <v>0.21392493162766441</v>
      </c>
      <c r="AC37" s="13">
        <f>'[16]INPUT_Energy demand'!AX8</f>
        <v>28303.692523545775</v>
      </c>
      <c r="AD37" s="13">
        <f>'[16]INPUT_Energy demand'!AY8</f>
        <v>48.859838124070507</v>
      </c>
      <c r="AE37" s="217">
        <f>'[16]INPUT_Energy demand'!AZ8</f>
        <v>34.576353448615805</v>
      </c>
      <c r="AF37" s="240">
        <f>'[16]INPUT_Energy demand'!BA8</f>
        <v>132.75632843201686</v>
      </c>
    </row>
    <row r="38" spans="1:32">
      <c r="A38" s="41" t="s">
        <v>7</v>
      </c>
      <c r="B38" s="17" t="s">
        <v>10</v>
      </c>
      <c r="C38" s="17" t="s">
        <v>49</v>
      </c>
      <c r="D38" s="17" t="s">
        <v>50</v>
      </c>
      <c r="E38" s="17" t="s">
        <v>93</v>
      </c>
      <c r="F38" s="17" t="s">
        <v>20</v>
      </c>
      <c r="G38" s="25" t="str">
        <f t="shared" si="1"/>
        <v>TEK17 Direct PV STC OC NoEV</v>
      </c>
      <c r="H38" s="283">
        <v>49855</v>
      </c>
      <c r="I38" s="214">
        <f>'[15]INPUT_Energy demand'!AD8</f>
        <v>11319.751508236686</v>
      </c>
      <c r="J38" s="13">
        <f>'[15]INPUT_Energy demand'!AE8</f>
        <v>12451.031086008348</v>
      </c>
      <c r="K38" s="220">
        <f>'[15]INPUT_Energy demand'!AF8</f>
        <v>14626.309564019262</v>
      </c>
      <c r="L38" s="217">
        <f>'[15]INPUT_Energy demand'!AG8</f>
        <v>12124.355060343703</v>
      </c>
      <c r="M38" s="214">
        <f>'[15]INPUT_Energy demand'!AH8</f>
        <v>11319.751508236686</v>
      </c>
      <c r="N38" s="217">
        <f>'[15]INPUT_Energy demand'!AI8</f>
        <v>8120.9912015449936</v>
      </c>
      <c r="O38" s="220">
        <f>'[15]INPUT_Energy demand'!AJ8</f>
        <v>10442.762200948575</v>
      </c>
      <c r="P38" s="13">
        <f>'[15]INPUT_Energy demand'!AK8</f>
        <v>9052.1147833162795</v>
      </c>
      <c r="Q38" s="214">
        <f>'[15]INPUT_Energy demand'!AL8</f>
        <v>0</v>
      </c>
      <c r="R38" s="217">
        <f>'[15]INPUT_Energy demand'!AM8</f>
        <v>4330.0398844633546</v>
      </c>
      <c r="S38" s="13">
        <f>'[15]INPUT_Energy demand'!AN8</f>
        <v>4183.5473630706874</v>
      </c>
      <c r="T38" s="220">
        <f>'[15]INPUT_Energy demand'!AO8</f>
        <v>3072.2402770274239</v>
      </c>
      <c r="U38" s="214">
        <f>'[15]INPUT_Energy demand'!AP8</f>
        <v>0</v>
      </c>
      <c r="V38" s="13">
        <f>'[15]INPUT_Energy demand'!AQ8</f>
        <v>12904.796893060824</v>
      </c>
      <c r="W38" s="217">
        <f>'[15]INPUT_Energy demand'!AR8</f>
        <v>4183.5473630706883</v>
      </c>
      <c r="X38" s="220">
        <f>'[15]INPUT_Energy demand'!AS8</f>
        <v>14185.731260000019</v>
      </c>
      <c r="Y38" s="214">
        <f>'[15]INPUT_Energy demand'!AT8</f>
        <v>0</v>
      </c>
      <c r="Z38" s="235">
        <f>'[15]INPUT_Energy demand'!AU8</f>
        <v>0.33553723629635013</v>
      </c>
      <c r="AA38" s="212">
        <f>'[15]INPUT_Energy demand'!AV8</f>
        <v>0.99999999999999978</v>
      </c>
      <c r="AB38" s="229">
        <f>'[15]INPUT_Energy demand'!AW8</f>
        <v>0.21657257005074687</v>
      </c>
      <c r="AC38" s="13">
        <f>'[15]INPUT_Energy demand'!AX8</f>
        <v>49855.244018971556</v>
      </c>
      <c r="AD38" s="13">
        <f>'[15]INPUT_Energy demand'!AY8</f>
        <v>51.28730887942811</v>
      </c>
      <c r="AE38" s="217">
        <f>'[15]INPUT_Energy demand'!AZ8</f>
        <v>50.440053907069014</v>
      </c>
      <c r="AF38" s="240">
        <f>'[15]INPUT_Energy demand'!BA8</f>
        <v>164.13319999999999</v>
      </c>
    </row>
    <row r="39" spans="1:32">
      <c r="A39" s="41" t="s">
        <v>7</v>
      </c>
      <c r="B39" s="17" t="s">
        <v>11</v>
      </c>
      <c r="C39" s="17" t="s">
        <v>37</v>
      </c>
      <c r="D39" s="17" t="s">
        <v>50</v>
      </c>
      <c r="E39" s="17" t="s">
        <v>92</v>
      </c>
      <c r="F39" s="17" t="s">
        <v>52</v>
      </c>
      <c r="G39" s="25" t="str">
        <f t="shared" si="1"/>
        <v>TEK17 ASHP NoPV STC TC EVc</v>
      </c>
      <c r="H39" s="283">
        <v>22578</v>
      </c>
      <c r="I39" s="214">
        <f>'[22]INPUT_Energy demand'!AD8</f>
        <v>6587.8069632482539</v>
      </c>
      <c r="J39" s="220">
        <f>'[22]INPUT_Energy demand'!AE8</f>
        <v>7171.0499956108479</v>
      </c>
      <c r="K39" s="13">
        <f>'[22]INPUT_Energy demand'!AF8</f>
        <v>6832.9657389906697</v>
      </c>
      <c r="L39" s="217">
        <f>'[22]INPUT_Energy demand'!AG8</f>
        <v>6677.8532396781984</v>
      </c>
      <c r="M39" s="214">
        <f>'[22]INPUT_Energy demand'!AH8</f>
        <v>6587.8069632482539</v>
      </c>
      <c r="N39" s="220">
        <f>'[22]INPUT_Energy demand'!AI8</f>
        <v>6911.3173203138549</v>
      </c>
      <c r="O39" s="13">
        <f>'[22]INPUT_Energy demand'!AJ8</f>
        <v>6454.3270705078394</v>
      </c>
      <c r="P39" s="217">
        <f>'[22]INPUT_Energy demand'!AK8</f>
        <v>6175.1768867712608</v>
      </c>
      <c r="Q39" s="214">
        <f>'[22]INPUT_Energy demand'!AL8</f>
        <v>0</v>
      </c>
      <c r="R39" s="220">
        <f>'[22]INPUT_Energy demand'!AM8</f>
        <v>259.73267529699297</v>
      </c>
      <c r="S39" s="13">
        <f>'[22]INPUT_Energy demand'!AN8</f>
        <v>378.63866848283033</v>
      </c>
      <c r="T39" s="217">
        <f>'[22]INPUT_Energy demand'!AO8</f>
        <v>502.67635290693761</v>
      </c>
      <c r="U39" s="214">
        <f>'[22]INPUT_Energy demand'!AP8</f>
        <v>0</v>
      </c>
      <c r="V39" s="217">
        <f>'[22]INPUT_Energy demand'!AQ8</f>
        <v>273.30720101481421</v>
      </c>
      <c r="W39" s="13">
        <f>'[22]INPUT_Energy demand'!AR8</f>
        <v>378.6386684828301</v>
      </c>
      <c r="X39" s="220">
        <f>'[22]INPUT_Energy demand'!AS8</f>
        <v>2204.720846083093</v>
      </c>
      <c r="Y39" s="214">
        <f>'[22]INPUT_Energy demand'!AT8</f>
        <v>0</v>
      </c>
      <c r="Z39" s="234">
        <f>'[22]INPUT_Energy demand'!AU8</f>
        <v>0.95033235250510117</v>
      </c>
      <c r="AA39" s="212">
        <f>'[22]INPUT_Energy demand'!AV8</f>
        <v>1.0000000000000007</v>
      </c>
      <c r="AB39" s="229">
        <f>'[22]INPUT_Energy demand'!AW8</f>
        <v>0.22799999999999657</v>
      </c>
      <c r="AC39" s="13">
        <f>'[22]INPUT_Energy demand'!AX8</f>
        <v>22578.490825056771</v>
      </c>
      <c r="AD39" s="217">
        <f>'[22]INPUT_Energy demand'!AY8</f>
        <v>8.3336552963080166</v>
      </c>
      <c r="AE39" s="13">
        <f>'[22]INPUT_Energy demand'!AZ8</f>
        <v>11.66442930661259</v>
      </c>
      <c r="AF39" s="240">
        <f>'[22]INPUT_Energy demand'!BA8</f>
        <v>37.070160330448644</v>
      </c>
    </row>
    <row r="40" spans="1:32">
      <c r="A40" s="41" t="s">
        <v>7</v>
      </c>
      <c r="B40" s="17" t="s">
        <v>10</v>
      </c>
      <c r="C40" s="17" t="s">
        <v>37</v>
      </c>
      <c r="D40" s="17" t="s">
        <v>50</v>
      </c>
      <c r="E40" s="17" t="s">
        <v>92</v>
      </c>
      <c r="F40" s="17" t="s">
        <v>52</v>
      </c>
      <c r="G40" s="25" t="str">
        <f t="shared" si="1"/>
        <v>TEK17 Direct NoPV STC TC EVc</v>
      </c>
      <c r="H40" s="283">
        <v>28107</v>
      </c>
      <c r="I40" s="214">
        <f>'[21]INPUT_Energy demand'!AD8</f>
        <v>7649.2211396923294</v>
      </c>
      <c r="J40" s="217">
        <f>'[21]INPUT_Energy demand'!AE8</f>
        <v>7844.4413591341254</v>
      </c>
      <c r="K40" s="13">
        <f>'[21]INPUT_Energy demand'!AF8</f>
        <v>8008.7235724555067</v>
      </c>
      <c r="L40" s="220">
        <f>'[21]INPUT_Energy demand'!AG8</f>
        <v>8190.2669520416539</v>
      </c>
      <c r="M40" s="214">
        <f>'[21]INPUT_Energy demand'!AH8</f>
        <v>7649.2211396923294</v>
      </c>
      <c r="N40" s="13">
        <f>'[21]INPUT_Energy demand'!AI8</f>
        <v>7188.5722647231642</v>
      </c>
      <c r="O40" s="220">
        <f>'[21]INPUT_Energy demand'!AJ8</f>
        <v>7419.7585851234899</v>
      </c>
      <c r="P40" s="217">
        <f>'[21]INPUT_Energy demand'!AK8</f>
        <v>6977.3479715216617</v>
      </c>
      <c r="Q40" s="214">
        <f>'[21]INPUT_Energy demand'!AL8</f>
        <v>0</v>
      </c>
      <c r="R40" s="13">
        <f>'[21]INPUT_Energy demand'!AM8</f>
        <v>655.86909441096122</v>
      </c>
      <c r="S40" s="220">
        <f>'[21]INPUT_Energy demand'!AN8</f>
        <v>588.96498733201679</v>
      </c>
      <c r="T40" s="217">
        <f>'[21]INPUT_Energy demand'!AO8</f>
        <v>1212.9189805199921</v>
      </c>
      <c r="U40" s="214">
        <f>'[21]INPUT_Energy demand'!AP8</f>
        <v>0</v>
      </c>
      <c r="V40" s="13">
        <f>'[21]INPUT_Energy demand'!AQ8</f>
        <v>1199.9919901085739</v>
      </c>
      <c r="W40" s="217">
        <f>'[21]INPUT_Energy demand'!AR8</f>
        <v>588.96498733201713</v>
      </c>
      <c r="X40" s="220">
        <f>'[21]INPUT_Energy demand'!AS8</f>
        <v>5319.8200899999974</v>
      </c>
      <c r="Y40" s="214">
        <f>'[21]INPUT_Energy demand'!AT8</f>
        <v>0</v>
      </c>
      <c r="Z40" s="234">
        <f>'[21]INPUT_Energy demand'!AU8</f>
        <v>0.54656122692253883</v>
      </c>
      <c r="AA40" s="212">
        <f>'[21]INPUT_Energy demand'!AV8</f>
        <v>0.99999999999999944</v>
      </c>
      <c r="AB40" s="229">
        <f>'[21]INPUT_Energy demand'!AW8</f>
        <v>0.22799999999999862</v>
      </c>
      <c r="AC40" s="13">
        <f>'[21]INPUT_Energy demand'!AX8</f>
        <v>28107.171702469717</v>
      </c>
      <c r="AD40" s="13">
        <f>'[21]INPUT_Energy demand'!AY8</f>
        <v>28.176452483332994</v>
      </c>
      <c r="AE40" s="217">
        <f>'[21]INPUT_Energy demand'!AZ8</f>
        <v>21.462840655982006</v>
      </c>
      <c r="AF40" s="240">
        <f>'[21]INPUT_Energy demand'!BA8</f>
        <v>64.147599999999997</v>
      </c>
    </row>
    <row r="41" spans="1:32">
      <c r="A41" s="41" t="s">
        <v>7</v>
      </c>
      <c r="B41" s="17" t="s">
        <v>11</v>
      </c>
      <c r="C41" s="17" t="s">
        <v>37</v>
      </c>
      <c r="D41" s="17" t="s">
        <v>50</v>
      </c>
      <c r="E41" s="17" t="s">
        <v>93</v>
      </c>
      <c r="F41" s="17" t="s">
        <v>52</v>
      </c>
      <c r="G41" s="25" t="str">
        <f t="shared" si="1"/>
        <v>TEK17 ASHP NoPV STC OC EVc</v>
      </c>
      <c r="H41" s="283">
        <v>43378</v>
      </c>
      <c r="I41" s="214">
        <f>'[30]INPUT_Energy demand'!AD8</f>
        <v>10580.628487814354</v>
      </c>
      <c r="J41" s="13">
        <f>'[30]INPUT_Energy demand'!AE8</f>
        <v>11881.942015938466</v>
      </c>
      <c r="K41" s="220">
        <f>'[30]INPUT_Energy demand'!AF8</f>
        <v>13692.958832545513</v>
      </c>
      <c r="L41" s="217">
        <f>'[30]INPUT_Energy demand'!AG8</f>
        <v>11066.542849590018</v>
      </c>
      <c r="M41" s="214">
        <f>'[30]INPUT_Energy demand'!AH8</f>
        <v>10580.628487814354</v>
      </c>
      <c r="N41" s="217">
        <f>'[30]INPUT_Energy demand'!AI8</f>
        <v>8230.1887872352636</v>
      </c>
      <c r="O41" s="220">
        <f>'[30]INPUT_Energy demand'!AJ8</f>
        <v>10250.303289380267</v>
      </c>
      <c r="P41" s="13">
        <f>'[30]INPUT_Energy demand'!AK8</f>
        <v>9090.0063136666504</v>
      </c>
      <c r="Q41" s="214">
        <f>'[30]INPUT_Energy demand'!AL8</f>
        <v>0</v>
      </c>
      <c r="R41" s="217">
        <f>'[30]INPUT_Energy demand'!AM8</f>
        <v>3651.7532287032027</v>
      </c>
      <c r="S41" s="13">
        <f>'[30]INPUT_Energy demand'!AN8</f>
        <v>3442.6555431652469</v>
      </c>
      <c r="T41" s="220">
        <f>'[30]INPUT_Energy demand'!AO8</f>
        <v>1976.5365359233674</v>
      </c>
      <c r="U41" s="214">
        <f>'[30]INPUT_Energy demand'!AP8</f>
        <v>0</v>
      </c>
      <c r="V41" s="220">
        <f>'[30]INPUT_Energy demand'!AQ8</f>
        <v>10326.506607315161</v>
      </c>
      <c r="W41" s="217">
        <f>'[30]INPUT_Energy demand'!AR8</f>
        <v>3442.6555431652469</v>
      </c>
      <c r="X41" s="13">
        <f>'[30]INPUT_Energy demand'!AS8</f>
        <v>8669.0198944005188</v>
      </c>
      <c r="Y41" s="214">
        <f>'[30]INPUT_Energy demand'!AT8</f>
        <v>0</v>
      </c>
      <c r="Z41" s="235">
        <f>'[30]INPUT_Energy demand'!AU8</f>
        <v>0.3536290991298402</v>
      </c>
      <c r="AA41" s="212">
        <f>'[30]INPUT_Energy demand'!AV8</f>
        <v>1</v>
      </c>
      <c r="AB41" s="229">
        <f>'[30]INPUT_Energy demand'!AW8</f>
        <v>0.22800000000000567</v>
      </c>
      <c r="AC41" s="13">
        <f>'[30]INPUT_Energy demand'!AX8</f>
        <v>43378.065787605396</v>
      </c>
      <c r="AD41" s="13">
        <f>'[30]INPUT_Energy demand'!AY8</f>
        <v>66.6722146630281</v>
      </c>
      <c r="AE41" s="217">
        <f>'[30]INPUT_Energy demand'!AZ8</f>
        <v>53.73787311390037</v>
      </c>
      <c r="AF41" s="240">
        <f>'[30]INPUT_Energy demand'!BA8</f>
        <v>132.75632843201686</v>
      </c>
    </row>
    <row r="42" spans="1:32">
      <c r="A42" s="41" t="s">
        <v>7</v>
      </c>
      <c r="B42" s="17" t="s">
        <v>10</v>
      </c>
      <c r="C42" s="17" t="s">
        <v>37</v>
      </c>
      <c r="D42" s="17" t="s">
        <v>50</v>
      </c>
      <c r="E42" s="17" t="s">
        <v>93</v>
      </c>
      <c r="F42" s="17" t="s">
        <v>52</v>
      </c>
      <c r="G42" s="25" t="str">
        <f t="shared" si="1"/>
        <v>TEK17 Direct NoPV STC OC EVc</v>
      </c>
      <c r="H42" s="283">
        <v>65399</v>
      </c>
      <c r="I42" s="214">
        <f>'[29]INPUT_Energy demand'!AD8</f>
        <v>14808.015351899234</v>
      </c>
      <c r="J42" s="13">
        <f>'[29]INPUT_Energy demand'!AE8</f>
        <v>15796.918469489807</v>
      </c>
      <c r="K42" s="220">
        <f>'[29]INPUT_Energy demand'!AF8</f>
        <v>23426.321324981684</v>
      </c>
      <c r="L42" s="217">
        <f>'[29]INPUT_Energy demand'!AG8</f>
        <v>15323.055759666942</v>
      </c>
      <c r="M42" s="214">
        <f>'[29]INPUT_Energy demand'!AH8</f>
        <v>14808.015351899234</v>
      </c>
      <c r="N42" s="217">
        <f>'[29]INPUT_Energy demand'!AI8</f>
        <v>10558.295916898716</v>
      </c>
      <c r="O42" s="13">
        <f>'[29]INPUT_Energy demand'!AJ8</f>
        <v>11351.344243569014</v>
      </c>
      <c r="P42" s="220">
        <f>'[29]INPUT_Energy demand'!AK8</f>
        <v>12088.709032386927</v>
      </c>
      <c r="Q42" s="214">
        <f>'[29]INPUT_Energy demand'!AL8</f>
        <v>0</v>
      </c>
      <c r="R42" s="13">
        <f>'[29]INPUT_Energy demand'!AM8</f>
        <v>5238.6225525910904</v>
      </c>
      <c r="S42" s="217">
        <f>'[29]INPUT_Energy demand'!AN8</f>
        <v>12074.97708141267</v>
      </c>
      <c r="T42" s="220">
        <f>'[29]INPUT_Energy demand'!AO8</f>
        <v>3234.3467272800153</v>
      </c>
      <c r="U42" s="214">
        <f>'[29]INPUT_Energy demand'!AP8</f>
        <v>0</v>
      </c>
      <c r="V42" s="220">
        <f>'[29]INPUT_Energy demand'!AQ8</f>
        <v>16348.443284519441</v>
      </c>
      <c r="W42" s="217">
        <f>'[29]INPUT_Energy demand'!AR8</f>
        <v>12074.97708141267</v>
      </c>
      <c r="X42" s="13">
        <f>'[29]INPUT_Energy demand'!AS8</f>
        <v>14185.731260000019</v>
      </c>
      <c r="Y42" s="214">
        <f>'[29]INPUT_Energy demand'!AT8</f>
        <v>0</v>
      </c>
      <c r="Z42" s="235">
        <f>'[29]INPUT_Energy demand'!AU8</f>
        <v>0.320435558384425</v>
      </c>
      <c r="AA42" s="212">
        <f>'[29]INPUT_Energy demand'!AV8</f>
        <v>1</v>
      </c>
      <c r="AB42" s="229">
        <f>'[29]INPUT_Energy demand'!AW8</f>
        <v>0.22800000000000079</v>
      </c>
      <c r="AC42" s="13">
        <f>'[29]INPUT_Energy demand'!AX8</f>
        <v>65398.884871380265</v>
      </c>
      <c r="AD42" s="217">
        <f>'[29]INPUT_Energy demand'!AY8</f>
        <v>67.505046832150214</v>
      </c>
      <c r="AE42" s="13">
        <f>'[29]INPUT_Energy demand'!AZ8</f>
        <v>86.064527685111983</v>
      </c>
      <c r="AF42" s="240">
        <f>'[29]INPUT_Energy demand'!BA8</f>
        <v>164.13319999999999</v>
      </c>
    </row>
    <row r="43" spans="1:32">
      <c r="A43" s="41" t="s">
        <v>7</v>
      </c>
      <c r="B43" s="17" t="s">
        <v>11</v>
      </c>
      <c r="C43" s="17" t="s">
        <v>37</v>
      </c>
      <c r="D43" s="17" t="s">
        <v>50</v>
      </c>
      <c r="E43" s="17" t="s">
        <v>92</v>
      </c>
      <c r="F43" s="17" t="s">
        <v>55</v>
      </c>
      <c r="G43" s="25" t="str">
        <f t="shared" si="1"/>
        <v>TEK17 ASHP NoPV STC TC EVd</v>
      </c>
      <c r="H43" s="283">
        <v>22578</v>
      </c>
      <c r="I43" s="214">
        <f>'[38]INPUT_Energy demand'!AD8</f>
        <v>6587.7972509090596</v>
      </c>
      <c r="J43" s="220">
        <f>'[38]INPUT_Energy demand'!AE8</f>
        <v>6947.2949402572303</v>
      </c>
      <c r="K43" s="217">
        <f>'[38]INPUT_Energy demand'!AF8</f>
        <v>6360.9836701792165</v>
      </c>
      <c r="L43" s="13">
        <f>'[38]INPUT_Energy demand'!AG8</f>
        <v>6429.9639507429838</v>
      </c>
      <c r="M43" s="214">
        <f>'[38]INPUT_Energy demand'!AH8</f>
        <v>6587.7972509090596</v>
      </c>
      <c r="N43" s="220">
        <f>'[38]INPUT_Energy demand'!AI8</f>
        <v>6348.7300349744237</v>
      </c>
      <c r="O43" s="217">
        <f>'[38]INPUT_Energy demand'!AJ8</f>
        <v>5765.3245412528431</v>
      </c>
      <c r="P43" s="13">
        <f>'[38]INPUT_Energy demand'!AK8</f>
        <v>5927.2875978360653</v>
      </c>
      <c r="Q43" s="214">
        <f>'[38]INPUT_Energy demand'!AL8</f>
        <v>0</v>
      </c>
      <c r="R43" s="217">
        <f>'[38]INPUT_Energy demand'!AM8</f>
        <v>598.56490528280665</v>
      </c>
      <c r="S43" s="13">
        <f>'[38]INPUT_Energy demand'!AN8</f>
        <v>595.65912892637334</v>
      </c>
      <c r="T43" s="220">
        <f>'[38]INPUT_Energy demand'!AO8</f>
        <v>502.67635290691851</v>
      </c>
      <c r="U43" s="214">
        <f>'[38]INPUT_Energy demand'!AP8</f>
        <v>0</v>
      </c>
      <c r="V43" s="13">
        <f>'[38]INPUT_Energy demand'!AQ8</f>
        <v>610.55935050067683</v>
      </c>
      <c r="W43" s="217">
        <f>'[38]INPUT_Energy demand'!AR8</f>
        <v>595.659128926373</v>
      </c>
      <c r="X43" s="220">
        <f>'[38]INPUT_Energy demand'!AS8</f>
        <v>2204.720846083093</v>
      </c>
      <c r="Y43" s="214">
        <f>'[38]INPUT_Energy demand'!AT8</f>
        <v>0</v>
      </c>
      <c r="Z43" s="234">
        <f>'[38]INPUT_Energy demand'!AU8</f>
        <v>0.98035498889987616</v>
      </c>
      <c r="AA43" s="212">
        <f>'[38]INPUT_Energy demand'!AV8</f>
        <v>1.0000000000000007</v>
      </c>
      <c r="AB43" s="229">
        <f>'[38]INPUT_Energy demand'!AW8</f>
        <v>0.22799999999998791</v>
      </c>
      <c r="AC43" s="13">
        <f>'[38]INPUT_Energy demand'!AX8</f>
        <v>22578.490825056768</v>
      </c>
      <c r="AD43" s="217">
        <f>'[38]INPUT_Energy demand'!AY8</f>
        <v>10.509628391983847</v>
      </c>
      <c r="AE43" s="13">
        <f>'[38]INPUT_Energy demand'!AZ8</f>
        <v>11.952724729311459</v>
      </c>
      <c r="AF43" s="240">
        <f>'[38]INPUT_Energy demand'!BA8</f>
        <v>37.070160330448644</v>
      </c>
    </row>
    <row r="44" spans="1:32">
      <c r="A44" s="41" t="s">
        <v>7</v>
      </c>
      <c r="B44" s="17" t="s">
        <v>10</v>
      </c>
      <c r="C44" s="17" t="s">
        <v>37</v>
      </c>
      <c r="D44" s="17" t="s">
        <v>50</v>
      </c>
      <c r="E44" s="17" t="s">
        <v>92</v>
      </c>
      <c r="F44" s="17" t="s">
        <v>55</v>
      </c>
      <c r="G44" s="25" t="str">
        <f t="shared" si="1"/>
        <v>TEK17 Direct NoPV STC TC EVd</v>
      </c>
      <c r="H44" s="283">
        <v>28107</v>
      </c>
      <c r="I44" s="214">
        <f>'[37]INPUT_Energy demand'!AD8</f>
        <v>7649.2211396923585</v>
      </c>
      <c r="J44" s="220">
        <f>'[37]INPUT_Energy demand'!AE8</f>
        <v>8171.1947245098781</v>
      </c>
      <c r="K44" s="217">
        <f>'[37]INPUT_Energy demand'!AF8</f>
        <v>7787.1685606024676</v>
      </c>
      <c r="L44" s="13">
        <f>'[37]INPUT_Energy demand'!AG8</f>
        <v>7942.3853520416578</v>
      </c>
      <c r="M44" s="214">
        <f>'[37]INPUT_Energy demand'!AH8</f>
        <v>7649.2211396923585</v>
      </c>
      <c r="N44" s="217">
        <f>'[37]INPUT_Energy demand'!AI8</f>
        <v>6667.3853623192517</v>
      </c>
      <c r="O44" s="220">
        <f>'[37]INPUT_Energy demand'!AJ8</f>
        <v>6730.7585851234971</v>
      </c>
      <c r="P44" s="13">
        <f>'[37]INPUT_Energy demand'!AK8</f>
        <v>6729.4663715216666</v>
      </c>
      <c r="Q44" s="214">
        <f>'[37]INPUT_Energy demand'!AL8</f>
        <v>0</v>
      </c>
      <c r="R44" s="217">
        <f>'[37]INPUT_Energy demand'!AM8</f>
        <v>1503.8093621906264</v>
      </c>
      <c r="S44" s="220">
        <f>'[37]INPUT_Energy demand'!AN8</f>
        <v>1056.4099754789704</v>
      </c>
      <c r="T44" s="13">
        <f>'[37]INPUT_Energy demand'!AO8</f>
        <v>1212.9189805199912</v>
      </c>
      <c r="U44" s="214">
        <f>'[37]INPUT_Energy demand'!AP8</f>
        <v>0</v>
      </c>
      <c r="V44" s="13">
        <f>'[37]INPUT_Energy demand'!AQ8</f>
        <v>1923.7690656995642</v>
      </c>
      <c r="W44" s="217">
        <f>'[37]INPUT_Energy demand'!AR8</f>
        <v>1056.4099754789702</v>
      </c>
      <c r="X44" s="220">
        <f>'[37]INPUT_Energy demand'!AS8</f>
        <v>5319.8200899999974</v>
      </c>
      <c r="Y44" s="214">
        <f>'[37]INPUT_Energy demand'!AT8</f>
        <v>0</v>
      </c>
      <c r="Z44" s="234">
        <f>'[37]INPUT_Energy demand'!AU8</f>
        <v>0.78169952360876405</v>
      </c>
      <c r="AA44" s="212">
        <f>'[37]INPUT_Energy demand'!AV8</f>
        <v>1.0000000000000002</v>
      </c>
      <c r="AB44" s="229">
        <f>'[37]INPUT_Energy demand'!AW8</f>
        <v>0.22799999999999845</v>
      </c>
      <c r="AC44" s="13">
        <f>'[37]INPUT_Energy demand'!AX8</f>
        <v>28107.171702469746</v>
      </c>
      <c r="AD44" s="217">
        <f>'[37]INPUT_Energy demand'!AY8</f>
        <v>19.642840657248996</v>
      </c>
      <c r="AE44" s="13">
        <f>'[37]INPUT_Energy demand'!AZ8</f>
        <v>22.115611394837508</v>
      </c>
      <c r="AF44" s="240">
        <f>'[37]INPUT_Energy demand'!BA8</f>
        <v>64.147599999999997</v>
      </c>
    </row>
    <row r="45" spans="1:32">
      <c r="A45" s="41" t="s">
        <v>7</v>
      </c>
      <c r="B45" s="17" t="s">
        <v>11</v>
      </c>
      <c r="C45" s="17" t="s">
        <v>37</v>
      </c>
      <c r="D45" s="17" t="s">
        <v>50</v>
      </c>
      <c r="E45" s="17" t="s">
        <v>93</v>
      </c>
      <c r="F45" s="17" t="s">
        <v>55</v>
      </c>
      <c r="G45" s="25" t="str">
        <f t="shared" si="1"/>
        <v>TEK17 ASHP NoPV STC OC EVd</v>
      </c>
      <c r="H45" s="283">
        <v>43378</v>
      </c>
      <c r="I45" s="214">
        <f>'[46]INPUT_Energy demand'!AD8</f>
        <v>10580.628487814376</v>
      </c>
      <c r="J45" s="13">
        <f>'[46]INPUT_Energy demand'!AE8</f>
        <v>11470.543375383779</v>
      </c>
      <c r="K45" s="220">
        <f>'[46]INPUT_Energy demand'!AF8</f>
        <v>11731.089230029891</v>
      </c>
      <c r="L45" s="217">
        <f>'[46]INPUT_Energy demand'!AG8</f>
        <v>10818.661249590015</v>
      </c>
      <c r="M45" s="214">
        <f>'[46]INPUT_Energy demand'!AH8</f>
        <v>10580.628487814376</v>
      </c>
      <c r="N45" s="217">
        <f>'[46]INPUT_Energy demand'!AI8</f>
        <v>7994.6020283434991</v>
      </c>
      <c r="O45" s="220">
        <f>'[46]INPUT_Energy demand'!AJ8</f>
        <v>10250.303289380259</v>
      </c>
      <c r="P45" s="13">
        <f>'[46]INPUT_Energy demand'!AK8</f>
        <v>8842.1247136666552</v>
      </c>
      <c r="Q45" s="214">
        <f>'[46]INPUT_Energy demand'!AL8</f>
        <v>0</v>
      </c>
      <c r="R45" s="217">
        <f>'[46]INPUT_Energy demand'!AM8</f>
        <v>3475.9413470402797</v>
      </c>
      <c r="S45" s="220">
        <f>'[46]INPUT_Energy demand'!AN8</f>
        <v>1480.7859406496318</v>
      </c>
      <c r="T45" s="13">
        <f>'[46]INPUT_Energy demand'!AO8</f>
        <v>1976.5365359233601</v>
      </c>
      <c r="U45" s="214">
        <f>'[46]INPUT_Energy demand'!AP8</f>
        <v>0</v>
      </c>
      <c r="V45" s="13">
        <f>'[46]INPUT_Energy demand'!AQ8</f>
        <v>6827.715148073421</v>
      </c>
      <c r="W45" s="217">
        <f>'[46]INPUT_Energy demand'!AR8</f>
        <v>1480.7859406496314</v>
      </c>
      <c r="X45" s="220">
        <f>'[46]INPUT_Energy demand'!AS8</f>
        <v>8669.0198944005188</v>
      </c>
      <c r="Y45" s="214">
        <f>'[46]INPUT_Energy demand'!AT8</f>
        <v>0</v>
      </c>
      <c r="Z45" s="234">
        <f>'[46]INPUT_Energy demand'!AU8</f>
        <v>0.50909290614168157</v>
      </c>
      <c r="AA45" s="212">
        <f>'[46]INPUT_Energy demand'!AV8</f>
        <v>1.0000000000000002</v>
      </c>
      <c r="AB45" s="229">
        <f>'[46]INPUT_Energy demand'!AW8</f>
        <v>0.22800000000000484</v>
      </c>
      <c r="AC45" s="13">
        <f>'[46]INPUT_Energy demand'!AX8</f>
        <v>43378.06578760541</v>
      </c>
      <c r="AD45" s="13">
        <f>'[46]INPUT_Energy demand'!AY8</f>
        <v>52.628282140697031</v>
      </c>
      <c r="AE45" s="217">
        <f>'[46]INPUT_Energy demand'!AZ8</f>
        <v>37.636194127790802</v>
      </c>
      <c r="AF45" s="240">
        <f>'[46]INPUT_Energy demand'!BA8</f>
        <v>132.75632843201686</v>
      </c>
    </row>
    <row r="46" spans="1:32">
      <c r="A46" s="41" t="s">
        <v>7</v>
      </c>
      <c r="B46" s="17" t="s">
        <v>10</v>
      </c>
      <c r="C46" s="17" t="s">
        <v>37</v>
      </c>
      <c r="D46" s="17" t="s">
        <v>50</v>
      </c>
      <c r="E46" s="17" t="s">
        <v>93</v>
      </c>
      <c r="F46" s="17" t="s">
        <v>55</v>
      </c>
      <c r="G46" s="25" t="str">
        <f t="shared" si="1"/>
        <v>TEK17 Direct NoPV STC OC EVd</v>
      </c>
      <c r="H46" s="283">
        <v>65399</v>
      </c>
      <c r="I46" s="214">
        <f>'[45]INPUT_Energy demand'!AD8</f>
        <v>14808.015351899197</v>
      </c>
      <c r="J46" s="13">
        <f>'[45]INPUT_Energy demand'!AE8</f>
        <v>15240.072332083117</v>
      </c>
      <c r="K46" s="220">
        <f>'[45]INPUT_Energy demand'!AF8</f>
        <v>18770.452958153139</v>
      </c>
      <c r="L46" s="217">
        <f>'[45]INPUT_Energy demand'!AG8</f>
        <v>15075.174159666984</v>
      </c>
      <c r="M46" s="214">
        <f>'[45]INPUT_Energy demand'!AH8</f>
        <v>14808.015351899197</v>
      </c>
      <c r="N46" s="217">
        <f>'[45]INPUT_Energy demand'!AI8</f>
        <v>10525.291471979657</v>
      </c>
      <c r="O46" s="13">
        <f>'[45]INPUT_Energy demand'!AJ8</f>
        <v>11351.344243569027</v>
      </c>
      <c r="P46" s="220">
        <f>'[45]INPUT_Energy demand'!AK8</f>
        <v>11840.82743238693</v>
      </c>
      <c r="Q46" s="214">
        <f>'[45]INPUT_Energy demand'!AL8</f>
        <v>0</v>
      </c>
      <c r="R46" s="13">
        <f>'[45]INPUT_Energy demand'!AM8</f>
        <v>4714.7808601034594</v>
      </c>
      <c r="S46" s="217">
        <f>'[45]INPUT_Energy demand'!AN8</f>
        <v>7419.108714584112</v>
      </c>
      <c r="T46" s="220">
        <f>'[45]INPUT_Energy demand'!AO8</f>
        <v>3234.3467272800535</v>
      </c>
      <c r="U46" s="214">
        <f>'[45]INPUT_Energy demand'!AP8</f>
        <v>0</v>
      </c>
      <c r="V46" s="13">
        <f>'[45]INPUT_Energy demand'!AQ8</f>
        <v>11836.452785925976</v>
      </c>
      <c r="W46" s="217">
        <f>'[45]INPUT_Energy demand'!AR8</f>
        <v>7419.108714584112</v>
      </c>
      <c r="X46" s="220">
        <f>'[45]INPUT_Energy demand'!AS8</f>
        <v>14185.731260000019</v>
      </c>
      <c r="Y46" s="214">
        <f>'[45]INPUT_Energy demand'!AT8</f>
        <v>0</v>
      </c>
      <c r="Z46" s="235">
        <f>'[45]INPUT_Energy demand'!AU8</f>
        <v>0.39832718005765422</v>
      </c>
      <c r="AA46" s="212">
        <f>'[45]INPUT_Energy demand'!AV8</f>
        <v>1</v>
      </c>
      <c r="AB46" s="229">
        <f>'[45]INPUT_Energy demand'!AW8</f>
        <v>0.22800000000000348</v>
      </c>
      <c r="AC46" s="13">
        <f>'[45]INPUT_Energy demand'!AX8</f>
        <v>65398.88487138044</v>
      </c>
      <c r="AD46" s="217">
        <f>'[45]INPUT_Energy demand'!AY8</f>
        <v>56.921399040635038</v>
      </c>
      <c r="AE46" s="13">
        <f>'[45]INPUT_Energy demand'!AZ8</f>
        <v>76.575134933696219</v>
      </c>
      <c r="AF46" s="240">
        <f>'[45]INPUT_Energy demand'!BA8</f>
        <v>164.13319999999999</v>
      </c>
    </row>
    <row r="47" spans="1:32">
      <c r="A47" s="41" t="s">
        <v>7</v>
      </c>
      <c r="B47" s="17" t="s">
        <v>11</v>
      </c>
      <c r="C47" s="17" t="s">
        <v>37</v>
      </c>
      <c r="D47" s="17" t="s">
        <v>50</v>
      </c>
      <c r="E47" s="17" t="s">
        <v>92</v>
      </c>
      <c r="F47" s="17" t="s">
        <v>20</v>
      </c>
      <c r="G47" s="25" t="str">
        <f t="shared" si="1"/>
        <v>TEK17 ASHP NoPV STC TC NoEV</v>
      </c>
      <c r="H47" s="283">
        <v>10752</v>
      </c>
      <c r="I47" s="214">
        <f>'[6]INPUT_Energy demand'!AD8</f>
        <v>3813.3301632482699</v>
      </c>
      <c r="J47" s="13">
        <f>'[6]INPUT_Energy demand'!AE8</f>
        <v>4184.2005715430087</v>
      </c>
      <c r="K47" s="217">
        <f>'[6]INPUT_Energy demand'!AF8</f>
        <v>4043.5000403872191</v>
      </c>
      <c r="L47" s="220">
        <f>'[6]INPUT_Energy demand'!AG8</f>
        <v>4239.4220396781948</v>
      </c>
      <c r="M47" s="214">
        <f>'[6]INPUT_Energy demand'!AH8</f>
        <v>3813.3301632482699</v>
      </c>
      <c r="N47" s="220">
        <f>'[6]INPUT_Energy demand'!AI8</f>
        <v>3823.008020856133</v>
      </c>
      <c r="O47" s="217">
        <f>'[6]INPUT_Energy demand'!AJ8</f>
        <v>3664.6270705078441</v>
      </c>
      <c r="P47" s="13">
        <f>'[6]INPUT_Energy demand'!AK8</f>
        <v>3736.7456867712508</v>
      </c>
      <c r="Q47" s="214">
        <f>'[6]INPUT_Energy demand'!AL8</f>
        <v>0</v>
      </c>
      <c r="R47" s="220">
        <f>'[6]INPUT_Energy demand'!AM8</f>
        <v>361.19255068687562</v>
      </c>
      <c r="S47" s="13">
        <f>'[6]INPUT_Energy demand'!AN8</f>
        <v>378.87296987937498</v>
      </c>
      <c r="T47" s="217">
        <f>'[6]INPUT_Energy demand'!AO8</f>
        <v>502.67635290694398</v>
      </c>
      <c r="U47" s="214">
        <f>'[6]INPUT_Energy demand'!AP8</f>
        <v>0</v>
      </c>
      <c r="V47" s="13">
        <f>'[6]INPUT_Energy demand'!AQ8</f>
        <v>602.44784562906921</v>
      </c>
      <c r="W47" s="217">
        <f>'[6]INPUT_Energy demand'!AR8</f>
        <v>378.87296987937475</v>
      </c>
      <c r="X47" s="220">
        <f>'[6]INPUT_Energy demand'!AS8</f>
        <v>2204.720846083093</v>
      </c>
      <c r="Y47" s="214">
        <f>'[6]INPUT_Energy demand'!AT8</f>
        <v>0</v>
      </c>
      <c r="Z47" s="234">
        <f>'[6]INPUT_Energy demand'!AU8</f>
        <v>0.5995416089665363</v>
      </c>
      <c r="AA47" s="212">
        <f>'[6]INPUT_Energy demand'!AV8</f>
        <v>1.0000000000000007</v>
      </c>
      <c r="AB47" s="229">
        <f>'[6]INPUT_Energy demand'!AW8</f>
        <v>0.22799999999999945</v>
      </c>
      <c r="AC47" s="13">
        <f>'[6]INPUT_Energy demand'!AX8</f>
        <v>10752.490825056841</v>
      </c>
      <c r="AD47" s="217">
        <f>'[6]INPUT_Energy demand'!AY8</f>
        <v>16.312995353737783</v>
      </c>
      <c r="AE47" s="13">
        <f>'[6]INPUT_Energy demand'!AZ8</f>
        <v>18.225049635569963</v>
      </c>
      <c r="AF47" s="240">
        <f>'[6]INPUT_Energy demand'!BA8</f>
        <v>37.070160330448644</v>
      </c>
    </row>
    <row r="48" spans="1:32">
      <c r="A48" s="41" t="s">
        <v>7</v>
      </c>
      <c r="B48" s="17" t="s">
        <v>10</v>
      </c>
      <c r="C48" s="17" t="s">
        <v>37</v>
      </c>
      <c r="D48" s="249" t="s">
        <v>50</v>
      </c>
      <c r="E48" s="17" t="s">
        <v>92</v>
      </c>
      <c r="F48" s="17" t="s">
        <v>20</v>
      </c>
      <c r="G48" s="248" t="str">
        <f t="shared" si="1"/>
        <v>TEK17 Direct NoPV STC TC NoEV</v>
      </c>
      <c r="H48" s="283">
        <v>16281</v>
      </c>
      <c r="I48" s="214">
        <f>'[5]INPUT_Energy demand'!AD8</f>
        <v>4874.7443396923518</v>
      </c>
      <c r="J48" s="217">
        <f>'[5]INPUT_Energy demand'!AE8</f>
        <v>5206.3525241112438</v>
      </c>
      <c r="K48" s="13">
        <f>'[5]INPUT_Energy demand'!AF8</f>
        <v>5716.6737620535787</v>
      </c>
      <c r="L48" s="220">
        <f>'[5]INPUT_Energy demand'!AG8</f>
        <v>5751.8357520416685</v>
      </c>
      <c r="M48" s="214">
        <f>'[5]INPUT_Energy demand'!AH8</f>
        <v>4874.7443396923518</v>
      </c>
      <c r="N48" s="217">
        <f>'[5]INPUT_Energy demand'!AI8</f>
        <v>4208.4601206439129</v>
      </c>
      <c r="O48" s="220">
        <f>'[5]INPUT_Energy demand'!AJ8</f>
        <v>5319.0585851234882</v>
      </c>
      <c r="P48" s="13">
        <f>'[5]INPUT_Energy demand'!AK8</f>
        <v>4538.9167715216527</v>
      </c>
      <c r="Q48" s="214">
        <f>'[5]INPUT_Energy demand'!AL8</f>
        <v>0</v>
      </c>
      <c r="R48" s="13">
        <f>'[5]INPUT_Energy demand'!AM8</f>
        <v>997.89240346733095</v>
      </c>
      <c r="S48" s="220">
        <f>'[5]INPUT_Energy demand'!AN8</f>
        <v>397.61517693009046</v>
      </c>
      <c r="T48" s="217">
        <f>'[5]INPUT_Energy demand'!AO8</f>
        <v>1212.9189805200158</v>
      </c>
      <c r="U48" s="214">
        <f>'[5]INPUT_Energy demand'!AP8</f>
        <v>0</v>
      </c>
      <c r="V48" s="13">
        <f>'[5]INPUT_Energy demand'!AQ8</f>
        <v>2303.1417339378631</v>
      </c>
      <c r="W48" s="217">
        <f>'[5]INPUT_Energy demand'!AR8</f>
        <v>397.61517693009029</v>
      </c>
      <c r="X48" s="220">
        <f>'[5]INPUT_Energy demand'!AS8</f>
        <v>5319.8200899999974</v>
      </c>
      <c r="Y48" s="214">
        <f>'[5]INPUT_Energy demand'!AT8</f>
        <v>0</v>
      </c>
      <c r="Z48" s="235">
        <f>'[5]INPUT_Energy demand'!AU8</f>
        <v>0.43327442196149846</v>
      </c>
      <c r="AA48" s="212">
        <f>'[5]INPUT_Energy demand'!AV8</f>
        <v>1.0000000000000004</v>
      </c>
      <c r="AB48" s="229">
        <f>'[5]INPUT_Energy demand'!AW8</f>
        <v>0.22800000000000309</v>
      </c>
      <c r="AC48" s="13">
        <f>'[5]INPUT_Energy demand'!AX8</f>
        <v>16281.171702469774</v>
      </c>
      <c r="AD48" s="217">
        <f>'[5]INPUT_Energy demand'!AY8</f>
        <v>18.476435496824301</v>
      </c>
      <c r="AE48" s="217">
        <f>'[5]INPUT_Energy demand'!AZ8</f>
        <v>17.783047249981998</v>
      </c>
      <c r="AF48" s="240">
        <f>'[5]INPUT_Energy demand'!BA8</f>
        <v>64.147599999999997</v>
      </c>
    </row>
    <row r="49" spans="1:32">
      <c r="A49" s="36" t="s">
        <v>7</v>
      </c>
      <c r="B49" s="17" t="s">
        <v>11</v>
      </c>
      <c r="C49" s="17" t="s">
        <v>37</v>
      </c>
      <c r="D49" s="17" t="s">
        <v>50</v>
      </c>
      <c r="E49" s="17" t="s">
        <v>93</v>
      </c>
      <c r="F49" s="17" t="s">
        <v>20</v>
      </c>
      <c r="G49" s="25" t="str">
        <f t="shared" si="1"/>
        <v>TEK17 ASHP NoPV STC OC NoEV</v>
      </c>
      <c r="H49" s="283">
        <v>31552</v>
      </c>
      <c r="I49" s="214">
        <f>'[14]INPUT_Energy demand'!AD8</f>
        <v>7806.1516878143902</v>
      </c>
      <c r="J49" s="13">
        <f>'[14]INPUT_Energy demand'!AE8</f>
        <v>8845.1268546996635</v>
      </c>
      <c r="K49" s="220">
        <f>'[14]INPUT_Energy demand'!AF8</f>
        <v>9880.9955985320776</v>
      </c>
      <c r="L49" s="217">
        <f>'[14]INPUT_Energy demand'!AG8</f>
        <v>8628.111649590006</v>
      </c>
      <c r="M49" s="214">
        <f>'[14]INPUT_Energy demand'!AH8</f>
        <v>7806.1516878143902</v>
      </c>
      <c r="N49" s="217">
        <f>'[14]INPUT_Energy demand'!AI8</f>
        <v>5827.2216324386427</v>
      </c>
      <c r="O49" s="220">
        <f>'[14]INPUT_Energy demand'!AJ8</f>
        <v>8838.6032893802621</v>
      </c>
      <c r="P49" s="13">
        <f>'[14]INPUT_Energy demand'!AK8</f>
        <v>6651.5751136666477</v>
      </c>
      <c r="Q49" s="214">
        <f>'[14]INPUT_Energy demand'!AL8</f>
        <v>0</v>
      </c>
      <c r="R49" s="217">
        <f>'[14]INPUT_Energy demand'!AM8</f>
        <v>3017.9052222610208</v>
      </c>
      <c r="S49" s="220">
        <f>'[14]INPUT_Energy demand'!AN8</f>
        <v>1042.3923091518154</v>
      </c>
      <c r="T49" s="13">
        <f>'[14]INPUT_Energy demand'!AO8</f>
        <v>1976.5365359233583</v>
      </c>
      <c r="U49" s="214">
        <f>'[14]INPUT_Energy demand'!AP8</f>
        <v>0</v>
      </c>
      <c r="V49" s="13">
        <f>'[14]INPUT_Energy demand'!AQ8</f>
        <v>8482.32629938838</v>
      </c>
      <c r="W49" s="217">
        <f>'[14]INPUT_Energy demand'!AR8</f>
        <v>1042.3923091518147</v>
      </c>
      <c r="X49" s="220">
        <f>'[14]INPUT_Energy demand'!AS8</f>
        <v>8669.0198944005188</v>
      </c>
      <c r="Y49" s="214">
        <f>'[14]INPUT_Energy demand'!AT8</f>
        <v>0</v>
      </c>
      <c r="Z49" s="235">
        <f>'[14]INPUT_Energy demand'!AU8</f>
        <v>0.3557874474221332</v>
      </c>
      <c r="AA49" s="212">
        <f>'[14]INPUT_Energy demand'!AV8</f>
        <v>1.0000000000000007</v>
      </c>
      <c r="AB49" s="229">
        <f>'[14]INPUT_Energy demand'!AW8</f>
        <v>0.22800000000000462</v>
      </c>
      <c r="AC49" s="13">
        <f>'[14]INPUT_Energy demand'!AX8</f>
        <v>31552.065787605316</v>
      </c>
      <c r="AD49" s="13">
        <f>'[14]INPUT_Energy demand'!AY8</f>
        <v>46.556706081773065</v>
      </c>
      <c r="AE49" s="217">
        <f>'[14]INPUT_Energy demand'!AZ8</f>
        <v>36.625184126925753</v>
      </c>
      <c r="AF49" s="240">
        <f>'[14]INPUT_Energy demand'!BA8</f>
        <v>132.75632843201686</v>
      </c>
    </row>
    <row r="50" spans="1:32" ht="16" thickBot="1">
      <c r="A50" s="38" t="s">
        <v>7</v>
      </c>
      <c r="B50" s="29" t="s">
        <v>10</v>
      </c>
      <c r="C50" s="29" t="s">
        <v>37</v>
      </c>
      <c r="D50" s="29" t="s">
        <v>50</v>
      </c>
      <c r="E50" s="29" t="s">
        <v>93</v>
      </c>
      <c r="F50" s="29" t="s">
        <v>20</v>
      </c>
      <c r="G50" s="30" t="str">
        <f t="shared" si="1"/>
        <v>TEK17 Direct NoPV STC OC NoEV</v>
      </c>
      <c r="H50" s="284">
        <v>53573</v>
      </c>
      <c r="I50" s="215">
        <f>'[13]INPUT_Energy demand'!AD8</f>
        <v>12033.538551899199</v>
      </c>
      <c r="J50" s="218">
        <f>'[13]INPUT_Energy demand'!AE8</f>
        <v>12765.004062986773</v>
      </c>
      <c r="K50" s="221">
        <f>'[13]INPUT_Energy demand'!AF8</f>
        <v>15361.213162839242</v>
      </c>
      <c r="L50" s="23">
        <f>'[13]INPUT_Energy demand'!AG8</f>
        <v>12884.624559666956</v>
      </c>
      <c r="M50" s="215">
        <f>'[13]INPUT_Energy demand'!AH8</f>
        <v>12033.538551899199</v>
      </c>
      <c r="N50" s="218">
        <f>'[13]INPUT_Energy demand'!AI8</f>
        <v>8597.3097118246951</v>
      </c>
      <c r="O50" s="221">
        <f>'[13]INPUT_Energy demand'!AJ8</f>
        <v>10628.644243569008</v>
      </c>
      <c r="P50" s="23">
        <f>'[13]INPUT_Energy demand'!AK8</f>
        <v>9650.2778323869225</v>
      </c>
      <c r="Q50" s="215">
        <f>'[13]INPUT_Energy demand'!AL8</f>
        <v>0</v>
      </c>
      <c r="R50" s="23">
        <f>'[13]INPUT_Energy demand'!AM8</f>
        <v>4167.6943511620775</v>
      </c>
      <c r="S50" s="218">
        <f>'[13]INPUT_Energy demand'!AN8</f>
        <v>4732.5689192702339</v>
      </c>
      <c r="T50" s="221">
        <f>'[13]INPUT_Energy demand'!AO8</f>
        <v>3234.3467272800335</v>
      </c>
      <c r="U50" s="215">
        <f>'[13]INPUT_Energy demand'!AP8</f>
        <v>0</v>
      </c>
      <c r="V50" s="23">
        <f>'[13]INPUT_Energy demand'!AQ8</f>
        <v>12892.956733755947</v>
      </c>
      <c r="W50" s="218">
        <f>'[13]INPUT_Energy demand'!AR8</f>
        <v>4732.568919270233</v>
      </c>
      <c r="X50" s="221">
        <f>'[13]INPUT_Energy demand'!AS8</f>
        <v>14185.731260000019</v>
      </c>
      <c r="Y50" s="215">
        <f>'[13]INPUT_Energy demand'!AT8</f>
        <v>0</v>
      </c>
      <c r="Z50" s="236">
        <f>'[13]INPUT_Energy demand'!AU8</f>
        <v>0.32325357458544374</v>
      </c>
      <c r="AA50" s="230">
        <f>'[13]INPUT_Energy demand'!AV8</f>
        <v>1.0000000000000002</v>
      </c>
      <c r="AB50" s="231">
        <f>'[13]INPUT_Energy demand'!AW8</f>
        <v>0.22800000000000206</v>
      </c>
      <c r="AC50" s="23">
        <f>'[13]INPUT_Energy demand'!AX8</f>
        <v>53572.884871380396</v>
      </c>
      <c r="AD50" s="218">
        <f>'[13]INPUT_Energy demand'!AY8</f>
        <v>47.862078731581754</v>
      </c>
      <c r="AE50" s="23">
        <f>'[13]INPUT_Energy demand'!AZ8</f>
        <v>57.223774907069014</v>
      </c>
      <c r="AF50" s="241">
        <f>'[13]INPUT_Energy demand'!BA8</f>
        <v>164.13319999999999</v>
      </c>
    </row>
    <row r="51" spans="1:32">
      <c r="A51" s="41" t="s">
        <v>8</v>
      </c>
      <c r="B51" s="17" t="s">
        <v>11</v>
      </c>
      <c r="C51" s="17" t="s">
        <v>49</v>
      </c>
      <c r="D51" s="17" t="s">
        <v>70</v>
      </c>
      <c r="E51" s="17" t="s">
        <v>92</v>
      </c>
      <c r="F51" s="17" t="s">
        <v>52</v>
      </c>
      <c r="G51" s="25" t="str">
        <f t="shared" si="1"/>
        <v>60s ASHP PV NoSTC TC EVc</v>
      </c>
      <c r="H51" s="283">
        <v>29109</v>
      </c>
      <c r="I51" s="214">
        <f>'[68]INPUT_Energy demand'!AD8</f>
        <v>7841.2738174206479</v>
      </c>
      <c r="J51" s="13">
        <f>'[68]INPUT_Energy demand'!AE8</f>
        <v>8754.4158835886665</v>
      </c>
      <c r="K51" s="220">
        <f>'[68]INPUT_Energy demand'!AF8</f>
        <v>9002.9690559898281</v>
      </c>
      <c r="L51" s="217">
        <f>'[68]INPUT_Energy demand'!AG8</f>
        <v>8238.0919600512643</v>
      </c>
      <c r="M51" s="214">
        <f>'[68]INPUT_Energy demand'!AH8</f>
        <v>7841.2738174206479</v>
      </c>
      <c r="N51" s="13">
        <f>'[68]INPUT_Energy demand'!AI8</f>
        <v>7940.140946422518</v>
      </c>
      <c r="O51" s="220">
        <f>'[68]INPUT_Energy demand'!AJ8</f>
        <v>8158.8267919116215</v>
      </c>
      <c r="P51" s="217">
        <f>'[68]INPUT_Energy demand'!AK8</f>
        <v>7070.069947042768</v>
      </c>
      <c r="Q51" s="214">
        <f>'[68]INPUT_Energy demand'!AL8</f>
        <v>0</v>
      </c>
      <c r="R51" s="220">
        <f>'[68]INPUT_Energy demand'!AM8</f>
        <v>814.27493716614845</v>
      </c>
      <c r="S51" s="13">
        <f>'[68]INPUT_Energy demand'!AN8</f>
        <v>844.14226407820661</v>
      </c>
      <c r="T51" s="217">
        <f>'[68]INPUT_Energy demand'!AO8</f>
        <v>1168.0220130084963</v>
      </c>
      <c r="U51" s="214">
        <f>'[68]INPUT_Energy demand'!AP8</f>
        <v>0</v>
      </c>
      <c r="V51" s="13">
        <f>'[68]INPUT_Energy demand'!AQ8</f>
        <v>1457.9623349608737</v>
      </c>
      <c r="W51" s="217">
        <f>'[68]INPUT_Energy demand'!AR8</f>
        <v>844.14226407820672</v>
      </c>
      <c r="X51" s="220">
        <f>'[68]INPUT_Energy demand'!AS8</f>
        <v>5679.247343324103</v>
      </c>
      <c r="Y51" s="214">
        <f>'[68]INPUT_Energy demand'!AT8</f>
        <v>0</v>
      </c>
      <c r="Z51" s="234">
        <f>'[68]INPUT_Energy demand'!AU8</f>
        <v>0.55850203920940145</v>
      </c>
      <c r="AA51" s="212">
        <f>'[68]INPUT_Energy demand'!AV8</f>
        <v>0.99999999999999989</v>
      </c>
      <c r="AB51" s="229">
        <f>'[68]INPUT_Energy demand'!AW8</f>
        <v>0.20566493100207975</v>
      </c>
      <c r="AC51" s="13">
        <f>'[68]INPUT_Energy demand'!AX8</f>
        <v>29108.535838232408</v>
      </c>
      <c r="AD51" s="217">
        <f>'[68]INPUT_Energy demand'!AY8</f>
        <v>44.225521255391769</v>
      </c>
      <c r="AE51" s="13">
        <f>'[68]INPUT_Energy demand'!AZ8</f>
        <v>60.198175376513269</v>
      </c>
      <c r="AF51" s="240">
        <f>'[68]INPUT_Energy demand'!BA8</f>
        <v>110.60450884389138</v>
      </c>
    </row>
    <row r="52" spans="1:32">
      <c r="A52" s="41" t="s">
        <v>8</v>
      </c>
      <c r="B52" s="17" t="s">
        <v>10</v>
      </c>
      <c r="C52" s="17" t="s">
        <v>49</v>
      </c>
      <c r="D52" s="17" t="s">
        <v>70</v>
      </c>
      <c r="E52" s="17" t="s">
        <v>92</v>
      </c>
      <c r="F52" s="17" t="s">
        <v>52</v>
      </c>
      <c r="G52" s="25" t="str">
        <f t="shared" si="1"/>
        <v>60s Direct PV NoSTC TC EVc</v>
      </c>
      <c r="H52" s="283">
        <v>42496</v>
      </c>
      <c r="I52" s="214">
        <f>'[67]INPUT_Energy demand'!AD8</f>
        <v>10411.215593486793</v>
      </c>
      <c r="J52" s="217">
        <f>'[67]INPUT_Energy demand'!AE8</f>
        <v>10450.346793353341</v>
      </c>
      <c r="K52" s="220">
        <f>'[67]INPUT_Energy demand'!AF8</f>
        <v>11609.519672308557</v>
      </c>
      <c r="L52" s="13">
        <f>'[67]INPUT_Energy demand'!AG8</f>
        <v>11415.034423923698</v>
      </c>
      <c r="M52" s="214">
        <f>'[67]INPUT_Energy demand'!AH8</f>
        <v>10411.215593486793</v>
      </c>
      <c r="N52" s="217">
        <f>'[67]INPUT_Energy demand'!AI8</f>
        <v>8818.3948578844756</v>
      </c>
      <c r="O52" s="220">
        <f>'[67]INPUT_Energy demand'!AJ8</f>
        <v>10206.207074428858</v>
      </c>
      <c r="P52" s="13">
        <f>'[67]INPUT_Energy demand'!AK8</f>
        <v>8981.4321383515671</v>
      </c>
      <c r="Q52" s="214">
        <f>'[67]INPUT_Energy demand'!AL8</f>
        <v>0</v>
      </c>
      <c r="R52" s="13">
        <f>'[67]INPUT_Energy demand'!AM8</f>
        <v>1631.9519354688655</v>
      </c>
      <c r="S52" s="220">
        <f>'[67]INPUT_Energy demand'!AN8</f>
        <v>1403.3125978796998</v>
      </c>
      <c r="T52" s="217">
        <f>'[67]INPUT_Energy demand'!AO8</f>
        <v>2433.6022855721312</v>
      </c>
      <c r="U52" s="214">
        <f>'[67]INPUT_Energy demand'!AP8</f>
        <v>0</v>
      </c>
      <c r="V52" s="13">
        <f>'[67]INPUT_Energy demand'!AQ8</f>
        <v>4409.2719784130322</v>
      </c>
      <c r="W52" s="217">
        <f>'[67]INPUT_Energy demand'!AR8</f>
        <v>1403.3125978796993</v>
      </c>
      <c r="X52" s="220">
        <f>'[67]INPUT_Energy demand'!AS8</f>
        <v>11447.930800000009</v>
      </c>
      <c r="Y52" s="214">
        <f>'[67]INPUT_Energy demand'!AT8</f>
        <v>0</v>
      </c>
      <c r="Z52" s="235">
        <f>'[67]INPUT_Energy demand'!AU8</f>
        <v>0.3701182289181969</v>
      </c>
      <c r="AA52" s="212">
        <f>'[67]INPUT_Energy demand'!AV8</f>
        <v>1.0000000000000002</v>
      </c>
      <c r="AB52" s="229">
        <f>'[67]INPUT_Energy demand'!AW8</f>
        <v>0.21258010098839253</v>
      </c>
      <c r="AC52" s="13">
        <f>'[67]INPUT_Energy demand'!AX8</f>
        <v>42496.141488577028</v>
      </c>
      <c r="AD52" s="217">
        <f>'[67]INPUT_Energy demand'!AY8</f>
        <v>44.791971549999985</v>
      </c>
      <c r="AE52" s="13">
        <f>'[67]INPUT_Energy demand'!AZ8</f>
        <v>59.290161300000015</v>
      </c>
      <c r="AF52" s="240">
        <f>'[67]INPUT_Energy demand'!BA8</f>
        <v>139.26929999999999</v>
      </c>
    </row>
    <row r="53" spans="1:32">
      <c r="A53" s="41" t="s">
        <v>8</v>
      </c>
      <c r="B53" s="17" t="s">
        <v>11</v>
      </c>
      <c r="C53" s="17" t="s">
        <v>49</v>
      </c>
      <c r="D53" s="17" t="s">
        <v>70</v>
      </c>
      <c r="E53" s="17" t="s">
        <v>93</v>
      </c>
      <c r="F53" s="17" t="s">
        <v>52</v>
      </c>
      <c r="G53" s="25" t="str">
        <f t="shared" si="1"/>
        <v>60s ASHP PV NoSTC OC EVc</v>
      </c>
      <c r="H53" s="283">
        <v>50488</v>
      </c>
      <c r="I53" s="214">
        <f>'[76]INPUT_Energy demand'!AD8</f>
        <v>11945.093829005542</v>
      </c>
      <c r="J53" s="13">
        <f>'[76]INPUT_Energy demand'!AE8</f>
        <v>13404.890956200941</v>
      </c>
      <c r="K53" s="220">
        <f>'[76]INPUT_Energy demand'!AF8</f>
        <v>16396.37006153131</v>
      </c>
      <c r="L53" s="217">
        <f>'[76]INPUT_Energy demand'!AG8</f>
        <v>12597.536479794802</v>
      </c>
      <c r="M53" s="214">
        <f>'[76]INPUT_Energy demand'!AH8</f>
        <v>11945.093829005542</v>
      </c>
      <c r="N53" s="217">
        <f>'[76]INPUT_Energy demand'!AI8</f>
        <v>9489.5827368062073</v>
      </c>
      <c r="O53" s="220">
        <f>'[76]INPUT_Energy demand'!AJ8</f>
        <v>10605.778674961868</v>
      </c>
      <c r="P53" s="13">
        <f>'[76]INPUT_Energy demand'!AK8</f>
        <v>10073.980476917386</v>
      </c>
      <c r="Q53" s="214">
        <f>'[76]INPUT_Energy demand'!AL8</f>
        <v>0</v>
      </c>
      <c r="R53" s="13">
        <f>'[76]INPUT_Energy demand'!AM8</f>
        <v>3915.3082193947339</v>
      </c>
      <c r="S53" s="217">
        <f>'[76]INPUT_Energy demand'!AN8</f>
        <v>5790.591386569442</v>
      </c>
      <c r="T53" s="220">
        <f>'[76]INPUT_Energy demand'!AO8</f>
        <v>2523.5560028774162</v>
      </c>
      <c r="U53" s="214">
        <f>'[76]INPUT_Energy demand'!AP8</f>
        <v>0</v>
      </c>
      <c r="V53" s="13">
        <f>'[76]INPUT_Energy demand'!AQ8</f>
        <v>9794.1087593889188</v>
      </c>
      <c r="W53" s="217">
        <f>'[76]INPUT_Energy demand'!AR8</f>
        <v>5790.5913865694411</v>
      </c>
      <c r="X53" s="220">
        <f>'[76]INPUT_Energy demand'!AS8</f>
        <v>11694.936440410842</v>
      </c>
      <c r="Y53" s="214">
        <f>'[76]INPUT_Energy demand'!AT8</f>
        <v>0</v>
      </c>
      <c r="Z53" s="235">
        <f>'[76]INPUT_Energy demand'!AU8</f>
        <v>0.39976156234138255</v>
      </c>
      <c r="AA53" s="212">
        <f>'[76]INPUT_Energy demand'!AV8</f>
        <v>1.0000000000000002</v>
      </c>
      <c r="AB53" s="229">
        <f>'[76]INPUT_Energy demand'!AW8</f>
        <v>0.21578193397934908</v>
      </c>
      <c r="AC53" s="13">
        <f>'[76]INPUT_Energy demand'!AX8</f>
        <v>50487.573499237296</v>
      </c>
      <c r="AD53" s="217">
        <f>'[76]INPUT_Energy demand'!AY8</f>
        <v>64.454099753294088</v>
      </c>
      <c r="AE53" s="13">
        <f>'[76]INPUT_Energy demand'!AZ8</f>
        <v>102.24405872849366</v>
      </c>
      <c r="AF53" s="240">
        <f>'[76]INPUT_Energy demand'!BA8</f>
        <v>160.69912843201686</v>
      </c>
    </row>
    <row r="54" spans="1:32">
      <c r="A54" s="41" t="s">
        <v>8</v>
      </c>
      <c r="B54" s="17" t="s">
        <v>10</v>
      </c>
      <c r="C54" s="17" t="s">
        <v>49</v>
      </c>
      <c r="D54" s="17" t="s">
        <v>70</v>
      </c>
      <c r="E54" s="17" t="s">
        <v>93</v>
      </c>
      <c r="F54" s="17" t="s">
        <v>52</v>
      </c>
      <c r="G54" s="25" t="str">
        <f t="shared" si="1"/>
        <v>60s Direct PV NoSTC OC EVc</v>
      </c>
      <c r="H54" s="283">
        <v>75943</v>
      </c>
      <c r="I54" s="214">
        <f>'[75]INPUT_Energy demand'!AD8</f>
        <v>16831.881279166366</v>
      </c>
      <c r="J54" s="217">
        <f>'[75]INPUT_Energy demand'!AE8</f>
        <v>17465.735124060811</v>
      </c>
      <c r="K54" s="225">
        <f>'[75]INPUT_Energy demand'!AF8</f>
        <v>28579.034702233963</v>
      </c>
      <c r="L54" s="13">
        <f>'[75]INPUT_Energy demand'!AG8</f>
        <v>17589.378100774273</v>
      </c>
      <c r="M54" s="214">
        <f>'[75]INPUT_Energy demand'!AH8</f>
        <v>16831.881279166366</v>
      </c>
      <c r="N54" s="13">
        <f>'[75]INPUT_Energy demand'!AI8</f>
        <v>12059.555253588174</v>
      </c>
      <c r="O54" s="217">
        <f>'[75]INPUT_Energy demand'!AJ8</f>
        <v>11878.538531774568</v>
      </c>
      <c r="P54" s="220">
        <f>'[75]INPUT_Energy demand'!AK8</f>
        <v>13538.424493584787</v>
      </c>
      <c r="Q54" s="214">
        <f>'[75]INPUT_Energy demand'!AL8</f>
        <v>0</v>
      </c>
      <c r="R54" s="13">
        <f>'[75]INPUT_Energy demand'!AM8</f>
        <v>5406.179870472637</v>
      </c>
      <c r="S54" s="217">
        <f>'[75]INPUT_Energy demand'!AN8</f>
        <v>16700.496170459395</v>
      </c>
      <c r="T54" s="220">
        <f>'[75]INPUT_Energy demand'!AO8</f>
        <v>4050.9536071894854</v>
      </c>
      <c r="U54" s="214">
        <f>'[75]INPUT_Energy demand'!AP8</f>
        <v>0</v>
      </c>
      <c r="V54" s="217">
        <f>'[75]INPUT_Energy demand'!AQ8</f>
        <v>15421.379111685968</v>
      </c>
      <c r="W54" s="13">
        <f>'[75]INPUT_Energy demand'!AR8</f>
        <v>16700.496170459395</v>
      </c>
      <c r="X54" s="220">
        <f>'[75]INPUT_Energy demand'!AS8</f>
        <v>18548.873</v>
      </c>
      <c r="Y54" s="214">
        <f>'[75]INPUT_Energy demand'!AT8</f>
        <v>0</v>
      </c>
      <c r="Z54" s="235">
        <f>'[75]INPUT_Energy demand'!AU8</f>
        <v>0.35056396910545812</v>
      </c>
      <c r="AA54" s="212">
        <f>'[75]INPUT_Energy demand'!AV8</f>
        <v>1</v>
      </c>
      <c r="AB54" s="229">
        <f>'[75]INPUT_Energy demand'!AW8</f>
        <v>0.21839351680231384</v>
      </c>
      <c r="AC54" s="13">
        <f>'[75]INPUT_Energy demand'!AX8</f>
        <v>75942.770635491397</v>
      </c>
      <c r="AD54" s="217">
        <f>'[75]INPUT_Energy demand'!AY8</f>
        <v>67.989410033087509</v>
      </c>
      <c r="AE54" s="13">
        <f>'[75]INPUT_Energy demand'!AZ8</f>
        <v>141.31406916150004</v>
      </c>
      <c r="AF54" s="240">
        <f>'[75]INPUT_Energy demand'!BA8</f>
        <v>192.07599999999999</v>
      </c>
    </row>
    <row r="55" spans="1:32">
      <c r="A55" s="42" t="s">
        <v>8</v>
      </c>
      <c r="B55" s="20" t="s">
        <v>11</v>
      </c>
      <c r="C55" s="17" t="s">
        <v>49</v>
      </c>
      <c r="D55" s="17" t="s">
        <v>70</v>
      </c>
      <c r="E55" s="17" t="s">
        <v>92</v>
      </c>
      <c r="F55" s="17" t="s">
        <v>55</v>
      </c>
      <c r="G55" s="28" t="str">
        <f t="shared" si="1"/>
        <v>60s ASHP PV NoSTC TC EVd</v>
      </c>
      <c r="H55" s="283">
        <v>29235</v>
      </c>
      <c r="I55" s="214">
        <f>'[84]INPUT_Energy demand'!AD8</f>
        <v>7865.5530594350448</v>
      </c>
      <c r="J55" s="24">
        <f>'[84]INPUT_Energy demand'!AE8</f>
        <v>8489.1210322197821</v>
      </c>
      <c r="K55" s="220">
        <f>'[84]INPUT_Energy demand'!AF8</f>
        <v>8756.0316109586493</v>
      </c>
      <c r="L55" s="217">
        <f>'[84]INPUT_Energy demand'!AG8</f>
        <v>8007.5592882234232</v>
      </c>
      <c r="M55" s="214">
        <f>'[84]INPUT_Energy demand'!AH8</f>
        <v>7865.5530594350448</v>
      </c>
      <c r="N55" s="24">
        <f>'[84]INPUT_Energy demand'!AI8</f>
        <v>6920.3812586792965</v>
      </c>
      <c r="O55" s="220">
        <f>'[84]INPUT_Energy demand'!AJ8</f>
        <v>7476.1495111862032</v>
      </c>
      <c r="P55" s="217">
        <f>'[84]INPUT_Energy demand'!AK8</f>
        <v>6844.9548307898867</v>
      </c>
      <c r="Q55" s="214">
        <f>'[84]INPUT_Energy demand'!AL8</f>
        <v>0</v>
      </c>
      <c r="R55" s="217">
        <f>'[84]INPUT_Energy demand'!AM8</f>
        <v>1568.7397735404857</v>
      </c>
      <c r="S55" s="24">
        <f>'[84]INPUT_Energy demand'!AN8</f>
        <v>1279.8820997724461</v>
      </c>
      <c r="T55" s="220">
        <f>'[84]INPUT_Energy demand'!AO8</f>
        <v>1162.6044574335365</v>
      </c>
      <c r="U55" s="214">
        <f>'[84]INPUT_Energy demand'!AP8</f>
        <v>0</v>
      </c>
      <c r="V55" s="24">
        <f>'[84]INPUT_Energy demand'!AQ8</f>
        <v>3011.6938273532223</v>
      </c>
      <c r="W55" s="217">
        <f>'[84]INPUT_Energy demand'!AR8</f>
        <v>1279.8820997724458</v>
      </c>
      <c r="X55" s="220">
        <f>'[84]INPUT_Energy demand'!AS8</f>
        <v>5679.247343324103</v>
      </c>
      <c r="Y55" s="214">
        <f>'[84]INPUT_Energy demand'!AT8</f>
        <v>0</v>
      </c>
      <c r="Z55" s="234">
        <f>'[84]INPUT_Energy demand'!AU8</f>
        <v>0.5208828863321564</v>
      </c>
      <c r="AA55" s="212">
        <f>'[84]INPUT_Energy demand'!AV8</f>
        <v>1.0000000000000002</v>
      </c>
      <c r="AB55" s="229">
        <f>'[84]INPUT_Energy demand'!AW8</f>
        <v>0.20471100960238439</v>
      </c>
      <c r="AC55" s="24">
        <f>'[84]INPUT_Energy demand'!AX8</f>
        <v>29234.990223724079</v>
      </c>
      <c r="AD55" s="217">
        <f>'[84]INPUT_Energy demand'!AY8</f>
        <v>44.431471969071282</v>
      </c>
      <c r="AE55" s="24">
        <f>'[84]INPUT_Energy demand'!AZ8</f>
        <v>79.075923773271981</v>
      </c>
      <c r="AF55" s="240">
        <f>'[84]INPUT_Energy demand'!BA8</f>
        <v>110.60450884389138</v>
      </c>
    </row>
    <row r="56" spans="1:32">
      <c r="A56" s="42" t="s">
        <v>8</v>
      </c>
      <c r="B56" s="20" t="s">
        <v>10</v>
      </c>
      <c r="C56" s="17" t="s">
        <v>49</v>
      </c>
      <c r="D56" s="17" t="s">
        <v>70</v>
      </c>
      <c r="E56" s="17" t="s">
        <v>92</v>
      </c>
      <c r="F56" s="17" t="s">
        <v>55</v>
      </c>
      <c r="G56" s="28" t="str">
        <f t="shared" si="1"/>
        <v>60s Direct PV NoSTC TC EVd</v>
      </c>
      <c r="H56" s="283">
        <v>42601</v>
      </c>
      <c r="I56" s="214">
        <f>'[83]INPUT_Energy demand'!AD8</f>
        <v>10431.301882344374</v>
      </c>
      <c r="J56" s="217">
        <f>'[83]INPUT_Energy demand'!AE8</f>
        <v>10910.523031413482</v>
      </c>
      <c r="K56" s="220">
        <f>'[83]INPUT_Energy demand'!AF8</f>
        <v>11461.673394030866</v>
      </c>
      <c r="L56" s="24">
        <f>'[83]INPUT_Energy demand'!AG8</f>
        <v>11179.995085126693</v>
      </c>
      <c r="M56" s="214">
        <f>'[83]INPUT_Energy demand'!AH8</f>
        <v>10431.301882344374</v>
      </c>
      <c r="N56" s="217">
        <f>'[83]INPUT_Energy demand'!AI8</f>
        <v>8161.0157982569417</v>
      </c>
      <c r="O56" s="220">
        <f>'[83]INPUT_Energy demand'!AJ8</f>
        <v>10211.437878818866</v>
      </c>
      <c r="P56" s="24">
        <f>'[83]INPUT_Energy demand'!AK8</f>
        <v>8753.4385178441607</v>
      </c>
      <c r="Q56" s="214">
        <f>'[83]INPUT_Energy demand'!AL8</f>
        <v>0</v>
      </c>
      <c r="R56" s="217">
        <f>'[83]INPUT_Energy demand'!AM8</f>
        <v>2749.5072331565407</v>
      </c>
      <c r="S56" s="220">
        <f>'[83]INPUT_Energy demand'!AN8</f>
        <v>1250.2355152119999</v>
      </c>
      <c r="T56" s="24">
        <f>'[83]INPUT_Energy demand'!AO8</f>
        <v>2426.5565672825323</v>
      </c>
      <c r="U56" s="214">
        <f>'[83]INPUT_Energy demand'!AP8</f>
        <v>0</v>
      </c>
      <c r="V56" s="24">
        <f>'[83]INPUT_Energy demand'!AQ8</f>
        <v>6297.9982276196106</v>
      </c>
      <c r="W56" s="217">
        <f>'[83]INPUT_Energy demand'!AR8</f>
        <v>1250.2355152120006</v>
      </c>
      <c r="X56" s="220">
        <f>'[83]INPUT_Energy demand'!AS8</f>
        <v>11447.930800000009</v>
      </c>
      <c r="Y56" s="214">
        <f>'[83]INPUT_Energy demand'!AT8</f>
        <v>0</v>
      </c>
      <c r="Z56" s="237">
        <f>'[83]INPUT_Energy demand'!AU8</f>
        <v>0.4365684355226857</v>
      </c>
      <c r="AA56" s="212">
        <f>'[83]INPUT_Energy demand'!AV8</f>
        <v>0.99999999999999944</v>
      </c>
      <c r="AB56" s="229">
        <f>'[83]INPUT_Energy demand'!AW8</f>
        <v>0.21196464318971342</v>
      </c>
      <c r="AC56" s="24">
        <f>'[83]INPUT_Energy demand'!AX8</f>
        <v>42600.757576376913</v>
      </c>
      <c r="AD56" s="217">
        <f>'[83]INPUT_Energy demand'!AY8</f>
        <v>45.653626712500014</v>
      </c>
      <c r="AE56" s="24">
        <f>'[83]INPUT_Energy demand'!AZ8</f>
        <v>59.061296799999994</v>
      </c>
      <c r="AF56" s="240">
        <f>'[83]INPUT_Energy demand'!BA8</f>
        <v>139.26929999999999</v>
      </c>
    </row>
    <row r="57" spans="1:32">
      <c r="A57" s="41" t="s">
        <v>8</v>
      </c>
      <c r="B57" s="17" t="s">
        <v>11</v>
      </c>
      <c r="C57" s="17" t="s">
        <v>49</v>
      </c>
      <c r="D57" s="17" t="s">
        <v>70</v>
      </c>
      <c r="E57" s="17" t="s">
        <v>93</v>
      </c>
      <c r="F57" s="17" t="s">
        <v>55</v>
      </c>
      <c r="G57" s="25" t="str">
        <f t="shared" si="1"/>
        <v>60s ASHP PV NoSTC OC EVd</v>
      </c>
      <c r="H57" s="283">
        <v>50528</v>
      </c>
      <c r="I57" s="214">
        <f>'[92]INPUT_Energy demand'!AD8</f>
        <v>11952.798209400742</v>
      </c>
      <c r="J57" s="13">
        <f>'[92]INPUT_Energy demand'!AE8</f>
        <v>12859.192890420771</v>
      </c>
      <c r="K57" s="220">
        <f>'[92]INPUT_Energy demand'!AF8</f>
        <v>14675.180624478537</v>
      </c>
      <c r="L57" s="217">
        <f>'[92]INPUT_Energy demand'!AG8</f>
        <v>12354.550371504298</v>
      </c>
      <c r="M57" s="214">
        <f>'[92]INPUT_Energy demand'!AH8</f>
        <v>11952.798209400742</v>
      </c>
      <c r="N57" s="217">
        <f>'[92]INPUT_Energy demand'!AI8</f>
        <v>8940.9755276979668</v>
      </c>
      <c r="O57" s="220">
        <f>'[92]INPUT_Energy demand'!AJ8</f>
        <v>10607.785024023126</v>
      </c>
      <c r="P57" s="13">
        <f>'[92]INPUT_Energy demand'!AK8</f>
        <v>9838.0903149288479</v>
      </c>
      <c r="Q57" s="214">
        <f>'[92]INPUT_Energy demand'!AL8</f>
        <v>0</v>
      </c>
      <c r="R57" s="13">
        <f>'[92]INPUT_Energy demand'!AM8</f>
        <v>3918.217362722804</v>
      </c>
      <c r="S57" s="217">
        <f>'[92]INPUT_Energy demand'!AN8</f>
        <v>4067.3956004554111</v>
      </c>
      <c r="T57" s="220">
        <f>'[92]INPUT_Energy demand'!AO8</f>
        <v>2516.4600565754499</v>
      </c>
      <c r="U57" s="214">
        <f>'[92]INPUT_Energy demand'!AP8</f>
        <v>0</v>
      </c>
      <c r="V57" s="13">
        <f>'[92]INPUT_Energy demand'!AQ8</f>
        <v>8846.3105536497842</v>
      </c>
      <c r="W57" s="217">
        <f>'[92]INPUT_Energy demand'!AR8</f>
        <v>4067.3956004554111</v>
      </c>
      <c r="X57" s="220">
        <f>'[92]INPUT_Energy demand'!AS8</f>
        <v>11694.936440410842</v>
      </c>
      <c r="Y57" s="214">
        <f>'[92]INPUT_Energy demand'!AT8</f>
        <v>0</v>
      </c>
      <c r="Z57" s="235">
        <f>'[92]INPUT_Energy demand'!AU8</f>
        <v>0.44292107302362765</v>
      </c>
      <c r="AA57" s="212">
        <f>'[92]INPUT_Energy demand'!AV8</f>
        <v>1</v>
      </c>
      <c r="AB57" s="229">
        <f>'[92]INPUT_Energy demand'!AW8</f>
        <v>0.21517518024980792</v>
      </c>
      <c r="AC57" s="13">
        <f>'[92]INPUT_Energy demand'!AX8</f>
        <v>50527.70048046227</v>
      </c>
      <c r="AD57" s="217">
        <f>'[92]INPUT_Energy demand'!AY8</f>
        <v>63.595042149675166</v>
      </c>
      <c r="AE57" s="13">
        <f>'[92]INPUT_Energy demand'!AZ8</f>
        <v>102.24405872849366</v>
      </c>
      <c r="AF57" s="240">
        <f>'[92]INPUT_Energy demand'!BA8</f>
        <v>160.69912843201686</v>
      </c>
    </row>
    <row r="58" spans="1:32">
      <c r="A58" s="41" t="s">
        <v>8</v>
      </c>
      <c r="B58" s="17" t="s">
        <v>10</v>
      </c>
      <c r="C58" s="17" t="s">
        <v>49</v>
      </c>
      <c r="D58" s="17" t="s">
        <v>70</v>
      </c>
      <c r="E58" s="17" t="s">
        <v>93</v>
      </c>
      <c r="F58" s="17" t="s">
        <v>55</v>
      </c>
      <c r="G58" s="25" t="str">
        <f t="shared" si="1"/>
        <v>60s Direct PV NoSTC OC EVd</v>
      </c>
      <c r="H58" s="283">
        <v>75975</v>
      </c>
      <c r="I58" s="214">
        <f>'[91]INPUT_Energy demand'!AD8</f>
        <v>16838.113108587171</v>
      </c>
      <c r="J58" s="217">
        <f>'[91]INPUT_Energy demand'!AE8</f>
        <v>16847.170320325349</v>
      </c>
      <c r="K58" s="220">
        <f>'[91]INPUT_Energy demand'!AF8</f>
        <v>25912.140819288317</v>
      </c>
      <c r="L58" s="13">
        <f>'[91]INPUT_Energy demand'!AG8</f>
        <v>17345.456309052046</v>
      </c>
      <c r="M58" s="214">
        <f>'[91]INPUT_Energy demand'!AH8</f>
        <v>16838.113108587171</v>
      </c>
      <c r="N58" s="217">
        <f>'[91]INPUT_Energy demand'!AI8</f>
        <v>11878.865168403525</v>
      </c>
      <c r="O58" s="13">
        <f>'[91]INPUT_Energy demand'!AJ8</f>
        <v>11880.161404019587</v>
      </c>
      <c r="P58" s="220">
        <f>'[91]INPUT_Energy demand'!AK8</f>
        <v>13301.598648164596</v>
      </c>
      <c r="Q58" s="214">
        <f>'[91]INPUT_Energy demand'!AL8</f>
        <v>0</v>
      </c>
      <c r="R58" s="13">
        <f>'[91]INPUT_Energy demand'!AM8</f>
        <v>4968.3051519218243</v>
      </c>
      <c r="S58" s="217">
        <f>'[91]INPUT_Energy demand'!AN8</f>
        <v>14031.97941526873</v>
      </c>
      <c r="T58" s="220">
        <f>'[91]INPUT_Energy demand'!AO8</f>
        <v>4043.85766088745</v>
      </c>
      <c r="U58" s="214">
        <f>'[91]INPUT_Energy demand'!AP8</f>
        <v>0</v>
      </c>
      <c r="V58" s="217">
        <f>'[91]INPUT_Energy demand'!AQ8</f>
        <v>13184.870068201843</v>
      </c>
      <c r="W58" s="13">
        <f>'[91]INPUT_Energy demand'!AR8</f>
        <v>14031.97941526873</v>
      </c>
      <c r="X58" s="220">
        <f>'[91]INPUT_Energy demand'!AS8</f>
        <v>18548.873</v>
      </c>
      <c r="Y58" s="214">
        <f>'[91]INPUT_Energy demand'!AT8</f>
        <v>0</v>
      </c>
      <c r="Z58" s="235">
        <f>'[91]INPUT_Energy demand'!AU8</f>
        <v>0.37681866610911574</v>
      </c>
      <c r="AA58" s="212">
        <f>'[91]INPUT_Energy demand'!AV8</f>
        <v>1</v>
      </c>
      <c r="AB58" s="229">
        <f>'[91]INPUT_Energy demand'!AW8</f>
        <v>0.21801096276239804</v>
      </c>
      <c r="AC58" s="13">
        <f>'[91]INPUT_Energy demand'!AX8</f>
        <v>75975.228080391622</v>
      </c>
      <c r="AD58" s="217">
        <f>'[91]INPUT_Energy demand'!AY8</f>
        <v>65.929262320000007</v>
      </c>
      <c r="AE58" s="13">
        <f>'[91]INPUT_Energy demand'!AZ8</f>
        <v>141.31406916150004</v>
      </c>
      <c r="AF58" s="240">
        <f>'[91]INPUT_Energy demand'!BA8</f>
        <v>192.07599999999999</v>
      </c>
    </row>
    <row r="59" spans="1:32">
      <c r="A59" s="41" t="s">
        <v>8</v>
      </c>
      <c r="B59" s="17" t="s">
        <v>11</v>
      </c>
      <c r="C59" s="17" t="s">
        <v>49</v>
      </c>
      <c r="D59" s="17" t="s">
        <v>70</v>
      </c>
      <c r="E59" s="17" t="s">
        <v>92</v>
      </c>
      <c r="F59" s="17" t="s">
        <v>20</v>
      </c>
      <c r="G59" s="25" t="str">
        <f t="shared" si="1"/>
        <v>60s ASHP PV NoSTC TC NoEV</v>
      </c>
      <c r="H59" s="283">
        <v>17409</v>
      </c>
      <c r="I59" s="214">
        <f>'[52]INPUT_Energy demand'!AD8</f>
        <v>5091.0762594350253</v>
      </c>
      <c r="J59" s="13">
        <f>'[52]INPUT_Energy demand'!AE8</f>
        <v>5797.8401266457167</v>
      </c>
      <c r="K59" s="220">
        <f>'[52]INPUT_Energy demand'!AF8</f>
        <v>6567.4483850801989</v>
      </c>
      <c r="L59" s="217">
        <f>'[52]INPUT_Energy demand'!AG8</f>
        <v>5817.009688223412</v>
      </c>
      <c r="M59" s="214">
        <f>'[52]INPUT_Energy demand'!AH8</f>
        <v>5091.0762594350253</v>
      </c>
      <c r="N59" s="13">
        <f>'[52]INPUT_Energy demand'!AI8</f>
        <v>4888.9336439923682</v>
      </c>
      <c r="O59" s="220">
        <f>'[52]INPUT_Energy demand'!AJ8</f>
        <v>5375.4495111862034</v>
      </c>
      <c r="P59" s="217">
        <f>'[52]INPUT_Energy demand'!AK8</f>
        <v>4654.4052307898783</v>
      </c>
      <c r="Q59" s="214">
        <f>'[52]INPUT_Energy demand'!AL8</f>
        <v>0</v>
      </c>
      <c r="R59" s="220">
        <f>'[52]INPUT_Energy demand'!AM8</f>
        <v>908.90648265334858</v>
      </c>
      <c r="S59" s="217">
        <f>'[52]INPUT_Energy demand'!AN8</f>
        <v>1191.9988738939956</v>
      </c>
      <c r="T59" s="13">
        <f>'[52]INPUT_Energy demand'!AO8</f>
        <v>1162.6044574335338</v>
      </c>
      <c r="U59" s="214">
        <f>'[52]INPUT_Energy demand'!AP8</f>
        <v>0</v>
      </c>
      <c r="V59" s="13">
        <f>'[52]INPUT_Energy demand'!AQ8</f>
        <v>1939.2746480462349</v>
      </c>
      <c r="W59" s="217">
        <f>'[52]INPUT_Energy demand'!AR8</f>
        <v>1191.998873893996</v>
      </c>
      <c r="X59" s="220">
        <f>'[52]INPUT_Energy demand'!AS8</f>
        <v>5679.247343324103</v>
      </c>
      <c r="Y59" s="214">
        <f>'[52]INPUT_Energy demand'!AT8</f>
        <v>0</v>
      </c>
      <c r="Z59" s="235">
        <f>'[52]INPUT_Energy demand'!AU8</f>
        <v>0.46868373366766097</v>
      </c>
      <c r="AA59" s="212">
        <f>'[52]INPUT_Energy demand'!AV8</f>
        <v>0.99999999999999967</v>
      </c>
      <c r="AB59" s="229">
        <f>'[52]INPUT_Energy demand'!AW8</f>
        <v>0.20471100960238392</v>
      </c>
      <c r="AC59" s="13">
        <f>'[52]INPUT_Energy demand'!AX8</f>
        <v>17408.990223724006</v>
      </c>
      <c r="AD59" s="217">
        <f>'[52]INPUT_Energy demand'!AY8</f>
        <v>34.472172811625263</v>
      </c>
      <c r="AE59" s="13">
        <f>'[52]INPUT_Energy demand'!AZ8</f>
        <v>86.347683801682422</v>
      </c>
      <c r="AF59" s="240">
        <f>'[52]INPUT_Energy demand'!BA8</f>
        <v>110.60450884389138</v>
      </c>
    </row>
    <row r="60" spans="1:32">
      <c r="A60" s="41" t="s">
        <v>8</v>
      </c>
      <c r="B60" s="17" t="s">
        <v>10</v>
      </c>
      <c r="C60" s="17" t="s">
        <v>49</v>
      </c>
      <c r="D60" s="17" t="s">
        <v>70</v>
      </c>
      <c r="E60" s="17" t="s">
        <v>92</v>
      </c>
      <c r="F60" s="17" t="s">
        <v>20</v>
      </c>
      <c r="G60" s="25" t="str">
        <f t="shared" si="1"/>
        <v>60s Direct PV NoSTC TC NoEV</v>
      </c>
      <c r="H60" s="283">
        <v>30775</v>
      </c>
      <c r="I60" s="214">
        <f>'[51]INPUT_Energy demand'!AD8</f>
        <v>7656.8250823443914</v>
      </c>
      <c r="J60" s="217">
        <f>'[51]INPUT_Energy demand'!AE8</f>
        <v>7880.834268241656</v>
      </c>
      <c r="K60" s="220">
        <f>'[51]INPUT_Energy demand'!AF8</f>
        <v>9226.4528033608567</v>
      </c>
      <c r="L60" s="13">
        <f>'[51]INPUT_Energy demand'!AG8</f>
        <v>8989.445485126671</v>
      </c>
      <c r="M60" s="214">
        <f>'[51]INPUT_Energy demand'!AH8</f>
        <v>7656.8250823443914</v>
      </c>
      <c r="N60" s="217">
        <f>'[51]INPUT_Energy demand'!AI8</f>
        <v>6157.0487698514953</v>
      </c>
      <c r="O60" s="220">
        <f>'[51]INPUT_Energy demand'!AJ8</f>
        <v>8110.737878818858</v>
      </c>
      <c r="P60" s="13">
        <f>'[51]INPUT_Energy demand'!AK8</f>
        <v>6562.8889178441514</v>
      </c>
      <c r="Q60" s="214">
        <f>'[51]INPUT_Energy demand'!AL8</f>
        <v>0</v>
      </c>
      <c r="R60" s="13">
        <f>'[51]INPUT_Energy demand'!AM8</f>
        <v>1723.7854983901607</v>
      </c>
      <c r="S60" s="220">
        <f>'[51]INPUT_Energy demand'!AN8</f>
        <v>1115.7149245419987</v>
      </c>
      <c r="T60" s="217">
        <f>'[51]INPUT_Energy demand'!AO8</f>
        <v>2426.5565672825196</v>
      </c>
      <c r="U60" s="214">
        <f>'[51]INPUT_Energy demand'!AP8</f>
        <v>0</v>
      </c>
      <c r="V60" s="13">
        <f>'[51]INPUT_Energy demand'!AQ8</f>
        <v>4428.1396850585988</v>
      </c>
      <c r="W60" s="217">
        <f>'[51]INPUT_Energy demand'!AR8</f>
        <v>1115.7149245419987</v>
      </c>
      <c r="X60" s="220">
        <f>'[51]INPUT_Energy demand'!AS8</f>
        <v>11447.930800000009</v>
      </c>
      <c r="Y60" s="214">
        <f>'[51]INPUT_Energy demand'!AT8</f>
        <v>0</v>
      </c>
      <c r="Z60" s="235">
        <f>'[51]INPUT_Energy demand'!AU8</f>
        <v>0.38927983780786024</v>
      </c>
      <c r="AA60" s="212">
        <f>'[51]INPUT_Energy demand'!AV8</f>
        <v>1</v>
      </c>
      <c r="AB60" s="229">
        <f>'[51]INPUT_Energy demand'!AW8</f>
        <v>0.21196464318971231</v>
      </c>
      <c r="AC60" s="13">
        <f>'[51]INPUT_Energy demand'!AX8</f>
        <v>30774.757576376996</v>
      </c>
      <c r="AD60" s="217">
        <f>'[51]INPUT_Energy demand'!AY8</f>
        <v>35.547124325000006</v>
      </c>
      <c r="AE60" s="13">
        <f>'[51]INPUT_Energy demand'!AZ8</f>
        <v>64.980113399999993</v>
      </c>
      <c r="AF60" s="240">
        <f>'[51]INPUT_Energy demand'!BA8</f>
        <v>139.26929999999999</v>
      </c>
    </row>
    <row r="61" spans="1:32">
      <c r="A61" s="41" t="s">
        <v>8</v>
      </c>
      <c r="B61" s="17" t="s">
        <v>11</v>
      </c>
      <c r="C61" s="17" t="s">
        <v>49</v>
      </c>
      <c r="D61" s="17" t="s">
        <v>70</v>
      </c>
      <c r="E61" s="17" t="s">
        <v>93</v>
      </c>
      <c r="F61" s="17" t="s">
        <v>20</v>
      </c>
      <c r="G61" s="25" t="str">
        <f t="shared" si="1"/>
        <v>60s ASHP PV NoSTC OC NoEV</v>
      </c>
      <c r="H61" s="283">
        <v>38702</v>
      </c>
      <c r="I61" s="214">
        <f>'[60]INPUT_Energy demand'!AD8</f>
        <v>9178.3214094007308</v>
      </c>
      <c r="J61" s="13">
        <f>'[60]INPUT_Energy demand'!AE8</f>
        <v>10291.541062527976</v>
      </c>
      <c r="K61" s="220">
        <f>'[60]INPUT_Energy demand'!AF8</f>
        <v>11456.015226259933</v>
      </c>
      <c r="L61" s="217">
        <f>'[60]INPUT_Energy demand'!AG8</f>
        <v>10164.000771504287</v>
      </c>
      <c r="M61" s="214">
        <f>'[60]INPUT_Energy demand'!AH8</f>
        <v>9178.3214094007308</v>
      </c>
      <c r="N61" s="217">
        <f>'[60]INPUT_Energy demand'!AI8</f>
        <v>6957.6314032494111</v>
      </c>
      <c r="O61" s="220">
        <f>'[60]INPUT_Energy demand'!AJ8</f>
        <v>9885.0850240231193</v>
      </c>
      <c r="P61" s="13">
        <f>'[60]INPUT_Energy demand'!AK8</f>
        <v>7647.5407149288421</v>
      </c>
      <c r="Q61" s="214">
        <f>'[60]INPUT_Energy demand'!AL8</f>
        <v>0</v>
      </c>
      <c r="R61" s="217">
        <f>'[60]INPUT_Energy demand'!AM8</f>
        <v>3333.9096592785654</v>
      </c>
      <c r="S61" s="220">
        <f>'[60]INPUT_Energy demand'!AN8</f>
        <v>1570.9302022368138</v>
      </c>
      <c r="T61" s="13">
        <f>'[60]INPUT_Energy demand'!AO8</f>
        <v>2516.4600565754445</v>
      </c>
      <c r="U61" s="214">
        <f>'[60]INPUT_Energy demand'!AP8</f>
        <v>0</v>
      </c>
      <c r="V61" s="13">
        <f>'[60]INPUT_Energy demand'!AQ8</f>
        <v>7995.5643513168143</v>
      </c>
      <c r="W61" s="217">
        <f>'[60]INPUT_Energy demand'!AR8</f>
        <v>1570.9302022368129</v>
      </c>
      <c r="X61" s="220">
        <f>'[60]INPUT_Energy demand'!AS8</f>
        <v>11694.936440410842</v>
      </c>
      <c r="Y61" s="214">
        <f>'[60]INPUT_Energy demand'!AT8</f>
        <v>0</v>
      </c>
      <c r="Z61" s="235">
        <f>'[60]INPUT_Energy demand'!AU8</f>
        <v>0.41696989890769792</v>
      </c>
      <c r="AA61" s="212">
        <f>'[60]INPUT_Energy demand'!AV8</f>
        <v>1.0000000000000007</v>
      </c>
      <c r="AB61" s="229">
        <f>'[60]INPUT_Energy demand'!AW8</f>
        <v>0.21517518024980745</v>
      </c>
      <c r="AC61" s="13">
        <f>'[60]INPUT_Energy demand'!AX8</f>
        <v>38701.700480462227</v>
      </c>
      <c r="AD61" s="217">
        <f>'[60]INPUT_Energy demand'!AY8</f>
        <v>51.75307687077764</v>
      </c>
      <c r="AE61" s="13">
        <f>'[60]INPUT_Energy demand'!AZ8</f>
        <v>69.844058728493636</v>
      </c>
      <c r="AF61" s="240">
        <f>'[60]INPUT_Energy demand'!BA8</f>
        <v>160.69912843201686</v>
      </c>
    </row>
    <row r="62" spans="1:32">
      <c r="A62" s="41" t="s">
        <v>8</v>
      </c>
      <c r="B62" s="17" t="s">
        <v>10</v>
      </c>
      <c r="C62" s="17" t="s">
        <v>94</v>
      </c>
      <c r="D62" s="17" t="s">
        <v>70</v>
      </c>
      <c r="E62" s="17" t="s">
        <v>93</v>
      </c>
      <c r="F62" s="17" t="s">
        <v>20</v>
      </c>
      <c r="G62" s="25" t="str">
        <f t="shared" si="1"/>
        <v>60s Direct Pv NoSTC OC NoEV</v>
      </c>
      <c r="H62" s="283">
        <v>64149</v>
      </c>
      <c r="I62" s="214">
        <f>'[59]INPUT_Energy demand'!AD8</f>
        <v>14063.636308587236</v>
      </c>
      <c r="J62" s="217">
        <f>'[59]INPUT_Energy demand'!AE8</f>
        <v>14370.303420453834</v>
      </c>
      <c r="K62" s="220">
        <f>'[59]INPUT_Energy demand'!AF8</f>
        <v>18933.793334396527</v>
      </c>
      <c r="L62" s="13">
        <f>'[59]INPUT_Energy demand'!AG8</f>
        <v>15154.906709052069</v>
      </c>
      <c r="M62" s="214">
        <f>'[59]INPUT_Energy demand'!AH8</f>
        <v>14063.636308587236</v>
      </c>
      <c r="N62" s="217">
        <f>'[59]INPUT_Energy demand'!AI8</f>
        <v>9992.9755400923696</v>
      </c>
      <c r="O62" s="220">
        <f>'[59]INPUT_Energy demand'!AJ8</f>
        <v>11157.461404019585</v>
      </c>
      <c r="P62" s="13">
        <f>'[59]INPUT_Energy demand'!AK8</f>
        <v>11111.04904816459</v>
      </c>
      <c r="Q62" s="214">
        <f>'[59]INPUT_Energy demand'!AL8</f>
        <v>0</v>
      </c>
      <c r="R62" s="13">
        <f>'[59]INPUT_Energy demand'!AM8</f>
        <v>4377.3278803614648</v>
      </c>
      <c r="S62" s="217">
        <f>'[59]INPUT_Energy demand'!AN8</f>
        <v>7776.3319303769422</v>
      </c>
      <c r="T62" s="220">
        <f>'[59]INPUT_Energy demand'!AO8</f>
        <v>4043.8576608874791</v>
      </c>
      <c r="U62" s="214">
        <f>'[59]INPUT_Energy demand'!AP8</f>
        <v>0</v>
      </c>
      <c r="V62" s="13">
        <f>'[59]INPUT_Energy demand'!AQ8</f>
        <v>11874.028464961322</v>
      </c>
      <c r="W62" s="217">
        <f>'[59]INPUT_Energy demand'!AR8</f>
        <v>7776.3319303769431</v>
      </c>
      <c r="X62" s="220">
        <f>'[59]INPUT_Energy demand'!AS8</f>
        <v>18548.873</v>
      </c>
      <c r="Y62" s="214">
        <f>'[59]INPUT_Energy demand'!AT8</f>
        <v>0</v>
      </c>
      <c r="Z62" s="235">
        <f>'[59]INPUT_Energy demand'!AU8</f>
        <v>0.36864724497489432</v>
      </c>
      <c r="AA62" s="212">
        <f>'[59]INPUT_Energy demand'!AV8</f>
        <v>0.99999999999999989</v>
      </c>
      <c r="AB62" s="229">
        <f>'[59]INPUT_Energy demand'!AW8</f>
        <v>0.21801096276239959</v>
      </c>
      <c r="AC62" s="13">
        <f>'[59]INPUT_Energy demand'!AX8</f>
        <v>64149.228080391782</v>
      </c>
      <c r="AD62" s="217">
        <f>'[59]INPUT_Energy demand'!AY8</f>
        <v>54.463338606666625</v>
      </c>
      <c r="AE62" s="13">
        <f>'[59]INPUT_Energy demand'!AZ8</f>
        <v>108.91406916150002</v>
      </c>
      <c r="AF62" s="240">
        <f>'[59]INPUT_Energy demand'!BA8</f>
        <v>192.07599999999999</v>
      </c>
    </row>
    <row r="63" spans="1:32">
      <c r="A63" s="41" t="s">
        <v>8</v>
      </c>
      <c r="B63" s="17" t="s">
        <v>11</v>
      </c>
      <c r="C63" s="17" t="s">
        <v>37</v>
      </c>
      <c r="D63" s="17" t="s">
        <v>70</v>
      </c>
      <c r="E63" s="17" t="s">
        <v>92</v>
      </c>
      <c r="F63" s="17" t="s">
        <v>52</v>
      </c>
      <c r="G63" s="25" t="str">
        <f t="shared" si="1"/>
        <v>60s ASHP NoPV NoSTC TC EVc</v>
      </c>
      <c r="H63" s="283">
        <v>32303</v>
      </c>
      <c r="I63" s="214">
        <f>'[66]INPUT_Energy demand'!AD8</f>
        <v>8454.5527247933387</v>
      </c>
      <c r="J63" s="217">
        <f>'[66]INPUT_Energy demand'!AE8</f>
        <v>9010.4875125325198</v>
      </c>
      <c r="K63" s="220">
        <f>'[66]INPUT_Energy demand'!AF8</f>
        <v>9175.6458182686747</v>
      </c>
      <c r="L63" s="13">
        <f>'[66]INPUT_Energy demand'!AG8</f>
        <v>8914.3897652064479</v>
      </c>
      <c r="M63" s="214">
        <f>'[66]INPUT_Energy demand'!AH8</f>
        <v>8454.5527247933387</v>
      </c>
      <c r="N63" s="13">
        <f>'[66]INPUT_Energy demand'!AI8</f>
        <v>8220.2427928886755</v>
      </c>
      <c r="O63" s="220">
        <f>'[66]INPUT_Energy demand'!AJ8</f>
        <v>8318.5348407065903</v>
      </c>
      <c r="P63" s="217">
        <f>'[66]INPUT_Energy demand'!AK8</f>
        <v>7619.521370928529</v>
      </c>
      <c r="Q63" s="214">
        <f>'[66]INPUT_Energy demand'!AL8</f>
        <v>0</v>
      </c>
      <c r="R63" s="220">
        <f>'[66]INPUT_Energy demand'!AM8</f>
        <v>790.24471964384429</v>
      </c>
      <c r="S63" s="13">
        <f>'[66]INPUT_Energy demand'!AN8</f>
        <v>857.11097756208437</v>
      </c>
      <c r="T63" s="217">
        <f>'[66]INPUT_Energy demand'!AO8</f>
        <v>1294.8683942779189</v>
      </c>
      <c r="U63" s="214">
        <f>'[66]INPUT_Energy demand'!AP8</f>
        <v>0</v>
      </c>
      <c r="V63" s="13">
        <f>'[66]INPUT_Energy demand'!AQ8</f>
        <v>1412.029955952095</v>
      </c>
      <c r="W63" s="217">
        <f>'[66]INPUT_Energy demand'!AR8</f>
        <v>857.11097756208505</v>
      </c>
      <c r="X63" s="220">
        <f>'[66]INPUT_Energy demand'!AS8</f>
        <v>5679.247343324103</v>
      </c>
      <c r="Y63" s="214">
        <f>'[66]INPUT_Energy demand'!AT8</f>
        <v>0</v>
      </c>
      <c r="Z63" s="234">
        <f>'[66]INPUT_Energy demand'!AU8</f>
        <v>0.55965152602658697</v>
      </c>
      <c r="AA63" s="212">
        <f>'[66]INPUT_Energy demand'!AV8</f>
        <v>0.99999999999999922</v>
      </c>
      <c r="AB63" s="229">
        <f>'[66]INPUT_Energy demand'!AW8</f>
        <v>0.22800000000000412</v>
      </c>
      <c r="AC63" s="13">
        <f>'[66]INPUT_Energy demand'!AX8</f>
        <v>32302.696814131847</v>
      </c>
      <c r="AD63" s="217">
        <f>'[66]INPUT_Energy demand'!AY8</f>
        <v>41.281351432757404</v>
      </c>
      <c r="AE63" s="13">
        <f>'[66]INPUT_Energy demand'!AZ8</f>
        <v>61.055304376513256</v>
      </c>
      <c r="AF63" s="240">
        <f>'[66]INPUT_Energy demand'!BA8</f>
        <v>110.60450884389138</v>
      </c>
    </row>
    <row r="64" spans="1:32">
      <c r="A64" s="41" t="s">
        <v>8</v>
      </c>
      <c r="B64" s="17" t="s">
        <v>10</v>
      </c>
      <c r="C64" s="17" t="s">
        <v>37</v>
      </c>
      <c r="D64" s="17" t="s">
        <v>70</v>
      </c>
      <c r="E64" s="17" t="s">
        <v>92</v>
      </c>
      <c r="F64" s="17" t="s">
        <v>52</v>
      </c>
      <c r="G64" s="25" t="str">
        <f t="shared" si="1"/>
        <v>60s Direct NoPV NoSTC TC EVc</v>
      </c>
      <c r="H64" s="283">
        <v>46292</v>
      </c>
      <c r="I64" s="214">
        <f>'[65]INPUT_Energy demand'!AD8</f>
        <v>11139.030254088626</v>
      </c>
      <c r="J64" s="217">
        <f>'[65]INPUT_Energy demand'!AE8</f>
        <v>10732.150006753909</v>
      </c>
      <c r="K64" s="13">
        <f>'[65]INPUT_Energy demand'!AF8</f>
        <v>11822.518472793912</v>
      </c>
      <c r="L64" s="220">
        <f>'[65]INPUT_Energy demand'!AG8</f>
        <v>12220.159086241452</v>
      </c>
      <c r="M64" s="214">
        <f>'[65]INPUT_Energy demand'!AH8</f>
        <v>11139.030254088626</v>
      </c>
      <c r="N64" s="217">
        <f>'[65]INPUT_Energy demand'!AI8</f>
        <v>9174.2285837111485</v>
      </c>
      <c r="O64" s="220">
        <f>'[65]INPUT_Energy demand'!AJ8</f>
        <v>10395.742142293911</v>
      </c>
      <c r="P64" s="13">
        <f>'[65]INPUT_Energy demand'!AK8</f>
        <v>9610.0308638414772</v>
      </c>
      <c r="Q64" s="214">
        <f>'[65]INPUT_Energy demand'!AL8</f>
        <v>0</v>
      </c>
      <c r="R64" s="13">
        <f>'[65]INPUT_Energy demand'!AM8</f>
        <v>1557.9214230427606</v>
      </c>
      <c r="S64" s="220">
        <f>'[65]INPUT_Energy demand'!AN8</f>
        <v>1426.7763305000008</v>
      </c>
      <c r="T64" s="217">
        <f>'[65]INPUT_Energy demand'!AO8</f>
        <v>2610.1282223999751</v>
      </c>
      <c r="U64" s="214">
        <f>'[65]INPUT_Energy demand'!AP8</f>
        <v>0</v>
      </c>
      <c r="V64" s="13">
        <f>'[65]INPUT_Energy demand'!AQ8</f>
        <v>4086.9763074006914</v>
      </c>
      <c r="W64" s="217">
        <f>'[65]INPUT_Energy demand'!AR8</f>
        <v>1426.7763304999999</v>
      </c>
      <c r="X64" s="220">
        <f>'[65]INPUT_Energy demand'!AS8</f>
        <v>11447.930800000009</v>
      </c>
      <c r="Y64" s="214">
        <f>'[65]INPUT_Energy demand'!AT8</f>
        <v>0</v>
      </c>
      <c r="Z64" s="235">
        <f>'[65]INPUT_Energy demand'!AU8</f>
        <v>0.38119169426592431</v>
      </c>
      <c r="AA64" s="212">
        <f>'[65]INPUT_Energy demand'!AV8</f>
        <v>1.0000000000000007</v>
      </c>
      <c r="AB64" s="229">
        <f>'[65]INPUT_Energy demand'!AW8</f>
        <v>0.22799999999999765</v>
      </c>
      <c r="AC64" s="13">
        <f>'[65]INPUT_Energy demand'!AX8</f>
        <v>46292.423130978059</v>
      </c>
      <c r="AD64" s="217">
        <f>'[65]INPUT_Energy demand'!AY8</f>
        <v>38.776696299999983</v>
      </c>
      <c r="AE64" s="13">
        <f>'[65]INPUT_Energy demand'!AZ8</f>
        <v>60.147290300000016</v>
      </c>
      <c r="AF64" s="240">
        <f>'[65]INPUT_Energy demand'!BA8</f>
        <v>139.26929999999999</v>
      </c>
    </row>
    <row r="65" spans="1:32">
      <c r="A65" s="41" t="s">
        <v>8</v>
      </c>
      <c r="B65" s="17" t="s">
        <v>11</v>
      </c>
      <c r="C65" s="17" t="s">
        <v>37</v>
      </c>
      <c r="D65" s="17" t="s">
        <v>70</v>
      </c>
      <c r="E65" s="17" t="s">
        <v>93</v>
      </c>
      <c r="F65" s="17" t="s">
        <v>52</v>
      </c>
      <c r="G65" s="25" t="str">
        <f t="shared" si="1"/>
        <v>60s ASHP NoPV NoSTC OC EVc</v>
      </c>
      <c r="H65" s="283">
        <v>54203</v>
      </c>
      <c r="I65" s="214">
        <f>'[74]INPUT_Energy demand'!AD8</f>
        <v>12658.421391335505</v>
      </c>
      <c r="J65" s="13">
        <f>'[74]INPUT_Energy demand'!AE8</f>
        <v>13671.881803488639</v>
      </c>
      <c r="K65" s="220">
        <f>'[74]INPUT_Energy demand'!AF8</f>
        <v>16780.19213065871</v>
      </c>
      <c r="L65" s="217">
        <f>'[74]INPUT_Energy demand'!AG8</f>
        <v>13355.456436246328</v>
      </c>
      <c r="M65" s="214">
        <f>'[74]INPUT_Energy demand'!AH8</f>
        <v>12658.421391335505</v>
      </c>
      <c r="N65" s="217">
        <f>'[74]INPUT_Energy demand'!AI8</f>
        <v>9873.4446221777398</v>
      </c>
      <c r="O65" s="220">
        <f>'[74]INPUT_Energy demand'!AJ8</f>
        <v>10791.541060985282</v>
      </c>
      <c r="P65" s="13">
        <f>'[74]INPUT_Energy demand'!AK8</f>
        <v>10689.010927832598</v>
      </c>
      <c r="Q65" s="214">
        <f>'[74]INPUT_Energy demand'!AL8</f>
        <v>0</v>
      </c>
      <c r="R65" s="13">
        <f>'[74]INPUT_Energy demand'!AM8</f>
        <v>3798.4371813108992</v>
      </c>
      <c r="S65" s="217">
        <f>'[74]INPUT_Energy demand'!AN8</f>
        <v>5988.6510696734276</v>
      </c>
      <c r="T65" s="220">
        <f>'[74]INPUT_Energy demand'!AO8</f>
        <v>2666.4455084137298</v>
      </c>
      <c r="U65" s="214">
        <f>'[74]INPUT_Energy demand'!AP8</f>
        <v>0</v>
      </c>
      <c r="V65" s="13">
        <f>'[74]INPUT_Energy demand'!AQ8</f>
        <v>9511.643706473551</v>
      </c>
      <c r="W65" s="217">
        <f>'[74]INPUT_Energy demand'!AR8</f>
        <v>5988.6510696734276</v>
      </c>
      <c r="X65" s="220">
        <f>'[74]INPUT_Energy demand'!AS8</f>
        <v>11694.936440410842</v>
      </c>
      <c r="Y65" s="214">
        <f>'[74]INPUT_Energy demand'!AT8</f>
        <v>0</v>
      </c>
      <c r="Z65" s="235">
        <f>'[74]INPUT_Energy demand'!AU8</f>
        <v>0.39934603298120935</v>
      </c>
      <c r="AA65" s="212">
        <f>'[74]INPUT_Energy demand'!AV8</f>
        <v>1</v>
      </c>
      <c r="AB65" s="229">
        <f>'[74]INPUT_Energy demand'!AW8</f>
        <v>0.22800000000000495</v>
      </c>
      <c r="AC65" s="13">
        <f>'[74]INPUT_Energy demand'!AX8</f>
        <v>54202.821219705394</v>
      </c>
      <c r="AD65" s="217">
        <f>'[74]INPUT_Energy demand'!AY8</f>
        <v>59.732660810647985</v>
      </c>
      <c r="AE65" s="13">
        <f>'[74]INPUT_Energy demand'!AZ8</f>
        <v>103.38433526354848</v>
      </c>
      <c r="AF65" s="240">
        <f>'[74]INPUT_Energy demand'!BA8</f>
        <v>160.69912843201686</v>
      </c>
    </row>
    <row r="66" spans="1:32">
      <c r="A66" s="41" t="s">
        <v>8</v>
      </c>
      <c r="B66" s="17" t="s">
        <v>10</v>
      </c>
      <c r="C66" s="17" t="s">
        <v>37</v>
      </c>
      <c r="D66" s="17" t="s">
        <v>70</v>
      </c>
      <c r="E66" s="17" t="s">
        <v>93</v>
      </c>
      <c r="F66" s="17" t="s">
        <v>52</v>
      </c>
      <c r="G66" s="25" t="str">
        <f t="shared" si="1"/>
        <v>60s Direct NoPV NoSTC OC EVc</v>
      </c>
      <c r="H66" s="283">
        <v>80121</v>
      </c>
      <c r="I66" s="214">
        <f>'[73]INPUT_Energy demand'!AD8</f>
        <v>17634.082984121182</v>
      </c>
      <c r="J66" s="217">
        <f>'[73]INPUT_Energy demand'!AE8</f>
        <v>17745.387320973219</v>
      </c>
      <c r="K66" s="220">
        <f>'[73]INPUT_Energy demand'!AF8</f>
        <v>29826.836830062624</v>
      </c>
      <c r="L66" s="13">
        <f>'[73]INPUT_Energy demand'!AG8</f>
        <v>18443.714827758871</v>
      </c>
      <c r="M66" s="214">
        <f>'[73]INPUT_Energy demand'!AH8</f>
        <v>17634.082984121182</v>
      </c>
      <c r="N66" s="13">
        <f>'[73]INPUT_Energy demand'!AI8</f>
        <v>12570.891409567514</v>
      </c>
      <c r="O66" s="217">
        <f>'[73]INPUT_Energy demand'!AJ8</f>
        <v>12087.445225773241</v>
      </c>
      <c r="P66" s="220">
        <f>'[73]INPUT_Energy demand'!AK8</f>
        <v>14214.57178375888</v>
      </c>
      <c r="Q66" s="214">
        <f>'[73]INPUT_Energy demand'!AL8</f>
        <v>0</v>
      </c>
      <c r="R66" s="13">
        <f>'[73]INPUT_Energy demand'!AM8</f>
        <v>5174.4959114057056</v>
      </c>
      <c r="S66" s="217">
        <f>'[73]INPUT_Energy demand'!AN8</f>
        <v>17739.391604289383</v>
      </c>
      <c r="T66" s="220">
        <f>'[73]INPUT_Energy demand'!AO8</f>
        <v>4229.1430439999913</v>
      </c>
      <c r="U66" s="214">
        <f>'[73]INPUT_Energy demand'!AP8</f>
        <v>0</v>
      </c>
      <c r="V66" s="217">
        <f>'[73]INPUT_Energy demand'!AQ8</f>
        <v>14665.419513593059</v>
      </c>
      <c r="W66" s="13">
        <f>'[73]INPUT_Energy demand'!AR8</f>
        <v>17739.391604289383</v>
      </c>
      <c r="X66" s="220">
        <f>'[73]INPUT_Energy demand'!AS8</f>
        <v>18548.873</v>
      </c>
      <c r="Y66" s="214">
        <f>'[73]INPUT_Energy demand'!AT8</f>
        <v>0</v>
      </c>
      <c r="Z66" s="235">
        <f>'[73]INPUT_Energy demand'!AU8</f>
        <v>0.35283654222162397</v>
      </c>
      <c r="AA66" s="212">
        <f>'[73]INPUT_Energy demand'!AV8</f>
        <v>1</v>
      </c>
      <c r="AB66" s="229">
        <f>'[73]INPUT_Energy demand'!AW8</f>
        <v>0.22799999999999954</v>
      </c>
      <c r="AC66" s="13">
        <f>'[73]INPUT_Energy demand'!AX8</f>
        <v>80120.904515464281</v>
      </c>
      <c r="AD66" s="217">
        <f>'[73]INPUT_Energy demand'!AY8</f>
        <v>63.291552508087513</v>
      </c>
      <c r="AE66" s="13">
        <f>'[73]INPUT_Energy demand'!AZ8</f>
        <v>148.0977901615</v>
      </c>
      <c r="AF66" s="240">
        <f>'[73]INPUT_Energy demand'!BA8</f>
        <v>192.07599999999999</v>
      </c>
    </row>
    <row r="67" spans="1:32">
      <c r="A67" s="42" t="s">
        <v>8</v>
      </c>
      <c r="B67" s="20" t="s">
        <v>11</v>
      </c>
      <c r="C67" s="20" t="s">
        <v>37</v>
      </c>
      <c r="D67" s="17" t="s">
        <v>70</v>
      </c>
      <c r="E67" s="17" t="s">
        <v>92</v>
      </c>
      <c r="F67" s="17" t="s">
        <v>55</v>
      </c>
      <c r="G67" s="28" t="str">
        <f t="shared" ref="G67:G98" si="2">CONCATENATE(A67," ",B67," ",C67," ",D67," ",E67," ",F67)</f>
        <v>60s ASHP NoPV NoSTC TC EVd</v>
      </c>
      <c r="H67" s="283">
        <v>32303</v>
      </c>
      <c r="I67" s="214">
        <f>'[82]INPUT_Energy demand'!AD8</f>
        <v>8453.8615247933449</v>
      </c>
      <c r="J67" s="24">
        <f>'[82]INPUT_Energy demand'!AE8</f>
        <v>8759.1640503970521</v>
      </c>
      <c r="K67" s="220">
        <f>'[82]INPUT_Energy demand'!AF8</f>
        <v>8935.3057069248298</v>
      </c>
      <c r="L67" s="217">
        <f>'[82]INPUT_Energy demand'!AG8</f>
        <v>8665.9609652064573</v>
      </c>
      <c r="M67" s="214">
        <f>'[82]INPUT_Energy demand'!AH8</f>
        <v>8453.8615247933449</v>
      </c>
      <c r="N67" s="217">
        <f>'[82]INPUT_Energy demand'!AI8</f>
        <v>7207.8158295253152</v>
      </c>
      <c r="O67" s="220">
        <f>'[82]INPUT_Energy demand'!AJ8</f>
        <v>7629.3548407065937</v>
      </c>
      <c r="P67" s="24">
        <f>'[82]INPUT_Energy demand'!AK8</f>
        <v>7371.0925709285466</v>
      </c>
      <c r="Q67" s="214">
        <f>'[82]INPUT_Energy demand'!AL8</f>
        <v>0</v>
      </c>
      <c r="R67" s="24">
        <f>'[82]INPUT_Energy demand'!AM8</f>
        <v>1551.3482208717369</v>
      </c>
      <c r="S67" s="217">
        <f>'[82]INPUT_Energy demand'!AN8</f>
        <v>1305.9508662182361</v>
      </c>
      <c r="T67" s="220">
        <f>'[82]INPUT_Energy demand'!AO8</f>
        <v>1294.8683942779107</v>
      </c>
      <c r="U67" s="214">
        <f>'[82]INPUT_Energy demand'!AP8</f>
        <v>0</v>
      </c>
      <c r="V67" s="24">
        <f>'[82]INPUT_Energy demand'!AQ8</f>
        <v>2740.1177340463455</v>
      </c>
      <c r="W67" s="217">
        <f>'[82]INPUT_Energy demand'!AR8</f>
        <v>1305.9508662182357</v>
      </c>
      <c r="X67" s="220">
        <f>'[82]INPUT_Energy demand'!AS8</f>
        <v>5679.247343324103</v>
      </c>
      <c r="Y67" s="214">
        <f>'[82]INPUT_Energy demand'!AT8</f>
        <v>0</v>
      </c>
      <c r="Z67" s="234">
        <f>'[82]INPUT_Energy demand'!AU8</f>
        <v>0.56616115490076158</v>
      </c>
      <c r="AA67" s="212">
        <f>'[82]INPUT_Energy demand'!AV8</f>
        <v>1.0000000000000004</v>
      </c>
      <c r="AB67" s="229">
        <f>'[82]INPUT_Energy demand'!AW8</f>
        <v>0.22800000000000267</v>
      </c>
      <c r="AC67" s="24">
        <f>'[82]INPUT_Energy demand'!AX8</f>
        <v>32302.696814131908</v>
      </c>
      <c r="AD67" s="217">
        <f>'[82]INPUT_Energy demand'!AY8</f>
        <v>33.92936861923593</v>
      </c>
      <c r="AE67" s="24">
        <f>'[82]INPUT_Energy demand'!AZ8</f>
        <v>80.557198081405943</v>
      </c>
      <c r="AF67" s="240">
        <f>'[82]INPUT_Energy demand'!BA8</f>
        <v>110.60450884389138</v>
      </c>
    </row>
    <row r="68" spans="1:32">
      <c r="A68" s="42" t="s">
        <v>8</v>
      </c>
      <c r="B68" s="20" t="s">
        <v>10</v>
      </c>
      <c r="C68" s="20" t="s">
        <v>37</v>
      </c>
      <c r="D68" s="17" t="s">
        <v>70</v>
      </c>
      <c r="E68" s="17" t="s">
        <v>92</v>
      </c>
      <c r="F68" s="17" t="s">
        <v>55</v>
      </c>
      <c r="G68" s="28" t="str">
        <f t="shared" si="2"/>
        <v>60s Direct NoPV NoSTC TC EVd</v>
      </c>
      <c r="H68" s="283">
        <v>46292</v>
      </c>
      <c r="I68" s="214">
        <f>'[81]INPUT_Energy demand'!AD8</f>
        <v>11139.410468827798</v>
      </c>
      <c r="J68" s="217">
        <f>'[81]INPUT_Energy demand'!AE8</f>
        <v>11184.686200638909</v>
      </c>
      <c r="K68" s="24">
        <f>'[81]INPUT_Energy demand'!AF8</f>
        <v>11671.364933941215</v>
      </c>
      <c r="L68" s="220">
        <f>'[81]INPUT_Energy demand'!AG8</f>
        <v>11972.578489576659</v>
      </c>
      <c r="M68" s="214">
        <f>'[81]INPUT_Energy demand'!AH8</f>
        <v>11139.410468827798</v>
      </c>
      <c r="N68" s="217">
        <f>'[81]INPUT_Energy demand'!AI8</f>
        <v>8569.8340074291445</v>
      </c>
      <c r="O68" s="220">
        <f>'[81]INPUT_Energy demand'!AJ8</f>
        <v>10395.841156548915</v>
      </c>
      <c r="P68" s="24">
        <f>'[81]INPUT_Energy demand'!AK8</f>
        <v>9362.4502671766932</v>
      </c>
      <c r="Q68" s="214">
        <f>'[81]INPUT_Energy demand'!AL8</f>
        <v>0</v>
      </c>
      <c r="R68" s="217">
        <f>'[81]INPUT_Energy demand'!AM8</f>
        <v>2614.8521932097647</v>
      </c>
      <c r="S68" s="220">
        <f>'[81]INPUT_Energy demand'!AN8</f>
        <v>1275.5237773923</v>
      </c>
      <c r="T68" s="24">
        <f>'[81]INPUT_Energy demand'!AO8</f>
        <v>2610.128222399966</v>
      </c>
      <c r="U68" s="214">
        <f>'[81]INPUT_Energy demand'!AP8</f>
        <v>0</v>
      </c>
      <c r="V68" s="24">
        <f>'[81]INPUT_Energy demand'!AQ8</f>
        <v>5291.5986492489064</v>
      </c>
      <c r="W68" s="217">
        <f>'[81]INPUT_Energy demand'!AR8</f>
        <v>1275.5237773923002</v>
      </c>
      <c r="X68" s="220">
        <f>'[81]INPUT_Energy demand'!AS8</f>
        <v>11447.930800000009</v>
      </c>
      <c r="Y68" s="214">
        <f>'[81]INPUT_Energy demand'!AT8</f>
        <v>0</v>
      </c>
      <c r="Z68" s="237">
        <f>'[81]INPUT_Energy demand'!AU8</f>
        <v>0.49415164802434869</v>
      </c>
      <c r="AA68" s="212">
        <f>'[81]INPUT_Energy demand'!AV8</f>
        <v>0.99999999999999978</v>
      </c>
      <c r="AB68" s="229">
        <f>'[81]INPUT_Energy demand'!AW8</f>
        <v>0.22799999999999684</v>
      </c>
      <c r="AC68" s="24">
        <f>'[81]INPUT_Energy demand'!AX8</f>
        <v>46292.423130978146</v>
      </c>
      <c r="AD68" s="217">
        <f>'[81]INPUT_Energy demand'!AY8</f>
        <v>32.313187225000014</v>
      </c>
      <c r="AE68" s="24">
        <f>'[81]INPUT_Energy demand'!AZ8</f>
        <v>59.918425799999994</v>
      </c>
      <c r="AF68" s="240">
        <f>'[81]INPUT_Energy demand'!BA8</f>
        <v>139.26929999999999</v>
      </c>
    </row>
    <row r="69" spans="1:32">
      <c r="A69" s="41" t="s">
        <v>8</v>
      </c>
      <c r="B69" s="17" t="s">
        <v>11</v>
      </c>
      <c r="C69" s="17" t="s">
        <v>37</v>
      </c>
      <c r="D69" s="17" t="s">
        <v>70</v>
      </c>
      <c r="E69" s="17" t="s">
        <v>93</v>
      </c>
      <c r="F69" s="17" t="s">
        <v>55</v>
      </c>
      <c r="G69" s="25" t="str">
        <f t="shared" si="2"/>
        <v>60s ASHP NoPV NoSTC OC EVd</v>
      </c>
      <c r="H69" s="283">
        <v>54203</v>
      </c>
      <c r="I69" s="214">
        <f>'[90]INPUT_Energy demand'!AD8</f>
        <v>12658.421391335431</v>
      </c>
      <c r="J69" s="217">
        <f>'[90]INPUT_Energy demand'!AE8</f>
        <v>13082.026580318572</v>
      </c>
      <c r="K69" s="220">
        <f>'[90]INPUT_Energy demand'!AF8</f>
        <v>14915.900172989157</v>
      </c>
      <c r="L69" s="13">
        <f>'[90]INPUT_Energy demand'!AG8</f>
        <v>13107.574836246247</v>
      </c>
      <c r="M69" s="214">
        <f>'[90]INPUT_Energy demand'!AH8</f>
        <v>12658.421391335431</v>
      </c>
      <c r="N69" s="217">
        <f>'[90]INPUT_Energy demand'!AI8</f>
        <v>9353.9882610132045</v>
      </c>
      <c r="O69" s="220">
        <f>'[90]INPUT_Energy demand'!AJ8</f>
        <v>10791.541060985284</v>
      </c>
      <c r="P69" s="13">
        <f>'[90]INPUT_Energy demand'!AK8</f>
        <v>10441.129327832608</v>
      </c>
      <c r="Q69" s="214">
        <f>'[90]INPUT_Energy demand'!AL8</f>
        <v>0</v>
      </c>
      <c r="R69" s="13">
        <f>'[90]INPUT_Energy demand'!AM8</f>
        <v>3728.0383193053676</v>
      </c>
      <c r="S69" s="217">
        <f>'[90]INPUT_Energy demand'!AN8</f>
        <v>4124.3591120038727</v>
      </c>
      <c r="T69" s="220">
        <f>'[90]INPUT_Energy demand'!AO8</f>
        <v>2666.4455084136389</v>
      </c>
      <c r="U69" s="214">
        <f>'[90]INPUT_Energy demand'!AP8</f>
        <v>0</v>
      </c>
      <c r="V69" s="13">
        <f>'[90]INPUT_Energy demand'!AQ8</f>
        <v>7893.4591018124429</v>
      </c>
      <c r="W69" s="217">
        <f>'[90]INPUT_Energy demand'!AR8</f>
        <v>4124.3591120038718</v>
      </c>
      <c r="X69" s="220">
        <f>'[90]INPUT_Energy demand'!AS8</f>
        <v>11694.936440410842</v>
      </c>
      <c r="Y69" s="214">
        <f>'[90]INPUT_Energy demand'!AT8</f>
        <v>0</v>
      </c>
      <c r="Z69" s="235">
        <f>'[90]INPUT_Energy demand'!AU8</f>
        <v>0.47229462662945332</v>
      </c>
      <c r="AA69" s="212">
        <f>'[90]INPUT_Energy demand'!AV8</f>
        <v>1.0000000000000002</v>
      </c>
      <c r="AB69" s="229">
        <f>'[90]INPUT_Energy demand'!AW8</f>
        <v>0.22799999999999718</v>
      </c>
      <c r="AC69" s="13">
        <f>'[90]INPUT_Energy demand'!AX8</f>
        <v>54202.821219705329</v>
      </c>
      <c r="AD69" s="217">
        <f>'[90]INPUT_Energy demand'!AY8</f>
        <v>54.285678974680877</v>
      </c>
      <c r="AE69" s="13">
        <f>'[90]INPUT_Energy demand'!AZ8</f>
        <v>103.38433526354848</v>
      </c>
      <c r="AF69" s="240">
        <f>'[90]INPUT_Energy demand'!BA8</f>
        <v>160.69912843201686</v>
      </c>
    </row>
    <row r="70" spans="1:32">
      <c r="A70" s="41" t="s">
        <v>8</v>
      </c>
      <c r="B70" s="17" t="s">
        <v>10</v>
      </c>
      <c r="C70" s="17" t="s">
        <v>37</v>
      </c>
      <c r="D70" s="17" t="s">
        <v>70</v>
      </c>
      <c r="E70" s="17" t="s">
        <v>93</v>
      </c>
      <c r="F70" s="17" t="s">
        <v>55</v>
      </c>
      <c r="G70" s="25" t="str">
        <f t="shared" si="2"/>
        <v>60s Direct NoPV NoSTC OC EVd</v>
      </c>
      <c r="H70" s="283">
        <v>80121</v>
      </c>
      <c r="I70" s="214">
        <f>'[89]INPUT_Energy demand'!AD8</f>
        <v>17634.08298412116</v>
      </c>
      <c r="J70" s="217">
        <f>'[89]INPUT_Energy demand'!AE8</f>
        <v>17096.14590056724</v>
      </c>
      <c r="K70" s="220">
        <f>'[89]INPUT_Energy demand'!AF8</f>
        <v>26919.369608382276</v>
      </c>
      <c r="L70" s="13">
        <f>'[89]INPUT_Energy demand'!AG8</f>
        <v>18195.833227758896</v>
      </c>
      <c r="M70" s="214">
        <f>'[89]INPUT_Energy demand'!AH8</f>
        <v>17634.08298412116</v>
      </c>
      <c r="N70" s="13">
        <f>'[89]INPUT_Energy demand'!AI8</f>
        <v>12396.58623515129</v>
      </c>
      <c r="O70" s="217">
        <f>'[89]INPUT_Energy demand'!AJ8</f>
        <v>12087.445225773241</v>
      </c>
      <c r="P70" s="220">
        <f>'[89]INPUT_Energy demand'!AK8</f>
        <v>13966.690183758888</v>
      </c>
      <c r="Q70" s="214">
        <f>'[89]INPUT_Energy demand'!AL8</f>
        <v>0</v>
      </c>
      <c r="R70" s="13">
        <f>'[89]INPUT_Energy demand'!AM8</f>
        <v>4699.5596654159508</v>
      </c>
      <c r="S70" s="217">
        <f>'[89]INPUT_Energy demand'!AN8</f>
        <v>14831.924382609035</v>
      </c>
      <c r="T70" s="220">
        <f>'[89]INPUT_Energy demand'!AO8</f>
        <v>4229.1430440000076</v>
      </c>
      <c r="U70" s="214">
        <f>'[89]INPUT_Energy demand'!AP8</f>
        <v>0</v>
      </c>
      <c r="V70" s="217">
        <f>'[89]INPUT_Energy demand'!AQ8</f>
        <v>11852.266105662537</v>
      </c>
      <c r="W70" s="13">
        <f>'[89]INPUT_Energy demand'!AR8</f>
        <v>14831.924382609035</v>
      </c>
      <c r="X70" s="220">
        <f>'[89]INPUT_Energy demand'!AS8</f>
        <v>18548.873</v>
      </c>
      <c r="Y70" s="214">
        <f>'[89]INPUT_Energy demand'!AT8</f>
        <v>0</v>
      </c>
      <c r="Z70" s="235">
        <f>'[89]INPUT_Energy demand'!AU8</f>
        <v>0.39651148763616523</v>
      </c>
      <c r="AA70" s="212">
        <f>'[89]INPUT_Energy demand'!AV8</f>
        <v>1</v>
      </c>
      <c r="AB70" s="229">
        <f>'[89]INPUT_Energy demand'!AW8</f>
        <v>0.22800000000000042</v>
      </c>
      <c r="AC70" s="13">
        <f>'[89]INPUT_Energy demand'!AX8</f>
        <v>80120.90451546463</v>
      </c>
      <c r="AD70" s="217">
        <f>'[89]INPUT_Energy demand'!AY8</f>
        <v>56.031627241666698</v>
      </c>
      <c r="AE70" s="13">
        <f>'[89]INPUT_Energy demand'!AZ8</f>
        <v>148.09779016150003</v>
      </c>
      <c r="AF70" s="240">
        <f>'[89]INPUT_Energy demand'!BA8</f>
        <v>192.07599999999999</v>
      </c>
    </row>
    <row r="71" spans="1:32">
      <c r="A71" s="41" t="s">
        <v>8</v>
      </c>
      <c r="B71" s="17" t="s">
        <v>11</v>
      </c>
      <c r="C71" s="17" t="s">
        <v>37</v>
      </c>
      <c r="D71" s="17" t="s">
        <v>70</v>
      </c>
      <c r="E71" s="17" t="s">
        <v>92</v>
      </c>
      <c r="F71" s="17" t="s">
        <v>20</v>
      </c>
      <c r="G71" s="25" t="str">
        <f t="shared" si="2"/>
        <v>60s ASHP NoPV NoSTC TC NoEV</v>
      </c>
      <c r="H71" s="283">
        <v>20477</v>
      </c>
      <c r="I71" s="214">
        <f>'[50]INPUT_Energy demand'!AD8</f>
        <v>5680.0693176724253</v>
      </c>
      <c r="J71" s="217">
        <f>'[50]INPUT_Energy demand'!AE8</f>
        <v>6052.7578094030523</v>
      </c>
      <c r="K71" s="220">
        <f>'[50]INPUT_Energy demand'!AF8</f>
        <v>6789.5553403510685</v>
      </c>
      <c r="L71" s="13">
        <f>'[50]INPUT_Energy demand'!AG8</f>
        <v>6475.9533345690388</v>
      </c>
      <c r="M71" s="214">
        <f>'[50]INPUT_Energy demand'!AH8</f>
        <v>5680.0693176724253</v>
      </c>
      <c r="N71" s="220">
        <f>'[50]INPUT_Energy demand'!AI8</f>
        <v>5182.8832096635142</v>
      </c>
      <c r="O71" s="217">
        <f>'[50]INPUT_Energy demand'!AJ8</f>
        <v>4472.1012151753857</v>
      </c>
      <c r="P71" s="13">
        <f>'[50]INPUT_Energy demand'!AK8</f>
        <v>5181.0849402911635</v>
      </c>
      <c r="Q71" s="214">
        <f>'[50]INPUT_Energy demand'!AL8</f>
        <v>0</v>
      </c>
      <c r="R71" s="220">
        <f>'[50]INPUT_Energy demand'!AM8</f>
        <v>869.8745997395381</v>
      </c>
      <c r="S71" s="217">
        <f>'[50]INPUT_Energy demand'!AN8</f>
        <v>2317.4541251756827</v>
      </c>
      <c r="T71" s="13">
        <f>'[50]INPUT_Energy demand'!AO8</f>
        <v>1294.8683942778753</v>
      </c>
      <c r="U71" s="214">
        <f>'[50]INPUT_Energy demand'!AP8</f>
        <v>0</v>
      </c>
      <c r="V71" s="13">
        <f>'[50]INPUT_Energy demand'!AQ8</f>
        <v>1868.7172555784334</v>
      </c>
      <c r="W71" s="217">
        <f>'[50]INPUT_Energy demand'!AR8</f>
        <v>2317.4541251756827</v>
      </c>
      <c r="X71" s="220">
        <f>'[50]INPUT_Energy demand'!AS8</f>
        <v>5679.247343324103</v>
      </c>
      <c r="Y71" s="214">
        <f>'[50]INPUT_Energy demand'!AT8</f>
        <v>0</v>
      </c>
      <c r="Z71" s="235">
        <f>'[50]INPUT_Energy demand'!AU8</f>
        <v>0.46549289205887995</v>
      </c>
      <c r="AA71" s="212">
        <f>'[50]INPUT_Energy demand'!AV8</f>
        <v>1</v>
      </c>
      <c r="AB71" s="229">
        <f>'[50]INPUT_Energy demand'!AW8</f>
        <v>0.22799999999999643</v>
      </c>
      <c r="AC71" s="13">
        <f>'[50]INPUT_Energy demand'!AX8</f>
        <v>20476.696814131854</v>
      </c>
      <c r="AD71" s="217">
        <f>'[50]INPUT_Energy demand'!AY8</f>
        <v>26.914771155619533</v>
      </c>
      <c r="AE71" s="13">
        <f>'[50]INPUT_Energy demand'!AZ8</f>
        <v>92.685239599085961</v>
      </c>
      <c r="AF71" s="240">
        <f>'[50]INPUT_Energy demand'!BA8</f>
        <v>110.60450884389138</v>
      </c>
    </row>
    <row r="72" spans="1:32">
      <c r="A72" s="251" t="s">
        <v>8</v>
      </c>
      <c r="B72" s="17" t="s">
        <v>10</v>
      </c>
      <c r="C72" s="17" t="s">
        <v>37</v>
      </c>
      <c r="D72" s="17" t="s">
        <v>70</v>
      </c>
      <c r="E72" s="17" t="s">
        <v>92</v>
      </c>
      <c r="F72" s="17" t="s">
        <v>20</v>
      </c>
      <c r="G72" s="248" t="str">
        <f t="shared" si="2"/>
        <v>60s Direct NoPV NoSTC TC NoEV</v>
      </c>
      <c r="H72" s="283">
        <v>34466</v>
      </c>
      <c r="I72" s="214">
        <f>'[49]INPUT_Energy demand'!AD8</f>
        <v>8365.6248688278356</v>
      </c>
      <c r="J72" s="217">
        <f>'[49]INPUT_Energy demand'!AE8</f>
        <v>8173.8254227509133</v>
      </c>
      <c r="K72" s="13">
        <f>'[49]INPUT_Energy demand'!AF8</f>
        <v>9478.2250078818197</v>
      </c>
      <c r="L72" s="220">
        <f>'[49]INPUT_Energy demand'!AG8</f>
        <v>9782.5760895766725</v>
      </c>
      <c r="M72" s="214">
        <f>'[49]INPUT_Energy demand'!AH8</f>
        <v>8365.6248688278356</v>
      </c>
      <c r="N72" s="217">
        <f>'[49]INPUT_Energy demand'!AI8</f>
        <v>6581.7264557884209</v>
      </c>
      <c r="O72" s="220">
        <f>'[49]INPUT_Energy demand'!AJ8</f>
        <v>8295.32115654892</v>
      </c>
      <c r="P72" s="13">
        <f>'[49]INPUT_Energy demand'!AK8</f>
        <v>7172.4478671766874</v>
      </c>
      <c r="Q72" s="214">
        <f>'[49]INPUT_Energy demand'!AL8</f>
        <v>0</v>
      </c>
      <c r="R72" s="13">
        <f>'[49]INPUT_Energy demand'!AM8</f>
        <v>1592.0989669624923</v>
      </c>
      <c r="S72" s="220">
        <f>'[49]INPUT_Energy demand'!AN8</f>
        <v>1182.9038513328996</v>
      </c>
      <c r="T72" s="217">
        <f>'[49]INPUT_Energy demand'!AO8</f>
        <v>2610.1282223999851</v>
      </c>
      <c r="U72" s="214">
        <f>'[49]INPUT_Energy demand'!AP8</f>
        <v>0</v>
      </c>
      <c r="V72" s="13">
        <f>'[49]INPUT_Energy demand'!AQ8</f>
        <v>3842.2164645308267</v>
      </c>
      <c r="W72" s="217">
        <f>'[49]INPUT_Energy demand'!AR8</f>
        <v>1182.903851332899</v>
      </c>
      <c r="X72" s="220">
        <f>'[49]INPUT_Energy demand'!AS8</f>
        <v>11447.930800000009</v>
      </c>
      <c r="Y72" s="214">
        <f>'[49]INPUT_Energy demand'!AT8</f>
        <v>0</v>
      </c>
      <c r="Z72" s="235">
        <f>'[49]INPUT_Energy demand'!AU8</f>
        <v>0.41436992987247107</v>
      </c>
      <c r="AA72" s="212">
        <f>'[49]INPUT_Energy demand'!AV8</f>
        <v>1.0000000000000007</v>
      </c>
      <c r="AB72" s="229">
        <f>'[49]INPUT_Energy demand'!AW8</f>
        <v>0.22799999999999851</v>
      </c>
      <c r="AC72" s="13">
        <f>'[49]INPUT_Energy demand'!AX8</f>
        <v>34466.423130978175</v>
      </c>
      <c r="AD72" s="217">
        <f>'[49]INPUT_Energy demand'!AY8</f>
        <v>24.639788150000008</v>
      </c>
      <c r="AE72" s="13">
        <f>'[49]INPUT_Energy demand'!AZ8</f>
        <v>68.744115199999996</v>
      </c>
      <c r="AF72" s="240">
        <f>'[49]INPUT_Energy demand'!BA8</f>
        <v>139.26929999999999</v>
      </c>
    </row>
    <row r="73" spans="1:32">
      <c r="A73" s="41" t="s">
        <v>8</v>
      </c>
      <c r="B73" s="17" t="s">
        <v>11</v>
      </c>
      <c r="C73" s="17" t="s">
        <v>37</v>
      </c>
      <c r="D73" s="17" t="s">
        <v>70</v>
      </c>
      <c r="E73" s="17" t="s">
        <v>93</v>
      </c>
      <c r="F73" s="17" t="s">
        <v>20</v>
      </c>
      <c r="G73" s="25" t="str">
        <f t="shared" si="2"/>
        <v>60s ASHP NoPV NoSTC OC NoEV</v>
      </c>
      <c r="H73" s="283">
        <v>42377</v>
      </c>
      <c r="I73" s="214">
        <f>'[58]INPUT_Energy demand'!AD8</f>
        <v>9883.9445913354393</v>
      </c>
      <c r="J73" s="217">
        <f>'[58]INPUT_Energy demand'!AE8</f>
        <v>10561.021006763269</v>
      </c>
      <c r="K73" s="220">
        <f>'[58]INPUT_Energy demand'!AF8</f>
        <v>11686.895658577823</v>
      </c>
      <c r="L73" s="13">
        <f>'[58]INPUT_Energy demand'!AG8</f>
        <v>10917.025236246302</v>
      </c>
      <c r="M73" s="214">
        <f>'[58]INPUT_Energy demand'!AH8</f>
        <v>9883.9445913354393</v>
      </c>
      <c r="N73" s="217">
        <f>'[58]INPUT_Energy demand'!AI8</f>
        <v>7391.0936954894551</v>
      </c>
      <c r="O73" s="220">
        <f>'[58]INPUT_Energy demand'!AJ8</f>
        <v>10068.841060985267</v>
      </c>
      <c r="P73" s="13">
        <f>'[58]INPUT_Energy demand'!AK8</f>
        <v>8250.579727832619</v>
      </c>
      <c r="Q73" s="214">
        <f>'[58]INPUT_Energy demand'!AL8</f>
        <v>0</v>
      </c>
      <c r="R73" s="217">
        <f>'[58]INPUT_Energy demand'!AM8</f>
        <v>3169.9273112738138</v>
      </c>
      <c r="S73" s="220">
        <f>'[58]INPUT_Energy demand'!AN8</f>
        <v>1618.0545975925561</v>
      </c>
      <c r="T73" s="13">
        <f>'[58]INPUT_Energy demand'!AO8</f>
        <v>2666.4455084136825</v>
      </c>
      <c r="U73" s="214">
        <f>'[58]INPUT_Energy demand'!AP8</f>
        <v>0</v>
      </c>
      <c r="V73" s="13">
        <f>'[58]INPUT_Energy demand'!AQ8</f>
        <v>7642.2469651675083</v>
      </c>
      <c r="W73" s="217">
        <f>'[58]INPUT_Energy demand'!AR8</f>
        <v>1618.0545975925568</v>
      </c>
      <c r="X73" s="220">
        <f>'[58]INPUT_Energy demand'!AS8</f>
        <v>11694.936440410842</v>
      </c>
      <c r="Y73" s="214">
        <f>'[58]INPUT_Energy demand'!AT8</f>
        <v>0</v>
      </c>
      <c r="Z73" s="235">
        <f>'[58]INPUT_Energy demand'!AU8</f>
        <v>0.41478995977517891</v>
      </c>
      <c r="AA73" s="212">
        <f>'[58]INPUT_Energy demand'!AV8</f>
        <v>0.99999999999999956</v>
      </c>
      <c r="AB73" s="229">
        <f>'[58]INPUT_Energy demand'!AW8</f>
        <v>0.2280000000000009</v>
      </c>
      <c r="AC73" s="13">
        <f>'[58]INPUT_Energy demand'!AX8</f>
        <v>42376.821219705409</v>
      </c>
      <c r="AD73" s="217">
        <f>'[58]INPUT_Energy demand'!AY8</f>
        <v>42.844552554353442</v>
      </c>
      <c r="AE73" s="13">
        <f>'[58]INPUT_Energy demand'!AZ8</f>
        <v>70.984335263548459</v>
      </c>
      <c r="AF73" s="240">
        <f>'[58]INPUT_Energy demand'!BA8</f>
        <v>160.69912843201686</v>
      </c>
    </row>
    <row r="74" spans="1:32">
      <c r="A74" s="41" t="s">
        <v>8</v>
      </c>
      <c r="B74" s="17" t="s">
        <v>10</v>
      </c>
      <c r="C74" s="17" t="s">
        <v>37</v>
      </c>
      <c r="D74" s="17" t="s">
        <v>70</v>
      </c>
      <c r="E74" s="17" t="s">
        <v>93</v>
      </c>
      <c r="F74" s="17" t="s">
        <v>20</v>
      </c>
      <c r="G74" s="25" t="str">
        <f t="shared" si="2"/>
        <v>60s Direct NoPV NoSTC OC NoEV</v>
      </c>
      <c r="H74" s="283">
        <v>68295</v>
      </c>
      <c r="I74" s="214">
        <f>'[57]INPUT_Energy demand'!AD8</f>
        <v>14859.606184121314</v>
      </c>
      <c r="J74" s="217">
        <f>'[57]INPUT_Energy demand'!AE8</f>
        <v>14652.989390343251</v>
      </c>
      <c r="K74" s="220">
        <f>'[57]INPUT_Energy demand'!AF8</f>
        <v>19921.627757491802</v>
      </c>
      <c r="L74" s="13">
        <f>'[57]INPUT_Energy demand'!AG8</f>
        <v>16005.283627758918</v>
      </c>
      <c r="M74" s="214">
        <f>'[57]INPUT_Energy demand'!AH8</f>
        <v>14859.606184121314</v>
      </c>
      <c r="N74" s="217">
        <f>'[57]INPUT_Energy demand'!AI8</f>
        <v>10523.411598070728</v>
      </c>
      <c r="O74" s="13">
        <f>'[57]INPUT_Energy demand'!AJ8</f>
        <v>11364.745225773237</v>
      </c>
      <c r="P74" s="220">
        <f>'[57]INPUT_Energy demand'!AK8</f>
        <v>11776.140583758899</v>
      </c>
      <c r="Q74" s="214">
        <f>'[57]INPUT_Energy demand'!AL8</f>
        <v>0</v>
      </c>
      <c r="R74" s="220">
        <f>'[57]INPUT_Energy demand'!AM8</f>
        <v>4129.5777922725229</v>
      </c>
      <c r="S74" s="217">
        <f>'[57]INPUT_Energy demand'!AN8</f>
        <v>8556.8825317185656</v>
      </c>
      <c r="T74" s="13">
        <f>'[57]INPUT_Energy demand'!AO8</f>
        <v>4229.1430440000186</v>
      </c>
      <c r="U74" s="214">
        <f>'[57]INPUT_Energy demand'!AP8</f>
        <v>0</v>
      </c>
      <c r="V74" s="13">
        <f>'[57]INPUT_Energy demand'!AQ8</f>
        <v>11284.783957369042</v>
      </c>
      <c r="W74" s="217">
        <f>'[57]INPUT_Energy demand'!AR8</f>
        <v>8556.8825317185656</v>
      </c>
      <c r="X74" s="220">
        <f>'[57]INPUT_Energy demand'!AS8</f>
        <v>18548.873</v>
      </c>
      <c r="Y74" s="214">
        <f>'[57]INPUT_Energy demand'!AT8</f>
        <v>0</v>
      </c>
      <c r="Z74" s="235">
        <f>'[57]INPUT_Energy demand'!AU8</f>
        <v>0.36594212240774715</v>
      </c>
      <c r="AA74" s="212">
        <f>'[57]INPUT_Energy demand'!AV8</f>
        <v>1</v>
      </c>
      <c r="AB74" s="229">
        <f>'[57]INPUT_Energy demand'!AW8</f>
        <v>0.22800000000000101</v>
      </c>
      <c r="AC74" s="13">
        <f>'[57]INPUT_Energy demand'!AX8</f>
        <v>68294.904515464877</v>
      </c>
      <c r="AD74" s="217">
        <f>'[57]INPUT_Energy demand'!AY8</f>
        <v>44.424809308333337</v>
      </c>
      <c r="AE74" s="13">
        <f>'[57]INPUT_Energy demand'!AZ8</f>
        <v>115.69779016150001</v>
      </c>
      <c r="AF74" s="240">
        <f>'[57]INPUT_Energy demand'!BA8</f>
        <v>192.07599999999999</v>
      </c>
    </row>
    <row r="75" spans="1:32">
      <c r="A75" s="41" t="s">
        <v>8</v>
      </c>
      <c r="B75" s="17" t="s">
        <v>11</v>
      </c>
      <c r="C75" s="17" t="s">
        <v>49</v>
      </c>
      <c r="D75" s="17" t="s">
        <v>50</v>
      </c>
      <c r="E75" s="17" t="s">
        <v>92</v>
      </c>
      <c r="F75" s="17" t="s">
        <v>52</v>
      </c>
      <c r="G75" s="25" t="str">
        <f t="shared" si="2"/>
        <v>60s ASHP PV STC TC EVc</v>
      </c>
      <c r="H75" s="283">
        <v>27564</v>
      </c>
      <c r="I75" s="214">
        <f>'[72]INPUT_Energy demand'!AD8</f>
        <v>7544.1760623477203</v>
      </c>
      <c r="J75" s="217">
        <f>'[72]INPUT_Energy demand'!AE8</f>
        <v>7964.2101992895896</v>
      </c>
      <c r="K75" s="220">
        <f>'[72]INPUT_Energy demand'!AF8</f>
        <v>8696.6433546683984</v>
      </c>
      <c r="L75" s="13">
        <f>'[72]INPUT_Energy demand'!AG8</f>
        <v>7979.1387840784173</v>
      </c>
      <c r="M75" s="214">
        <f>'[72]INPUT_Energy demand'!AH8</f>
        <v>7544.1760623477203</v>
      </c>
      <c r="N75" s="13">
        <f>'[72]INPUT_Energy demand'!AI8</f>
        <v>7128.8669198371899</v>
      </c>
      <c r="O75" s="220">
        <f>'[72]INPUT_Energy demand'!AJ8</f>
        <v>7392.455129365002</v>
      </c>
      <c r="P75" s="217">
        <f>'[72]INPUT_Energy demand'!AK8</f>
        <v>6814.5882884531484</v>
      </c>
      <c r="Q75" s="214">
        <f>'[72]INPUT_Energy demand'!AL8</f>
        <v>0</v>
      </c>
      <c r="R75" s="220">
        <f>'[72]INPUT_Energy demand'!AM8</f>
        <v>835.34327945239966</v>
      </c>
      <c r="S75" s="217">
        <f>'[72]INPUT_Energy demand'!AN8</f>
        <v>1304.1882253033964</v>
      </c>
      <c r="T75" s="13">
        <f>'[72]INPUT_Energy demand'!AO8</f>
        <v>1164.5504956252689</v>
      </c>
      <c r="U75" s="214">
        <f>'[72]INPUT_Energy demand'!AP8</f>
        <v>0</v>
      </c>
      <c r="V75" s="13">
        <f>'[72]INPUT_Energy demand'!AQ8</f>
        <v>1878.080201442431</v>
      </c>
      <c r="W75" s="217">
        <f>'[72]INPUT_Energy demand'!AR8</f>
        <v>1304.1882253033968</v>
      </c>
      <c r="X75" s="220">
        <f>'[72]INPUT_Energy demand'!AS8</f>
        <v>5679.247343324103</v>
      </c>
      <c r="Y75" s="214">
        <f>'[72]INPUT_Energy demand'!AT8</f>
        <v>0</v>
      </c>
      <c r="Z75" s="235">
        <f>'[72]INPUT_Energy demand'!AU8</f>
        <v>0.44478573322418657</v>
      </c>
      <c r="AA75" s="212">
        <f>'[72]INPUT_Energy demand'!AV8</f>
        <v>0.99999999999999967</v>
      </c>
      <c r="AB75" s="229">
        <f>'[72]INPUT_Energy demand'!AW8</f>
        <v>0.2050536673656565</v>
      </c>
      <c r="AC75" s="13">
        <f>'[72]INPUT_Energy demand'!AX8</f>
        <v>27563.552401207737</v>
      </c>
      <c r="AD75" s="217">
        <f>'[72]INPUT_Energy demand'!AY8</f>
        <v>45.121447525153542</v>
      </c>
      <c r="AE75" s="13">
        <f>'[72]INPUT_Energy demand'!AZ8</f>
        <v>76.67079967954848</v>
      </c>
      <c r="AF75" s="240">
        <f>'[72]INPUT_Energy demand'!BA8</f>
        <v>110.60450884389138</v>
      </c>
    </row>
    <row r="76" spans="1:32">
      <c r="A76" s="41" t="s">
        <v>8</v>
      </c>
      <c r="B76" s="17" t="s">
        <v>10</v>
      </c>
      <c r="C76" s="17" t="s">
        <v>49</v>
      </c>
      <c r="D76" s="17" t="s">
        <v>50</v>
      </c>
      <c r="E76" s="17" t="s">
        <v>92</v>
      </c>
      <c r="F76" s="17" t="s">
        <v>52</v>
      </c>
      <c r="G76" s="25" t="str">
        <f t="shared" si="2"/>
        <v>60s Direct PV STC TC EVc</v>
      </c>
      <c r="H76" s="283">
        <v>40910</v>
      </c>
      <c r="I76" s="214">
        <f>'[71]INPUT_Energy demand'!AD8</f>
        <v>10105.606315250126</v>
      </c>
      <c r="J76" s="217">
        <f>'[71]INPUT_Energy demand'!AE8</f>
        <v>9732.304884873025</v>
      </c>
      <c r="K76" s="220">
        <f>'[71]INPUT_Energy demand'!AF8</f>
        <v>11285.428954840103</v>
      </c>
      <c r="L76" s="13">
        <f>'[71]INPUT_Energy demand'!AG8</f>
        <v>11146.721695288517</v>
      </c>
      <c r="M76" s="214">
        <f>'[71]INPUT_Energy demand'!AH8</f>
        <v>10105.606315250126</v>
      </c>
      <c r="N76" s="217">
        <f>'[71]INPUT_Energy demand'!AI8</f>
        <v>8100.7182081809715</v>
      </c>
      <c r="O76" s="220">
        <f>'[71]INPUT_Energy demand'!AJ8</f>
        <v>10126.618869391656</v>
      </c>
      <c r="P76" s="13">
        <f>'[71]INPUT_Energy demand'!AK8</f>
        <v>8720.0010227111889</v>
      </c>
      <c r="Q76" s="214">
        <f>'[71]INPUT_Energy demand'!AL8</f>
        <v>0</v>
      </c>
      <c r="R76" s="13">
        <f>'[71]INPUT_Energy demand'!AM8</f>
        <v>1631.5866766920535</v>
      </c>
      <c r="S76" s="220">
        <f>'[71]INPUT_Energy demand'!AN8</f>
        <v>1158.8100854484474</v>
      </c>
      <c r="T76" s="217">
        <f>'[71]INPUT_Energy demand'!AO8</f>
        <v>2426.7206725773285</v>
      </c>
      <c r="U76" s="214">
        <f>'[71]INPUT_Energy demand'!AP8</f>
        <v>0</v>
      </c>
      <c r="V76" s="13">
        <f>'[71]INPUT_Energy demand'!AQ8</f>
        <v>5294.3200101201219</v>
      </c>
      <c r="W76" s="217">
        <f>'[71]INPUT_Energy demand'!AR8</f>
        <v>1158.8100854484478</v>
      </c>
      <c r="X76" s="220">
        <f>'[71]INPUT_Energy demand'!AS8</f>
        <v>11447.930800000009</v>
      </c>
      <c r="Y76" s="214">
        <f>'[71]INPUT_Energy demand'!AT8</f>
        <v>0</v>
      </c>
      <c r="Z76" s="235">
        <f>'[71]INPUT_Energy demand'!AU8</f>
        <v>0.30817681469447761</v>
      </c>
      <c r="AA76" s="212">
        <f>'[71]INPUT_Energy demand'!AV8</f>
        <v>0.99999999999999956</v>
      </c>
      <c r="AB76" s="229">
        <f>'[71]INPUT_Energy demand'!AW8</f>
        <v>0.21197897812042388</v>
      </c>
      <c r="AC76" s="13">
        <f>'[71]INPUT_Energy demand'!AX8</f>
        <v>40909.907087833206</v>
      </c>
      <c r="AD76" s="217">
        <f>'[71]INPUT_Energy demand'!AY8</f>
        <v>43.368237931577369</v>
      </c>
      <c r="AE76" s="13">
        <f>'[71]INPUT_Energy demand'!AZ8</f>
        <v>56.990886660761895</v>
      </c>
      <c r="AF76" s="240">
        <f>'[71]INPUT_Energy demand'!BA8</f>
        <v>139.26929999999999</v>
      </c>
    </row>
    <row r="77" spans="1:32">
      <c r="A77" s="41" t="s">
        <v>8</v>
      </c>
      <c r="B77" s="17" t="s">
        <v>11</v>
      </c>
      <c r="C77" s="17" t="s">
        <v>49</v>
      </c>
      <c r="D77" s="17" t="s">
        <v>50</v>
      </c>
      <c r="E77" s="17" t="s">
        <v>93</v>
      </c>
      <c r="F77" s="17" t="s">
        <v>52</v>
      </c>
      <c r="G77" s="25" t="str">
        <f t="shared" si="2"/>
        <v>60s ASHP PV STC OC EVc</v>
      </c>
      <c r="H77" s="283">
        <v>48895</v>
      </c>
      <c r="I77" s="214">
        <f>'[80]INPUT_Energy demand'!AD8</f>
        <v>11639.253543894265</v>
      </c>
      <c r="J77" s="13">
        <f>'[80]INPUT_Energy demand'!AE8</f>
        <v>12826.791232829715</v>
      </c>
      <c r="K77" s="220">
        <f>'[80]INPUT_Energy demand'!AF8</f>
        <v>15809.497740741203</v>
      </c>
      <c r="L77" s="217">
        <f>'[80]INPUT_Energy demand'!AG8</f>
        <v>12331.264236461751</v>
      </c>
      <c r="M77" s="214">
        <f>'[80]INPUT_Energy demand'!AH8</f>
        <v>11639.253543894265</v>
      </c>
      <c r="N77" s="217">
        <f>'[80]INPUT_Energy demand'!AI8</f>
        <v>8854.827571104699</v>
      </c>
      <c r="O77" s="220">
        <f>'[80]INPUT_Energy demand'!AJ8</f>
        <v>10526.130311884399</v>
      </c>
      <c r="P77" s="13">
        <f>'[80]INPUT_Energy demand'!AK8</f>
        <v>9812.7991324636314</v>
      </c>
      <c r="Q77" s="214">
        <f>'[80]INPUT_Energy demand'!AL8</f>
        <v>0</v>
      </c>
      <c r="R77" s="13">
        <f>'[80]INPUT_Energy demand'!AM8</f>
        <v>3971.9636617250162</v>
      </c>
      <c r="S77" s="217">
        <f>'[80]INPUT_Energy demand'!AN8</f>
        <v>5283.3674288568036</v>
      </c>
      <c r="T77" s="220">
        <f>'[80]INPUT_Energy demand'!AO8</f>
        <v>2518.46510399812</v>
      </c>
      <c r="U77" s="214">
        <f>'[80]INPUT_Energy demand'!AP8</f>
        <v>0</v>
      </c>
      <c r="V77" s="13">
        <f>'[80]INPUT_Energy demand'!AQ8</f>
        <v>10762.243898901757</v>
      </c>
      <c r="W77" s="217">
        <f>'[80]INPUT_Energy demand'!AR8</f>
        <v>5283.3674288568036</v>
      </c>
      <c r="X77" s="220">
        <f>'[80]INPUT_Energy demand'!AS8</f>
        <v>11694.936440410842</v>
      </c>
      <c r="Y77" s="214">
        <f>'[80]INPUT_Energy demand'!AT8</f>
        <v>0</v>
      </c>
      <c r="Z77" s="235">
        <f>'[80]INPUT_Energy demand'!AU8</f>
        <v>0.36906463921806665</v>
      </c>
      <c r="AA77" s="212">
        <f>'[80]INPUT_Energy demand'!AV8</f>
        <v>1</v>
      </c>
      <c r="AB77" s="229">
        <f>'[80]INPUT_Energy demand'!AW8</f>
        <v>0.2153466260231891</v>
      </c>
      <c r="AC77" s="13">
        <f>'[80]INPUT_Energy demand'!AX8</f>
        <v>48894.606237688196</v>
      </c>
      <c r="AD77" s="217">
        <f>'[80]INPUT_Energy demand'!AY8</f>
        <v>62.791517480516724</v>
      </c>
      <c r="AE77" s="13">
        <f>'[80]INPUT_Energy demand'!AZ8</f>
        <v>100.09868984077016</v>
      </c>
      <c r="AF77" s="240">
        <f>'[80]INPUT_Energy demand'!BA8</f>
        <v>160.69912843201686</v>
      </c>
    </row>
    <row r="78" spans="1:32">
      <c r="A78" s="41" t="s">
        <v>8</v>
      </c>
      <c r="B78" s="17" t="s">
        <v>10</v>
      </c>
      <c r="C78" s="17" t="s">
        <v>49</v>
      </c>
      <c r="D78" s="17" t="s">
        <v>50</v>
      </c>
      <c r="E78" s="17" t="s">
        <v>93</v>
      </c>
      <c r="F78" s="17" t="s">
        <v>52</v>
      </c>
      <c r="G78" s="25" t="str">
        <f t="shared" si="2"/>
        <v>60s Direct PV STC OC EVc</v>
      </c>
      <c r="H78" s="283">
        <v>74312</v>
      </c>
      <c r="I78" s="214">
        <f>'[79]INPUT_Energy demand'!AD8</f>
        <v>16518.86589927927</v>
      </c>
      <c r="J78" s="217">
        <f>'[79]INPUT_Energy demand'!AE8</f>
        <v>16923.547209714819</v>
      </c>
      <c r="K78" s="220">
        <f>'[79]INPUT_Energy demand'!AF8</f>
        <v>27499.271389923262</v>
      </c>
      <c r="L78" s="13">
        <f>'[79]INPUT_Energy demand'!AG8</f>
        <v>17315.841967817745</v>
      </c>
      <c r="M78" s="214">
        <f>'[79]INPUT_Energy demand'!AH8</f>
        <v>16518.86589927927</v>
      </c>
      <c r="N78" s="217">
        <f>'[79]INPUT_Energy demand'!AI8</f>
        <v>11673.540490381085</v>
      </c>
      <c r="O78" s="13">
        <f>'[79]INPUT_Energy demand'!AJ8</f>
        <v>11797.02165443259</v>
      </c>
      <c r="P78" s="220">
        <f>'[79]INPUT_Energy demand'!AK8</f>
        <v>13272.369472602555</v>
      </c>
      <c r="Q78" s="214">
        <f>'[79]INPUT_Energy demand'!AL8</f>
        <v>0</v>
      </c>
      <c r="R78" s="13">
        <f>'[79]INPUT_Energy demand'!AM8</f>
        <v>5250.0067193337345</v>
      </c>
      <c r="S78" s="217">
        <f>'[79]INPUT_Energy demand'!AN8</f>
        <v>15702.249735490672</v>
      </c>
      <c r="T78" s="220">
        <f>'[79]INPUT_Energy demand'!AO8</f>
        <v>4043.4724952151901</v>
      </c>
      <c r="U78" s="214">
        <f>'[79]INPUT_Energy demand'!AP8</f>
        <v>0</v>
      </c>
      <c r="V78" s="217">
        <f>'[79]INPUT_Energy demand'!AQ8</f>
        <v>15599.26890392409</v>
      </c>
      <c r="W78" s="13">
        <f>'[79]INPUT_Energy demand'!AR8</f>
        <v>15702.249735490672</v>
      </c>
      <c r="X78" s="220">
        <f>'[79]INPUT_Energy demand'!AS8</f>
        <v>18548.873</v>
      </c>
      <c r="Y78" s="214">
        <f>'[79]INPUT_Energy demand'!AT8</f>
        <v>0</v>
      </c>
      <c r="Z78" s="235">
        <f>'[79]INPUT_Energy demand'!AU8</f>
        <v>0.33655466494414132</v>
      </c>
      <c r="AA78" s="212">
        <f>'[79]INPUT_Energy demand'!AV8</f>
        <v>1</v>
      </c>
      <c r="AB78" s="229">
        <f>'[79]INPUT_Energy demand'!AW8</f>
        <v>0.21799019785273155</v>
      </c>
      <c r="AC78" s="13">
        <f>'[79]INPUT_Energy demand'!AX8</f>
        <v>74312.433088652135</v>
      </c>
      <c r="AD78" s="217">
        <f>'[79]INPUT_Energy demand'!AY8</f>
        <v>66.293778789727838</v>
      </c>
      <c r="AE78" s="13">
        <f>'[79]INPUT_Energy demand'!AZ8</f>
        <v>139.71117537367618</v>
      </c>
      <c r="AF78" s="240">
        <f>'[79]INPUT_Energy demand'!BA8</f>
        <v>192.07599999999999</v>
      </c>
    </row>
    <row r="79" spans="1:32">
      <c r="A79" s="42" t="s">
        <v>8</v>
      </c>
      <c r="B79" s="20" t="s">
        <v>11</v>
      </c>
      <c r="C79" s="17" t="s">
        <v>49</v>
      </c>
      <c r="D79" s="17" t="s">
        <v>50</v>
      </c>
      <c r="E79" s="17" t="s">
        <v>92</v>
      </c>
      <c r="F79" s="17" t="s">
        <v>55</v>
      </c>
      <c r="G79" s="28" t="str">
        <f t="shared" si="2"/>
        <v>60s ASHP PV STC TC EVd</v>
      </c>
      <c r="H79" s="283">
        <v>27714</v>
      </c>
      <c r="I79" s="214">
        <f>'[88]INPUT_Energy demand'!AD8</f>
        <v>7573.4908789930187</v>
      </c>
      <c r="J79" s="24">
        <f>'[88]INPUT_Energy demand'!AE8</f>
        <v>8237.3282932564198</v>
      </c>
      <c r="K79" s="220">
        <f>'[88]INPUT_Energy demand'!AF8</f>
        <v>8588.9489340991622</v>
      </c>
      <c r="L79" s="217">
        <f>'[88]INPUT_Energy demand'!AG8</f>
        <v>7752.5289327022138</v>
      </c>
      <c r="M79" s="214">
        <f>'[88]INPUT_Energy demand'!AH8</f>
        <v>7573.4908789930187</v>
      </c>
      <c r="N79" s="24">
        <f>'[88]INPUT_Energy demand'!AI8</f>
        <v>6656.6431141392968</v>
      </c>
      <c r="O79" s="220">
        <f>'[88]INPUT_Energy demand'!AJ8</f>
        <v>7400.0891961997058</v>
      </c>
      <c r="P79" s="217">
        <f>'[88]INPUT_Energy demand'!AK8</f>
        <v>6594.3451133835888</v>
      </c>
      <c r="Q79" s="214">
        <f>'[88]INPUT_Energy demand'!AL8</f>
        <v>0</v>
      </c>
      <c r="R79" s="217">
        <f>'[88]INPUT_Energy demand'!AM8</f>
        <v>1580.685179117123</v>
      </c>
      <c r="S79" s="24">
        <f>'[88]INPUT_Energy demand'!AN8</f>
        <v>1188.8597378994564</v>
      </c>
      <c r="T79" s="220">
        <f>'[88]INPUT_Energy demand'!AO8</f>
        <v>1158.183819318625</v>
      </c>
      <c r="U79" s="214">
        <f>'[88]INPUT_Energy demand'!AP8</f>
        <v>0</v>
      </c>
      <c r="V79" s="24">
        <f>'[88]INPUT_Energy demand'!AQ8</f>
        <v>3127.5691423736407</v>
      </c>
      <c r="W79" s="217">
        <f>'[88]INPUT_Energy demand'!AR8</f>
        <v>1188.8597378994559</v>
      </c>
      <c r="X79" s="220">
        <f>'[88]INPUT_Energy demand'!AS8</f>
        <v>5679.247343324103</v>
      </c>
      <c r="Y79" s="214">
        <f>'[88]INPUT_Energy demand'!AT8</f>
        <v>0</v>
      </c>
      <c r="Z79" s="234">
        <f>'[88]INPUT_Energy demand'!AU8</f>
        <v>0.50540375197508058</v>
      </c>
      <c r="AA79" s="212">
        <f>'[88]INPUT_Energy demand'!AV8</f>
        <v>1.0000000000000004</v>
      </c>
      <c r="AB79" s="229">
        <f>'[88]INPUT_Energy demand'!AW8</f>
        <v>0.20393262510041196</v>
      </c>
      <c r="AC79" s="24">
        <f>'[88]INPUT_Energy demand'!AX8</f>
        <v>27713.783923993989</v>
      </c>
      <c r="AD79" s="217">
        <f>'[88]INPUT_Energy demand'!AY8</f>
        <v>42.808447618581909</v>
      </c>
      <c r="AE79" s="24">
        <f>'[88]INPUT_Energy demand'!AZ8</f>
        <v>76.670799679548495</v>
      </c>
      <c r="AF79" s="240">
        <f>'[88]INPUT_Energy demand'!BA8</f>
        <v>110.60450884389138</v>
      </c>
    </row>
    <row r="80" spans="1:32">
      <c r="A80" s="42" t="s">
        <v>8</v>
      </c>
      <c r="B80" s="20" t="s">
        <v>10</v>
      </c>
      <c r="C80" s="17" t="s">
        <v>49</v>
      </c>
      <c r="D80" s="17" t="s">
        <v>50</v>
      </c>
      <c r="E80" s="17" t="s">
        <v>92</v>
      </c>
      <c r="F80" s="17" t="s">
        <v>55</v>
      </c>
      <c r="G80" s="28" t="str">
        <f t="shared" si="2"/>
        <v>60s Direct PV STC TC EVd</v>
      </c>
      <c r="H80" s="283">
        <v>41034</v>
      </c>
      <c r="I80" s="214">
        <f>'[87]INPUT_Energy demand'!AD8</f>
        <v>10130.480354370235</v>
      </c>
      <c r="J80" s="217">
        <f>'[87]INPUT_Energy demand'!AE8</f>
        <v>10719.569075223437</v>
      </c>
      <c r="K80" s="220">
        <f>'[87]INPUT_Energy demand'!AF8</f>
        <v>11286.376461075741</v>
      </c>
      <c r="L80" s="24">
        <f>'[87]INPUT_Energy demand'!AG8</f>
        <v>10914.931177626386</v>
      </c>
      <c r="M80" s="214">
        <f>'[87]INPUT_Energy demand'!AH8</f>
        <v>10130.480354370235</v>
      </c>
      <c r="N80" s="217">
        <f>'[87]INPUT_Energy demand'!AI8</f>
        <v>7901.8468690527734</v>
      </c>
      <c r="O80" s="220">
        <f>'[87]INPUT_Energy demand'!AJ8</f>
        <v>10133.096483745858</v>
      </c>
      <c r="P80" s="24">
        <f>'[87]INPUT_Energy demand'!AK8</f>
        <v>8496.7434631002907</v>
      </c>
      <c r="Q80" s="214">
        <f>'[87]INPUT_Energy demand'!AL8</f>
        <v>0</v>
      </c>
      <c r="R80" s="217">
        <f>'[87]INPUT_Energy demand'!AM8</f>
        <v>2817.7222061706634</v>
      </c>
      <c r="S80" s="220">
        <f>'[87]INPUT_Energy demand'!AN8</f>
        <v>1153.279977329883</v>
      </c>
      <c r="T80" s="24">
        <f>'[87]INPUT_Energy demand'!AO8</f>
        <v>2418.1877145260951</v>
      </c>
      <c r="U80" s="214">
        <f>'[87]INPUT_Energy demand'!AP8</f>
        <v>0</v>
      </c>
      <c r="V80" s="24">
        <f>'[87]INPUT_Energy demand'!AQ8</f>
        <v>6388.5302965361943</v>
      </c>
      <c r="W80" s="217">
        <f>'[87]INPUT_Energy demand'!AR8</f>
        <v>1153.2799773298834</v>
      </c>
      <c r="X80" s="220">
        <f>'[87]INPUT_Energy demand'!AS8</f>
        <v>11447.930800000009</v>
      </c>
      <c r="Y80" s="214">
        <f>'[87]INPUT_Energy demand'!AT8</f>
        <v>0</v>
      </c>
      <c r="Z80" s="237">
        <f>'[87]INPUT_Energy demand'!AU8</f>
        <v>0.44105953566478473</v>
      </c>
      <c r="AA80" s="212">
        <f>'[87]INPUT_Energy demand'!AV8</f>
        <v>0.99999999999999956</v>
      </c>
      <c r="AB80" s="229">
        <f>'[87]INPUT_Energy demand'!AW8</f>
        <v>0.21123360690877807</v>
      </c>
      <c r="AC80" s="24">
        <f>'[87]INPUT_Energy demand'!AX8</f>
        <v>41033.929674917184</v>
      </c>
      <c r="AD80" s="217">
        <f>'[87]INPUT_Energy demand'!AY8</f>
        <v>44.39253863690243</v>
      </c>
      <c r="AE80" s="24">
        <f>'[87]INPUT_Energy demand'!AZ8</f>
        <v>56.656172706276493</v>
      </c>
      <c r="AF80" s="240">
        <f>'[87]INPUT_Energy demand'!BA8</f>
        <v>139.26929999999999</v>
      </c>
    </row>
    <row r="81" spans="1:32">
      <c r="A81" s="36" t="s">
        <v>8</v>
      </c>
      <c r="B81" s="17" t="s">
        <v>11</v>
      </c>
      <c r="C81" s="17" t="s">
        <v>49</v>
      </c>
      <c r="D81" s="17" t="s">
        <v>50</v>
      </c>
      <c r="E81" s="17" t="s">
        <v>93</v>
      </c>
      <c r="F81" s="17" t="s">
        <v>55</v>
      </c>
      <c r="G81" s="25" t="str">
        <f t="shared" si="2"/>
        <v>60s ASHP PV STC OC EVd</v>
      </c>
      <c r="H81" s="283">
        <v>48941</v>
      </c>
      <c r="I81" s="214">
        <f>'[96]INPUT_Energy demand'!AD8</f>
        <v>11648.235359288243</v>
      </c>
      <c r="J81" s="13">
        <f>'[96]INPUT_Energy demand'!AE8</f>
        <v>12530.978927931319</v>
      </c>
      <c r="K81" s="220">
        <f>'[96]INPUT_Energy demand'!AF8</f>
        <v>14328.416457415478</v>
      </c>
      <c r="L81" s="217">
        <f>'[96]INPUT_Energy demand'!AG8</f>
        <v>12089.08983166002</v>
      </c>
      <c r="M81" s="214">
        <f>'[96]INPUT_Energy demand'!AH8</f>
        <v>11648.235359288243</v>
      </c>
      <c r="N81" s="217">
        <f>'[96]INPUT_Energy demand'!AI8</f>
        <v>8684.3622182208965</v>
      </c>
      <c r="O81" s="220">
        <f>'[96]INPUT_Energy demand'!AJ8</f>
        <v>10528.469326309918</v>
      </c>
      <c r="P81" s="13">
        <f>'[96]INPUT_Energy demand'!AK8</f>
        <v>9579.2458956783521</v>
      </c>
      <c r="Q81" s="214">
        <f>'[96]INPUT_Energy demand'!AL8</f>
        <v>0</v>
      </c>
      <c r="R81" s="217">
        <f>'[96]INPUT_Energy demand'!AM8</f>
        <v>3846.6167097104226</v>
      </c>
      <c r="S81" s="13">
        <f>'[96]INPUT_Energy demand'!AN8</f>
        <v>3799.9471311055604</v>
      </c>
      <c r="T81" s="220">
        <f>'[96]INPUT_Energy demand'!AO8</f>
        <v>2509.8439359816675</v>
      </c>
      <c r="U81" s="214">
        <f>'[96]INPUT_Energy demand'!AP8</f>
        <v>0</v>
      </c>
      <c r="V81" s="13">
        <f>'[96]INPUT_Energy demand'!AQ8</f>
        <v>8836.5921290065289</v>
      </c>
      <c r="W81" s="217">
        <f>'[96]INPUT_Energy demand'!AR8</f>
        <v>3799.9471311055599</v>
      </c>
      <c r="X81" s="220">
        <f>'[96]INPUT_Energy demand'!AS8</f>
        <v>11694.936440410842</v>
      </c>
      <c r="Y81" s="214">
        <f>'[96]INPUT_Energy demand'!AT8</f>
        <v>0</v>
      </c>
      <c r="Z81" s="235">
        <f>'[96]INPUT_Energy demand'!AU8</f>
        <v>0.43530544960695</v>
      </c>
      <c r="AA81" s="212">
        <f>'[96]INPUT_Energy demand'!AV8</f>
        <v>1.0000000000000002</v>
      </c>
      <c r="AB81" s="229">
        <f>'[96]INPUT_Energy demand'!AW8</f>
        <v>0.2146094550209883</v>
      </c>
      <c r="AC81" s="13">
        <f>'[96]INPUT_Energy demand'!AX8</f>
        <v>48941.386526198461</v>
      </c>
      <c r="AD81" s="217">
        <f>'[96]INPUT_Energy demand'!AY8</f>
        <v>62.06574664024653</v>
      </c>
      <c r="AE81" s="13">
        <f>'[96]INPUT_Energy demand'!AZ8</f>
        <v>100.09868984077013</v>
      </c>
      <c r="AF81" s="240">
        <f>'[96]INPUT_Energy demand'!BA8</f>
        <v>160.69912843201686</v>
      </c>
    </row>
    <row r="82" spans="1:32">
      <c r="A82" s="36" t="s">
        <v>8</v>
      </c>
      <c r="B82" s="17" t="s">
        <v>10</v>
      </c>
      <c r="C82" s="17" t="s">
        <v>49</v>
      </c>
      <c r="D82" s="17" t="s">
        <v>50</v>
      </c>
      <c r="E82" s="17" t="s">
        <v>93</v>
      </c>
      <c r="F82" s="17" t="s">
        <v>55</v>
      </c>
      <c r="G82" s="25" t="str">
        <f t="shared" si="2"/>
        <v>60s Direct PV STC OC EVd</v>
      </c>
      <c r="H82" s="283">
        <v>74350</v>
      </c>
      <c r="I82" s="214">
        <f>'[95]INPUT_Energy demand'!AD8</f>
        <v>16526.073457656865</v>
      </c>
      <c r="J82" s="217">
        <f>'[95]INPUT_Energy demand'!AE8</f>
        <v>16503.182729030599</v>
      </c>
      <c r="K82" s="220">
        <f>'[95]INPUT_Energy demand'!AF8</f>
        <v>24943.381111966559</v>
      </c>
      <c r="L82" s="13">
        <f>'[95]INPUT_Energy demand'!AG8</f>
        <v>17072.540170536842</v>
      </c>
      <c r="M82" s="214">
        <f>'[95]INPUT_Energy demand'!AH8</f>
        <v>16526.073457656865</v>
      </c>
      <c r="N82" s="217">
        <f>'[95]INPUT_Energy demand'!AI8</f>
        <v>11655.820780922433</v>
      </c>
      <c r="O82" s="13">
        <f>'[95]INPUT_Energy demand'!AJ8</f>
        <v>11798.898622760084</v>
      </c>
      <c r="P82" s="220">
        <f>'[95]INPUT_Energy demand'!AK8</f>
        <v>13037.688843338121</v>
      </c>
      <c r="Q82" s="214">
        <f>'[95]INPUT_Energy demand'!AL8</f>
        <v>0</v>
      </c>
      <c r="R82" s="13">
        <f>'[95]INPUT_Energy demand'!AM8</f>
        <v>4847.361948108166</v>
      </c>
      <c r="S82" s="217">
        <f>'[95]INPUT_Energy demand'!AN8</f>
        <v>13144.482489206475</v>
      </c>
      <c r="T82" s="220">
        <f>'[95]INPUT_Energy demand'!AO8</f>
        <v>4034.8513271987213</v>
      </c>
      <c r="U82" s="214">
        <f>'[95]INPUT_Energy demand'!AP8</f>
        <v>0</v>
      </c>
      <c r="V82" s="217">
        <f>'[95]INPUT_Energy demand'!AQ8</f>
        <v>12949.082128844879</v>
      </c>
      <c r="W82" s="13">
        <f>'[95]INPUT_Energy demand'!AR8</f>
        <v>13144.482489206475</v>
      </c>
      <c r="X82" s="220">
        <f>'[95]INPUT_Energy demand'!AS8</f>
        <v>18548.873</v>
      </c>
      <c r="Y82" s="214">
        <f>'[95]INPUT_Energy demand'!AT8</f>
        <v>0</v>
      </c>
      <c r="Z82" s="235">
        <f>'[95]INPUT_Energy demand'!AU8</f>
        <v>0.37434019646152128</v>
      </c>
      <c r="AA82" s="212">
        <f>'[95]INPUT_Energy demand'!AV8</f>
        <v>1</v>
      </c>
      <c r="AB82" s="229">
        <f>'[95]INPUT_Energy demand'!AW8</f>
        <v>0.21752541662227787</v>
      </c>
      <c r="AC82" s="13">
        <f>'[95]INPUT_Energy demand'!AX8</f>
        <v>74349.972455201845</v>
      </c>
      <c r="AD82" s="217">
        <f>'[95]INPUT_Energy demand'!AY8</f>
        <v>64.750206106895419</v>
      </c>
      <c r="AE82" s="13">
        <f>'[95]INPUT_Energy demand'!AZ8</f>
        <v>139.71117537367621</v>
      </c>
      <c r="AF82" s="240">
        <f>'[95]INPUT_Energy demand'!BA8</f>
        <v>192.07599999999999</v>
      </c>
    </row>
    <row r="83" spans="1:32">
      <c r="A83" s="36" t="s">
        <v>8</v>
      </c>
      <c r="B83" s="17" t="s">
        <v>11</v>
      </c>
      <c r="C83" s="17" t="s">
        <v>49</v>
      </c>
      <c r="D83" s="17" t="s">
        <v>50</v>
      </c>
      <c r="E83" s="17" t="s">
        <v>92</v>
      </c>
      <c r="F83" s="17" t="s">
        <v>20</v>
      </c>
      <c r="G83" s="25" t="str">
        <f t="shared" si="2"/>
        <v>60s ASHP PV STC TC NoEV</v>
      </c>
      <c r="H83" s="283">
        <v>15888</v>
      </c>
      <c r="I83" s="214">
        <f>'[56]INPUT_Energy demand'!AD8</f>
        <v>4799.0140789930119</v>
      </c>
      <c r="J83" s="217">
        <f>'[56]INPUT_Energy demand'!AE8</f>
        <v>5255.9203659893083</v>
      </c>
      <c r="K83" s="220">
        <f>'[56]INPUT_Energy demand'!AF8</f>
        <v>6366.3653082172368</v>
      </c>
      <c r="L83" s="13">
        <f>'[56]INPUT_Energy demand'!AG8</f>
        <v>5561.9793327021989</v>
      </c>
      <c r="M83" s="214">
        <f>'[56]INPUT_Energy demand'!AH8</f>
        <v>4799.0140789930119</v>
      </c>
      <c r="N83" s="217">
        <f>'[56]INPUT_Energy demand'!AI8</f>
        <v>4146.9005500793901</v>
      </c>
      <c r="O83" s="220">
        <f>'[56]INPUT_Energy demand'!AJ8</f>
        <v>5299.3891961997033</v>
      </c>
      <c r="P83" s="13">
        <f>'[56]INPUT_Energy demand'!AK8</f>
        <v>4403.7955133835931</v>
      </c>
      <c r="Q83" s="214">
        <f>'[56]INPUT_Energy demand'!AL8</f>
        <v>0</v>
      </c>
      <c r="R83" s="13">
        <f>'[56]INPUT_Energy demand'!AM8</f>
        <v>1109.0198159099182</v>
      </c>
      <c r="S83" s="220">
        <f>'[56]INPUT_Energy demand'!AN8</f>
        <v>1066.9761120175335</v>
      </c>
      <c r="T83" s="217">
        <f>'[56]INPUT_Energy demand'!AO8</f>
        <v>1158.1838193186059</v>
      </c>
      <c r="U83" s="214">
        <f>'[56]INPUT_Energy demand'!AP8</f>
        <v>0</v>
      </c>
      <c r="V83" s="13">
        <f>'[56]INPUT_Energy demand'!AQ8</f>
        <v>2516.7693125459728</v>
      </c>
      <c r="W83" s="217">
        <f>'[56]INPUT_Energy demand'!AR8</f>
        <v>1066.9761120175333</v>
      </c>
      <c r="X83" s="220">
        <f>'[56]INPUT_Energy demand'!AS8</f>
        <v>5679.247343324103</v>
      </c>
      <c r="Y83" s="214">
        <f>'[56]INPUT_Energy demand'!AT8</f>
        <v>0</v>
      </c>
      <c r="Z83" s="235">
        <f>'[56]INPUT_Energy demand'!AU8</f>
        <v>0.44065215289359588</v>
      </c>
      <c r="AA83" s="212">
        <f>'[56]INPUT_Energy demand'!AV8</f>
        <v>1.0000000000000002</v>
      </c>
      <c r="AB83" s="229">
        <f>'[56]INPUT_Energy demand'!AW8</f>
        <v>0.2039326251004086</v>
      </c>
      <c r="AC83" s="13">
        <f>'[56]INPUT_Energy demand'!AX8</f>
        <v>15887.783923994075</v>
      </c>
      <c r="AD83" s="217">
        <f>'[56]INPUT_Energy demand'!AY8</f>
        <v>32.72901029424056</v>
      </c>
      <c r="AE83" s="13">
        <f>'[56]INPUT_Energy demand'!AZ8</f>
        <v>83.961586163809926</v>
      </c>
      <c r="AF83" s="240">
        <f>'[56]INPUT_Energy demand'!BA8</f>
        <v>110.60450884389138</v>
      </c>
    </row>
    <row r="84" spans="1:32">
      <c r="A84" s="36" t="s">
        <v>8</v>
      </c>
      <c r="B84" s="17" t="s">
        <v>10</v>
      </c>
      <c r="C84" s="17" t="s">
        <v>49</v>
      </c>
      <c r="D84" s="17" t="s">
        <v>50</v>
      </c>
      <c r="E84" s="17" t="s">
        <v>92</v>
      </c>
      <c r="F84" s="17" t="s">
        <v>20</v>
      </c>
      <c r="G84" s="25" t="str">
        <f t="shared" si="2"/>
        <v>60s Direct PV STC TC NoEV</v>
      </c>
      <c r="H84" s="283">
        <v>29208</v>
      </c>
      <c r="I84" s="214">
        <f>'[55]INPUT_Energy demand'!AD8</f>
        <v>7356.0035543702506</v>
      </c>
      <c r="J84" s="217">
        <f>'[55]INPUT_Energy demand'!AE8</f>
        <v>7611.4278826137788</v>
      </c>
      <c r="K84" s="220">
        <f>'[55]INPUT_Energy demand'!AF8</f>
        <v>9012.796264978926</v>
      </c>
      <c r="L84" s="13">
        <f>'[55]INPUT_Energy demand'!AG8</f>
        <v>8724.3815776263727</v>
      </c>
      <c r="M84" s="214">
        <f>'[55]INPUT_Energy demand'!AH8</f>
        <v>7356.0035543702506</v>
      </c>
      <c r="N84" s="217">
        <f>'[55]INPUT_Energy demand'!AI8</f>
        <v>5614.4711610957775</v>
      </c>
      <c r="O84" s="220">
        <f>'[55]INPUT_Energy demand'!AJ8</f>
        <v>8032.3964837458616</v>
      </c>
      <c r="P84" s="13">
        <f>'[55]INPUT_Energy demand'!AK8</f>
        <v>6306.193863100294</v>
      </c>
      <c r="Q84" s="214">
        <f>'[55]INPUT_Energy demand'!AL8</f>
        <v>0</v>
      </c>
      <c r="R84" s="13">
        <f>'[55]INPUT_Energy demand'!AM8</f>
        <v>1996.9567215180014</v>
      </c>
      <c r="S84" s="220">
        <f>'[55]INPUT_Energy demand'!AN8</f>
        <v>980.39978123306446</v>
      </c>
      <c r="T84" s="217">
        <f>'[55]INPUT_Energy demand'!AO8</f>
        <v>2418.1877145260787</v>
      </c>
      <c r="U84" s="214">
        <f>'[55]INPUT_Energy demand'!AP8</f>
        <v>0</v>
      </c>
      <c r="V84" s="13">
        <f>'[55]INPUT_Energy demand'!AQ8</f>
        <v>4805.9458916845406</v>
      </c>
      <c r="W84" s="217">
        <f>'[55]INPUT_Energy demand'!AR8</f>
        <v>980.39978123306412</v>
      </c>
      <c r="X84" s="220">
        <f>'[55]INPUT_Energy demand'!AS8</f>
        <v>11447.930800000009</v>
      </c>
      <c r="Y84" s="214">
        <f>'[55]INPUT_Energy demand'!AT8</f>
        <v>0</v>
      </c>
      <c r="Z84" s="235">
        <f>'[55]INPUT_Energy demand'!AU8</f>
        <v>0.41551793684844102</v>
      </c>
      <c r="AA84" s="212">
        <f>'[55]INPUT_Energy demand'!AV8</f>
        <v>1.0000000000000004</v>
      </c>
      <c r="AB84" s="229">
        <f>'[55]INPUT_Energy demand'!AW8</f>
        <v>0.21123360690877663</v>
      </c>
      <c r="AC84" s="13">
        <f>'[55]INPUT_Energy demand'!AX8</f>
        <v>29207.92967491721</v>
      </c>
      <c r="AD84" s="217">
        <f>'[55]INPUT_Energy demand'!AY8</f>
        <v>34.197005779555738</v>
      </c>
      <c r="AE84" s="13">
        <f>'[55]INPUT_Energy demand'!AZ8</f>
        <v>62.686694347676507</v>
      </c>
      <c r="AF84" s="240">
        <f>'[55]INPUT_Energy demand'!BA8</f>
        <v>139.26929999999999</v>
      </c>
    </row>
    <row r="85" spans="1:32">
      <c r="A85" s="36" t="s">
        <v>8</v>
      </c>
      <c r="B85" s="17" t="s">
        <v>11</v>
      </c>
      <c r="C85" s="17" t="s">
        <v>49</v>
      </c>
      <c r="D85" s="17" t="s">
        <v>50</v>
      </c>
      <c r="E85" s="17" t="s">
        <v>93</v>
      </c>
      <c r="F85" s="17" t="s">
        <v>20</v>
      </c>
      <c r="G85" s="25" t="str">
        <f t="shared" si="2"/>
        <v>60s ASHP PV STC OC NoEV</v>
      </c>
      <c r="H85" s="283">
        <v>37115</v>
      </c>
      <c r="I85" s="214">
        <f>'[64]INPUT_Energy demand'!AD8</f>
        <v>8873.7585592882533</v>
      </c>
      <c r="J85" s="217">
        <f>'[64]INPUT_Energy demand'!AE8</f>
        <v>9768.5854730528008</v>
      </c>
      <c r="K85" s="220">
        <f>'[64]INPUT_Energy demand'!AF8</f>
        <v>11157.988889302334</v>
      </c>
      <c r="L85" s="13">
        <f>'[64]INPUT_Energy demand'!AG8</f>
        <v>9898.5402316599502</v>
      </c>
      <c r="M85" s="214">
        <f>'[64]INPUT_Energy demand'!AH8</f>
        <v>8873.7585592882533</v>
      </c>
      <c r="N85" s="217">
        <f>'[64]INPUT_Energy demand'!AI8</f>
        <v>6517.5658993442021</v>
      </c>
      <c r="O85" s="220">
        <f>'[64]INPUT_Energy demand'!AJ8</f>
        <v>9805.7693263099227</v>
      </c>
      <c r="P85" s="13">
        <f>'[64]INPUT_Energy demand'!AK8</f>
        <v>7388.6962956783627</v>
      </c>
      <c r="Q85" s="214">
        <f>'[64]INPUT_Energy demand'!AL8</f>
        <v>0</v>
      </c>
      <c r="R85" s="217">
        <f>'[64]INPUT_Energy demand'!AM8</f>
        <v>3251.0195737085987</v>
      </c>
      <c r="S85" s="220">
        <f>'[64]INPUT_Energy demand'!AN8</f>
        <v>1352.2195629924117</v>
      </c>
      <c r="T85" s="13">
        <f>'[64]INPUT_Energy demand'!AO8</f>
        <v>2509.8439359815875</v>
      </c>
      <c r="U85" s="214">
        <f>'[64]INPUT_Energy demand'!AP8</f>
        <v>0</v>
      </c>
      <c r="V85" s="13">
        <f>'[64]INPUT_Energy demand'!AQ8</f>
        <v>8179.0823476325886</v>
      </c>
      <c r="W85" s="217">
        <f>'[64]INPUT_Energy demand'!AR8</f>
        <v>1352.2195629924117</v>
      </c>
      <c r="X85" s="220">
        <f>'[64]INPUT_Energy demand'!AS8</f>
        <v>11694.936440410842</v>
      </c>
      <c r="Y85" s="214">
        <f>'[64]INPUT_Energy demand'!AT8</f>
        <v>0</v>
      </c>
      <c r="Z85" s="235">
        <f>'[64]INPUT_Energy demand'!AU8</f>
        <v>0.39747974595824881</v>
      </c>
      <c r="AA85" s="212">
        <f>'[64]INPUT_Energy demand'!AV8</f>
        <v>1</v>
      </c>
      <c r="AB85" s="229">
        <f>'[64]INPUT_Energy demand'!AW8</f>
        <v>0.21460945502098144</v>
      </c>
      <c r="AC85" s="13">
        <f>'[64]INPUT_Energy demand'!AX8</f>
        <v>37115.38652619825</v>
      </c>
      <c r="AD85" s="217">
        <f>'[64]INPUT_Energy demand'!AY8</f>
        <v>50.414540247275916</v>
      </c>
      <c r="AE85" s="13">
        <f>'[64]INPUT_Energy demand'!AZ8</f>
        <v>67.698689840770143</v>
      </c>
      <c r="AF85" s="240">
        <f>'[64]INPUT_Energy demand'!BA8</f>
        <v>160.69912843201686</v>
      </c>
    </row>
    <row r="86" spans="1:32">
      <c r="A86" s="36" t="s">
        <v>8</v>
      </c>
      <c r="B86" s="17" t="s">
        <v>10</v>
      </c>
      <c r="C86" s="17" t="s">
        <v>49</v>
      </c>
      <c r="D86" s="17" t="s">
        <v>50</v>
      </c>
      <c r="E86" s="17" t="s">
        <v>93</v>
      </c>
      <c r="F86" s="17" t="s">
        <v>20</v>
      </c>
      <c r="G86" s="25" t="str">
        <f t="shared" si="2"/>
        <v>60s Direct PV STC OC NoEV</v>
      </c>
      <c r="H86" s="283">
        <v>62524</v>
      </c>
      <c r="I86" s="214">
        <f>'[63]INPUT_Energy demand'!AD8</f>
        <v>13751.596657656877</v>
      </c>
      <c r="J86" s="217">
        <f>'[63]INPUT_Energy demand'!AE8</f>
        <v>13862.698483640081</v>
      </c>
      <c r="K86" s="220">
        <f>'[63]INPUT_Energy demand'!AF8</f>
        <v>18091.183135727333</v>
      </c>
      <c r="L86" s="13">
        <f>'[63]INPUT_Energy demand'!AG8</f>
        <v>14881.990570536853</v>
      </c>
      <c r="M86" s="214">
        <f>'[63]INPUT_Energy demand'!AH8</f>
        <v>13751.596657656877</v>
      </c>
      <c r="N86" s="217">
        <f>'[63]INPUT_Energy demand'!AI8</f>
        <v>9732.172163843803</v>
      </c>
      <c r="O86" s="220">
        <f>'[63]INPUT_Energy demand'!AJ8</f>
        <v>11076.198622760096</v>
      </c>
      <c r="P86" s="13">
        <f>'[63]INPUT_Energy demand'!AK8</f>
        <v>10847.139243338132</v>
      </c>
      <c r="Q86" s="214">
        <f>'[63]INPUT_Energy demand'!AL8</f>
        <v>0</v>
      </c>
      <c r="R86" s="13">
        <f>'[63]INPUT_Energy demand'!AM8</f>
        <v>4130.5263197962777</v>
      </c>
      <c r="S86" s="217">
        <f>'[63]INPUT_Energy demand'!AN8</f>
        <v>7014.9845129672376</v>
      </c>
      <c r="T86" s="220">
        <f>'[63]INPUT_Energy demand'!AO8</f>
        <v>4034.8513271987213</v>
      </c>
      <c r="U86" s="214">
        <f>'[63]INPUT_Energy demand'!AP8</f>
        <v>0</v>
      </c>
      <c r="V86" s="13">
        <f>'[63]INPUT_Energy demand'!AQ8</f>
        <v>11585.846764386693</v>
      </c>
      <c r="W86" s="217">
        <f>'[63]INPUT_Energy demand'!AR8</f>
        <v>7014.9845129672376</v>
      </c>
      <c r="X86" s="220">
        <f>'[63]INPUT_Energy demand'!AS8</f>
        <v>18548.873</v>
      </c>
      <c r="Y86" s="214">
        <f>'[63]INPUT_Energy demand'!AT8</f>
        <v>0</v>
      </c>
      <c r="Z86" s="235">
        <f>'[63]INPUT_Energy demand'!AU8</f>
        <v>0.35651484123654648</v>
      </c>
      <c r="AA86" s="212">
        <f>'[63]INPUT_Energy demand'!AV8</f>
        <v>1</v>
      </c>
      <c r="AB86" s="229">
        <f>'[63]INPUT_Energy demand'!AW8</f>
        <v>0.21752541662227787</v>
      </c>
      <c r="AC86" s="13">
        <f>'[63]INPUT_Energy demand'!AX8</f>
        <v>62523.972455201845</v>
      </c>
      <c r="AD86" s="217">
        <f>'[63]INPUT_Energy demand'!AY8</f>
        <v>53.419389693965556</v>
      </c>
      <c r="AE86" s="13">
        <f>'[63]INPUT_Energy demand'!AZ8</f>
        <v>107.31117537367621</v>
      </c>
      <c r="AF86" s="240">
        <f>'[63]INPUT_Energy demand'!BA8</f>
        <v>192.07599999999999</v>
      </c>
    </row>
    <row r="87" spans="1:32">
      <c r="A87" s="41" t="s">
        <v>8</v>
      </c>
      <c r="B87" s="17" t="s">
        <v>11</v>
      </c>
      <c r="C87" s="17" t="s">
        <v>37</v>
      </c>
      <c r="D87" s="17" t="s">
        <v>50</v>
      </c>
      <c r="E87" s="17" t="s">
        <v>92</v>
      </c>
      <c r="F87" s="17" t="s">
        <v>52</v>
      </c>
      <c r="G87" s="25" t="str">
        <f t="shared" si="2"/>
        <v>60s ASHP NoPV STC TC EVc</v>
      </c>
      <c r="H87" s="283">
        <v>30585</v>
      </c>
      <c r="I87" s="214">
        <f>'[70]INPUT_Energy demand'!AD8</f>
        <v>8124.8281262925775</v>
      </c>
      <c r="J87" s="217">
        <f>'[70]INPUT_Energy demand'!AE8</f>
        <v>8175.6837765052915</v>
      </c>
      <c r="K87" s="220">
        <f>'[70]INPUT_Energy demand'!AF8</f>
        <v>8872.5133853802945</v>
      </c>
      <c r="L87" s="13">
        <f>'[70]INPUT_Energy demand'!AG8</f>
        <v>8628.6983520782705</v>
      </c>
      <c r="M87" s="214">
        <f>'[70]INPUT_Energy demand'!AH8</f>
        <v>8124.8281262925775</v>
      </c>
      <c r="N87" s="13">
        <f>'[70]INPUT_Energy demand'!AI8</f>
        <v>7362.7054656058335</v>
      </c>
      <c r="O87" s="220">
        <f>'[70]INPUT_Energy demand'!AJ8</f>
        <v>7543.6666043506466</v>
      </c>
      <c r="P87" s="217">
        <f>'[70]INPUT_Energy demand'!AK8</f>
        <v>7333.8299578003671</v>
      </c>
      <c r="Q87" s="214">
        <f>'[70]INPUT_Energy demand'!AL8</f>
        <v>0</v>
      </c>
      <c r="R87" s="220">
        <f>'[70]INPUT_Energy demand'!AM8</f>
        <v>812.97831089945794</v>
      </c>
      <c r="S87" s="217">
        <f>'[70]INPUT_Energy demand'!AN8</f>
        <v>1328.8467810296479</v>
      </c>
      <c r="T87" s="13">
        <f>'[70]INPUT_Energy demand'!AO8</f>
        <v>1294.8683942779035</v>
      </c>
      <c r="U87" s="214">
        <f>'[70]INPUT_Energy demand'!AP8</f>
        <v>0</v>
      </c>
      <c r="V87" s="13">
        <f>'[70]INPUT_Energy demand'!AQ8</f>
        <v>1812.8547024983764</v>
      </c>
      <c r="W87" s="217">
        <f>'[70]INPUT_Energy demand'!AR8</f>
        <v>1328.8467810296477</v>
      </c>
      <c r="X87" s="220">
        <f>'[70]INPUT_Energy demand'!AS8</f>
        <v>5679.247343324103</v>
      </c>
      <c r="Y87" s="214">
        <f>'[70]INPUT_Energy demand'!AT8</f>
        <v>0</v>
      </c>
      <c r="Z87" s="235">
        <f>'[70]INPUT_Energy demand'!AU8</f>
        <v>0.4484519966101288</v>
      </c>
      <c r="AA87" s="212">
        <f>'[70]INPUT_Energy demand'!AV8</f>
        <v>1.0000000000000002</v>
      </c>
      <c r="AB87" s="229">
        <f>'[70]INPUT_Energy demand'!AW8</f>
        <v>0.2280000000000014</v>
      </c>
      <c r="AC87" s="13">
        <f>'[70]INPUT_Energy demand'!AX8</f>
        <v>30585.332087012812</v>
      </c>
      <c r="AD87" s="217">
        <f>'[70]INPUT_Energy demand'!AY8</f>
        <v>39.857617814334787</v>
      </c>
      <c r="AE87" s="13">
        <f>'[70]INPUT_Energy demand'!AZ8</f>
        <v>78.263779029082428</v>
      </c>
      <c r="AF87" s="240">
        <f>'[70]INPUT_Energy demand'!BA8</f>
        <v>110.60450884389138</v>
      </c>
    </row>
    <row r="88" spans="1:32">
      <c r="A88" s="41" t="s">
        <v>8</v>
      </c>
      <c r="B88" s="17" t="s">
        <v>10</v>
      </c>
      <c r="C88" s="17" t="s">
        <v>37</v>
      </c>
      <c r="D88" s="17" t="s">
        <v>50</v>
      </c>
      <c r="E88" s="17" t="s">
        <v>92</v>
      </c>
      <c r="F88" s="17" t="s">
        <v>52</v>
      </c>
      <c r="G88" s="25" t="str">
        <f t="shared" si="2"/>
        <v>60s Direct NoPV STC TC EVc</v>
      </c>
      <c r="H88" s="283">
        <v>44575</v>
      </c>
      <c r="I88" s="214">
        <f>'[69]INPUT_Energy demand'!AD8</f>
        <v>10809.32197504802</v>
      </c>
      <c r="J88" s="217">
        <f>'[69]INPUT_Energy demand'!AE8</f>
        <v>9965.196490520033</v>
      </c>
      <c r="K88" s="13">
        <f>'[69]INPUT_Energy demand'!AF8</f>
        <v>11488.467342525555</v>
      </c>
      <c r="L88" s="220">
        <f>'[69]INPUT_Energy demand'!AG8</f>
        <v>11934.480592685839</v>
      </c>
      <c r="M88" s="214">
        <f>'[69]INPUT_Energy demand'!AH8</f>
        <v>10809.32197504802</v>
      </c>
      <c r="N88" s="217">
        <f>'[69]INPUT_Energy demand'!AI8</f>
        <v>8459.4529528719595</v>
      </c>
      <c r="O88" s="220">
        <f>'[69]INPUT_Energy demand'!AJ8</f>
        <v>10309.878155797367</v>
      </c>
      <c r="P88" s="13">
        <f>'[69]INPUT_Energy demand'!AK8</f>
        <v>9324.3523702858911</v>
      </c>
      <c r="Q88" s="214">
        <f>'[69]INPUT_Energy demand'!AL8</f>
        <v>0</v>
      </c>
      <c r="R88" s="13">
        <f>'[69]INPUT_Energy demand'!AM8</f>
        <v>1505.7435376480735</v>
      </c>
      <c r="S88" s="220">
        <f>'[69]INPUT_Energy demand'!AN8</f>
        <v>1178.589186728188</v>
      </c>
      <c r="T88" s="217">
        <f>'[69]INPUT_Energy demand'!AO8</f>
        <v>2610.1282223999478</v>
      </c>
      <c r="U88" s="214">
        <f>'[69]INPUT_Energy demand'!AP8</f>
        <v>0</v>
      </c>
      <c r="V88" s="13">
        <f>'[69]INPUT_Energy demand'!AQ8</f>
        <v>4648.1180469376122</v>
      </c>
      <c r="W88" s="217">
        <f>'[69]INPUT_Energy demand'!AR8</f>
        <v>1178.5891867281889</v>
      </c>
      <c r="X88" s="220">
        <f>'[69]INPUT_Energy demand'!AS8</f>
        <v>11447.930800000009</v>
      </c>
      <c r="Y88" s="214">
        <f>'[69]INPUT_Energy demand'!AT8</f>
        <v>0</v>
      </c>
      <c r="Z88" s="235">
        <f>'[69]INPUT_Energy demand'!AU8</f>
        <v>0.32394692269920394</v>
      </c>
      <c r="AA88" s="212">
        <f>'[69]INPUT_Energy demand'!AV8</f>
        <v>0.99999999999999922</v>
      </c>
      <c r="AB88" s="229">
        <f>'[69]INPUT_Energy demand'!AW8</f>
        <v>0.22799999999999526</v>
      </c>
      <c r="AC88" s="13">
        <f>'[69]INPUT_Energy demand'!AX8</f>
        <v>44575.058403859148</v>
      </c>
      <c r="AD88" s="217">
        <f>'[69]INPUT_Energy demand'!AY8</f>
        <v>37.352962681577367</v>
      </c>
      <c r="AE88" s="13">
        <f>'[69]INPUT_Energy demand'!AZ8</f>
        <v>57.848015660761895</v>
      </c>
      <c r="AF88" s="240">
        <f>'[69]INPUT_Energy demand'!BA8</f>
        <v>139.26929999999999</v>
      </c>
    </row>
    <row r="89" spans="1:32">
      <c r="A89" s="41" t="s">
        <v>8</v>
      </c>
      <c r="B89" s="17" t="s">
        <v>11</v>
      </c>
      <c r="C89" s="17" t="s">
        <v>37</v>
      </c>
      <c r="D89" s="17" t="s">
        <v>50</v>
      </c>
      <c r="E89" s="17" t="s">
        <v>93</v>
      </c>
      <c r="F89" s="17" t="s">
        <v>52</v>
      </c>
      <c r="G89" s="25" t="str">
        <f t="shared" si="2"/>
        <v>60s ASHP NoPV STC OC EVc</v>
      </c>
      <c r="H89" s="283">
        <v>52485</v>
      </c>
      <c r="I89" s="214">
        <f>'[78]INPUT_Energy demand'!AD8</f>
        <v>12328.696792834686</v>
      </c>
      <c r="J89" s="217">
        <f>'[78]INPUT_Energy demand'!AE8</f>
        <v>13054.816109318499</v>
      </c>
      <c r="K89" s="220">
        <f>'[78]INPUT_Energy demand'!AF8</f>
        <v>16162.474632656033</v>
      </c>
      <c r="L89" s="13">
        <f>'[78]INPUT_Energy demand'!AG8</f>
        <v>13069.765023118096</v>
      </c>
      <c r="M89" s="214">
        <f>'[78]INPUT_Energy demand'!AH8</f>
        <v>12328.696792834686</v>
      </c>
      <c r="N89" s="217">
        <f>'[78]INPUT_Energy demand'!AI8</f>
        <v>9223.6971376658657</v>
      </c>
      <c r="O89" s="220">
        <f>'[78]INPUT_Energy demand'!AJ8</f>
        <v>10705.672824629321</v>
      </c>
      <c r="P89" s="13">
        <f>'[78]INPUT_Energy demand'!AK8</f>
        <v>10403.319514704421</v>
      </c>
      <c r="Q89" s="214">
        <f>'[78]INPUT_Energy demand'!AL8</f>
        <v>0</v>
      </c>
      <c r="R89" s="13">
        <f>'[78]INPUT_Energy demand'!AM8</f>
        <v>3831.1189716526333</v>
      </c>
      <c r="S89" s="217">
        <f>'[78]INPUT_Energy demand'!AN8</f>
        <v>5456.801808026712</v>
      </c>
      <c r="T89" s="220">
        <f>'[78]INPUT_Energy demand'!AO8</f>
        <v>2666.4455084136753</v>
      </c>
      <c r="U89" s="214">
        <f>'[78]INPUT_Energy demand'!AP8</f>
        <v>0</v>
      </c>
      <c r="V89" s="13">
        <f>'[78]INPUT_Energy demand'!AQ8</f>
        <v>10444.909503753175</v>
      </c>
      <c r="W89" s="217">
        <f>'[78]INPUT_Energy demand'!AR8</f>
        <v>5456.8018080267129</v>
      </c>
      <c r="X89" s="220">
        <f>'[78]INPUT_Energy demand'!AS8</f>
        <v>11694.936440410842</v>
      </c>
      <c r="Y89" s="214">
        <f>'[78]INPUT_Energy demand'!AT8</f>
        <v>0</v>
      </c>
      <c r="Z89" s="235">
        <f>'[78]INPUT_Energy demand'!AU8</f>
        <v>0.36679293107096766</v>
      </c>
      <c r="AA89" s="212">
        <f>'[78]INPUT_Energy demand'!AV8</f>
        <v>0.99999999999999978</v>
      </c>
      <c r="AB89" s="229">
        <f>'[78]INPUT_Energy demand'!AW8</f>
        <v>0.22800000000000029</v>
      </c>
      <c r="AC89" s="13">
        <f>'[78]INPUT_Energy demand'!AX8</f>
        <v>52485.456492586149</v>
      </c>
      <c r="AD89" s="217">
        <f>'[78]INPUT_Energy demand'!AY8</f>
        <v>58.984085406705354</v>
      </c>
      <c r="AE89" s="13">
        <f>'[78]INPUT_Energy demand'!AZ8</f>
        <v>100.96709997549763</v>
      </c>
      <c r="AF89" s="240">
        <f>'[78]INPUT_Energy demand'!BA8</f>
        <v>160.69912843201686</v>
      </c>
    </row>
    <row r="90" spans="1:32">
      <c r="A90" s="41" t="s">
        <v>8</v>
      </c>
      <c r="B90" s="17" t="s">
        <v>10</v>
      </c>
      <c r="C90" s="17" t="s">
        <v>37</v>
      </c>
      <c r="D90" s="17" t="s">
        <v>50</v>
      </c>
      <c r="E90" s="17" t="s">
        <v>93</v>
      </c>
      <c r="F90" s="17" t="s">
        <v>52</v>
      </c>
      <c r="G90" s="25" t="str">
        <f t="shared" si="2"/>
        <v>60s Direct NoPV STC OC EVc</v>
      </c>
      <c r="H90" s="283">
        <v>78404</v>
      </c>
      <c r="I90" s="214">
        <f>'[77]INPUT_Energy demand'!AD8</f>
        <v>17304.358385620471</v>
      </c>
      <c r="J90" s="217">
        <f>'[77]INPUT_Energy demand'!AE8</f>
        <v>17180.393040704796</v>
      </c>
      <c r="K90" s="220">
        <f>'[77]INPUT_Energy demand'!AF8</f>
        <v>28706.921657950319</v>
      </c>
      <c r="L90" s="13">
        <f>'[77]INPUT_Energy demand'!AG8</f>
        <v>18158.023414630668</v>
      </c>
      <c r="M90" s="214">
        <f>'[77]INPUT_Energy demand'!AH8</f>
        <v>17304.358385620471</v>
      </c>
      <c r="N90" s="13">
        <f>'[77]INPUT_Energy demand'!AI8</f>
        <v>12177.324481154286</v>
      </c>
      <c r="O90" s="217">
        <f>'[77]INPUT_Energy demand'!AJ8</f>
        <v>12001.576989417284</v>
      </c>
      <c r="P90" s="220">
        <f>'[77]INPUT_Energy demand'!AK8</f>
        <v>13928.880370630701</v>
      </c>
      <c r="Q90" s="214">
        <f>'[77]INPUT_Energy demand'!AL8</f>
        <v>0</v>
      </c>
      <c r="R90" s="13">
        <f>'[77]INPUT_Energy demand'!AM8</f>
        <v>5003.0685595505092</v>
      </c>
      <c r="S90" s="217">
        <f>'[77]INPUT_Energy demand'!AN8</f>
        <v>16705.344668533035</v>
      </c>
      <c r="T90" s="220">
        <f>'[77]INPUT_Energy demand'!AO8</f>
        <v>4229.1430439999676</v>
      </c>
      <c r="U90" s="214">
        <f>'[77]INPUT_Energy demand'!AP8</f>
        <v>0</v>
      </c>
      <c r="V90" s="217">
        <f>'[77]INPUT_Energy demand'!AQ8</f>
        <v>14776.775726428812</v>
      </c>
      <c r="W90" s="13">
        <f>'[77]INPUT_Energy demand'!AR8</f>
        <v>16705.344668533035</v>
      </c>
      <c r="X90" s="220">
        <f>'[77]INPUT_Energy demand'!AS8</f>
        <v>18548.873</v>
      </c>
      <c r="Y90" s="214">
        <f>'[77]INPUT_Energy demand'!AT8</f>
        <v>0</v>
      </c>
      <c r="Z90" s="235">
        <f>'[77]INPUT_Energy demand'!AU8</f>
        <v>0.33857646973705741</v>
      </c>
      <c r="AA90" s="212">
        <f>'[77]INPUT_Energy demand'!AV8</f>
        <v>1</v>
      </c>
      <c r="AB90" s="229">
        <f>'[77]INPUT_Energy demand'!AW8</f>
        <v>0.22799999999999826</v>
      </c>
      <c r="AC90" s="13">
        <f>'[77]INPUT_Energy demand'!AX8</f>
        <v>78403.539788346141</v>
      </c>
      <c r="AD90" s="217">
        <f>'[77]INPUT_Energy demand'!AY8</f>
        <v>61.876739595358238</v>
      </c>
      <c r="AE90" s="13">
        <f>'[77]INPUT_Energy demand'!AZ8</f>
        <v>146.4948963736762</v>
      </c>
      <c r="AF90" s="240">
        <f>'[77]INPUT_Energy demand'!BA8</f>
        <v>192.07599999999999</v>
      </c>
    </row>
    <row r="91" spans="1:32">
      <c r="A91" s="42" t="s">
        <v>8</v>
      </c>
      <c r="B91" s="20" t="s">
        <v>11</v>
      </c>
      <c r="C91" s="20" t="s">
        <v>37</v>
      </c>
      <c r="D91" s="17" t="s">
        <v>50</v>
      </c>
      <c r="E91" s="17" t="s">
        <v>92</v>
      </c>
      <c r="F91" s="17" t="s">
        <v>55</v>
      </c>
      <c r="G91" s="28" t="str">
        <f t="shared" si="2"/>
        <v>60s ASHP NoPV STC TC EVd</v>
      </c>
      <c r="H91" s="283">
        <v>30585</v>
      </c>
      <c r="I91" s="214">
        <f>'[86]INPUT_Energy demand'!AD8</f>
        <v>8124.8281262925793</v>
      </c>
      <c r="J91" s="24">
        <f>'[86]INPUT_Energy demand'!AE8</f>
        <v>8477.09662568967</v>
      </c>
      <c r="K91" s="220">
        <f>'[86]INPUT_Energy demand'!AF8</f>
        <v>8755.0280306569293</v>
      </c>
      <c r="L91" s="217">
        <f>'[86]INPUT_Energy demand'!AG8</f>
        <v>8380.8167520782554</v>
      </c>
      <c r="M91" s="214">
        <f>'[86]INPUT_Energy demand'!AH8</f>
        <v>8124.8281262925793</v>
      </c>
      <c r="N91" s="217">
        <f>'[86]INPUT_Energy demand'!AI8</f>
        <v>6909.8674404197664</v>
      </c>
      <c r="O91" s="220">
        <f>'[86]INPUT_Energy demand'!AJ8</f>
        <v>7543.666604350643</v>
      </c>
      <c r="P91" s="24">
        <f>'[86]INPUT_Energy demand'!AK8</f>
        <v>7085.9483578003619</v>
      </c>
      <c r="Q91" s="214">
        <f>'[86]INPUT_Energy demand'!AL8</f>
        <v>0</v>
      </c>
      <c r="R91" s="217">
        <f>'[86]INPUT_Energy demand'!AM8</f>
        <v>1567.2291852699036</v>
      </c>
      <c r="S91" s="220">
        <f>'[86]INPUT_Energy demand'!AN8</f>
        <v>1211.3614263062864</v>
      </c>
      <c r="T91" s="24">
        <f>'[86]INPUT_Energy demand'!AO8</f>
        <v>1294.8683942778935</v>
      </c>
      <c r="U91" s="214">
        <f>'[86]INPUT_Energy demand'!AP8</f>
        <v>0</v>
      </c>
      <c r="V91" s="24">
        <f>'[86]INPUT_Energy demand'!AQ8</f>
        <v>2878.0346806171688</v>
      </c>
      <c r="W91" s="217">
        <f>'[86]INPUT_Energy demand'!AR8</f>
        <v>1211.3614263062864</v>
      </c>
      <c r="X91" s="220">
        <f>'[86]INPUT_Energy demand'!AS8</f>
        <v>5679.247343324103</v>
      </c>
      <c r="Y91" s="214">
        <f>'[86]INPUT_Energy demand'!AT8</f>
        <v>0</v>
      </c>
      <c r="Z91" s="234">
        <f>'[86]INPUT_Energy demand'!AU8</f>
        <v>0.54454840166617635</v>
      </c>
      <c r="AA91" s="212">
        <f>'[86]INPUT_Energy demand'!AV8</f>
        <v>1</v>
      </c>
      <c r="AB91" s="229">
        <f>'[86]INPUT_Energy demand'!AW8</f>
        <v>0.22799999999999965</v>
      </c>
      <c r="AC91" s="24">
        <f>'[86]INPUT_Energy demand'!AX8</f>
        <v>30585.332087012786</v>
      </c>
      <c r="AD91" s="217">
        <f>'[86]INPUT_Energy demand'!AY8</f>
        <v>32.887235279987387</v>
      </c>
      <c r="AE91" s="24">
        <f>'[86]INPUT_Energy demand'!AZ8</f>
        <v>78.263779029082457</v>
      </c>
      <c r="AF91" s="240">
        <f>'[86]INPUT_Energy demand'!BA8</f>
        <v>110.60450884389138</v>
      </c>
    </row>
    <row r="92" spans="1:32">
      <c r="A92" s="42" t="s">
        <v>8</v>
      </c>
      <c r="B92" s="20" t="s">
        <v>10</v>
      </c>
      <c r="C92" s="20" t="s">
        <v>37</v>
      </c>
      <c r="D92" s="17" t="s">
        <v>50</v>
      </c>
      <c r="E92" s="17" t="s">
        <v>92</v>
      </c>
      <c r="F92" s="17" t="s">
        <v>55</v>
      </c>
      <c r="G92" s="28" t="str">
        <f t="shared" si="2"/>
        <v>60s Direct NoPV STC TC EVd</v>
      </c>
      <c r="H92" s="283">
        <v>44575</v>
      </c>
      <c r="I92" s="214">
        <f>'[85]INPUT_Energy demand'!AD8</f>
        <v>10810.377070327102</v>
      </c>
      <c r="J92" s="217">
        <f>'[85]INPUT_Energy demand'!AE8</f>
        <v>10969.569659812949</v>
      </c>
      <c r="K92" s="24">
        <f>'[85]INPUT_Energy demand'!AF8</f>
        <v>11485.190518581639</v>
      </c>
      <c r="L92" s="220">
        <f>'[85]INPUT_Energy demand'!AG8</f>
        <v>11687.434276448485</v>
      </c>
      <c r="M92" s="214">
        <f>'[85]INPUT_Energy demand'!AH8</f>
        <v>10810.377070327102</v>
      </c>
      <c r="N92" s="217">
        <f>'[85]INPUT_Energy demand'!AI8</f>
        <v>8282.7812589488585</v>
      </c>
      <c r="O92" s="220">
        <f>'[85]INPUT_Energy demand'!AJ8</f>
        <v>10310.152920192957</v>
      </c>
      <c r="P92" s="24">
        <f>'[85]INPUT_Energy demand'!AK8</f>
        <v>9077.3060540485076</v>
      </c>
      <c r="Q92" s="214">
        <f>'[85]INPUT_Energy demand'!AL8</f>
        <v>0</v>
      </c>
      <c r="R92" s="217">
        <f>'[85]INPUT_Energy demand'!AM8</f>
        <v>2686.7884008640904</v>
      </c>
      <c r="S92" s="220">
        <f>'[85]INPUT_Energy demand'!AN8</f>
        <v>1175.0375983886825</v>
      </c>
      <c r="T92" s="24">
        <f>'[85]INPUT_Energy demand'!AO8</f>
        <v>2610.1282223999769</v>
      </c>
      <c r="U92" s="214">
        <f>'[85]INPUT_Energy demand'!AP8</f>
        <v>0</v>
      </c>
      <c r="V92" s="24">
        <f>'[85]INPUT_Energy demand'!AQ8</f>
        <v>5433.0056008538204</v>
      </c>
      <c r="W92" s="217">
        <f>'[85]INPUT_Energy demand'!AR8</f>
        <v>1175.0375983886829</v>
      </c>
      <c r="X92" s="220">
        <f>'[85]INPUT_Energy demand'!AS8</f>
        <v>11447.930800000009</v>
      </c>
      <c r="Y92" s="214">
        <f>'[85]INPUT_Energy demand'!AT8</f>
        <v>0</v>
      </c>
      <c r="Z92" s="237">
        <f>'[85]INPUT_Energy demand'!AU8</f>
        <v>0.49453076220680686</v>
      </c>
      <c r="AA92" s="212">
        <f>'[85]INPUT_Energy demand'!AV8</f>
        <v>0.99999999999999967</v>
      </c>
      <c r="AB92" s="229">
        <f>'[85]INPUT_Energy demand'!AW8</f>
        <v>0.22799999999999782</v>
      </c>
      <c r="AC92" s="24">
        <f>'[85]INPUT_Energy demand'!AX8</f>
        <v>44575.058403859104</v>
      </c>
      <c r="AD92" s="217">
        <f>'[85]INPUT_Energy demand'!AY8</f>
        <v>31.429093528298576</v>
      </c>
      <c r="AE92" s="24">
        <f>'[85]INPUT_Energy demand'!AZ8</f>
        <v>57.513301706276494</v>
      </c>
      <c r="AF92" s="240">
        <f>'[85]INPUT_Energy demand'!BA8</f>
        <v>139.26929999999999</v>
      </c>
    </row>
    <row r="93" spans="1:32">
      <c r="A93" s="41" t="s">
        <v>8</v>
      </c>
      <c r="B93" s="17" t="s">
        <v>11</v>
      </c>
      <c r="C93" s="17" t="s">
        <v>37</v>
      </c>
      <c r="D93" s="17" t="s">
        <v>50</v>
      </c>
      <c r="E93" s="17" t="s">
        <v>93</v>
      </c>
      <c r="F93" s="17" t="s">
        <v>55</v>
      </c>
      <c r="G93" s="25" t="str">
        <f t="shared" si="2"/>
        <v>60s ASHP NoPV STC OC EVd</v>
      </c>
      <c r="H93" s="283">
        <v>52485</v>
      </c>
      <c r="I93" s="214">
        <f>'[94]INPUT_Energy demand'!AD8</f>
        <v>12328.696792834719</v>
      </c>
      <c r="J93" s="217">
        <f>'[94]INPUT_Energy demand'!AE8</f>
        <v>12742.844439679284</v>
      </c>
      <c r="K93" s="220">
        <f>'[94]INPUT_Energy demand'!AF8</f>
        <v>14554.359137435407</v>
      </c>
      <c r="L93" s="13">
        <f>'[94]INPUT_Energy demand'!AG8</f>
        <v>12821.883423118097</v>
      </c>
      <c r="M93" s="214">
        <f>'[94]INPUT_Energy demand'!AH8</f>
        <v>12328.696792834719</v>
      </c>
      <c r="N93" s="217">
        <f>'[94]INPUT_Energy demand'!AI8</f>
        <v>9074.150406674471</v>
      </c>
      <c r="O93" s="220">
        <f>'[94]INPUT_Energy demand'!AJ8</f>
        <v>10705.672824629317</v>
      </c>
      <c r="P93" s="13">
        <f>'[94]INPUT_Energy demand'!AK8</f>
        <v>10155.437914704409</v>
      </c>
      <c r="Q93" s="214">
        <f>'[94]INPUT_Energy demand'!AL8</f>
        <v>0</v>
      </c>
      <c r="R93" s="13">
        <f>'[94]INPUT_Energy demand'!AM8</f>
        <v>3668.6940330048128</v>
      </c>
      <c r="S93" s="217">
        <f>'[94]INPUT_Energy demand'!AN8</f>
        <v>3848.6863128060904</v>
      </c>
      <c r="T93" s="220">
        <f>'[94]INPUT_Energy demand'!AO8</f>
        <v>2666.445508413688</v>
      </c>
      <c r="U93" s="214">
        <f>'[94]INPUT_Energy demand'!AP8</f>
        <v>0</v>
      </c>
      <c r="V93" s="13">
        <f>'[94]INPUT_Energy demand'!AQ8</f>
        <v>7888.0761911726395</v>
      </c>
      <c r="W93" s="217">
        <f>'[94]INPUT_Energy demand'!AR8</f>
        <v>3848.68631280609</v>
      </c>
      <c r="X93" s="220">
        <f>'[94]INPUT_Energy demand'!AS8</f>
        <v>11694.936440410842</v>
      </c>
      <c r="Y93" s="214">
        <f>'[94]INPUT_Energy demand'!AT8</f>
        <v>0</v>
      </c>
      <c r="Z93" s="235">
        <f>'[94]INPUT_Energy demand'!AU8</f>
        <v>0.46509363551918553</v>
      </c>
      <c r="AA93" s="212">
        <f>'[94]INPUT_Energy demand'!AV8</f>
        <v>1.0000000000000002</v>
      </c>
      <c r="AB93" s="229">
        <f>'[94]INPUT_Energy demand'!AW8</f>
        <v>0.22800000000000137</v>
      </c>
      <c r="AC93" s="13">
        <f>'[94]INPUT_Energy demand'!AX8</f>
        <v>52485.45649258636</v>
      </c>
      <c r="AD93" s="217">
        <f>'[94]INPUT_Energy demand'!AY8</f>
        <v>53.106622761576332</v>
      </c>
      <c r="AE93" s="13">
        <f>'[94]INPUT_Energy demand'!AZ8</f>
        <v>100.96709997549763</v>
      </c>
      <c r="AF93" s="240">
        <f>'[94]INPUT_Energy demand'!BA8</f>
        <v>160.69912843201686</v>
      </c>
    </row>
    <row r="94" spans="1:32">
      <c r="A94" s="41" t="s">
        <v>8</v>
      </c>
      <c r="B94" s="17" t="s">
        <v>10</v>
      </c>
      <c r="C94" s="17" t="s">
        <v>37</v>
      </c>
      <c r="D94" s="17" t="s">
        <v>50</v>
      </c>
      <c r="E94" s="17" t="s">
        <v>93</v>
      </c>
      <c r="F94" s="17" t="s">
        <v>55</v>
      </c>
      <c r="G94" s="25" t="str">
        <f t="shared" si="2"/>
        <v>60s Direct NoPV STC OC EVd</v>
      </c>
      <c r="H94" s="283">
        <v>78404</v>
      </c>
      <c r="I94" s="214">
        <f>'[93]INPUT_Energy demand'!AD8</f>
        <v>17304.358385620493</v>
      </c>
      <c r="J94" s="217">
        <f>'[93]INPUT_Energy demand'!AE8</f>
        <v>16743.53088055602</v>
      </c>
      <c r="K94" s="220">
        <f>'[93]INPUT_Energy demand'!AF8</f>
        <v>25868.859216409855</v>
      </c>
      <c r="L94" s="13">
        <f>'[93]INPUT_Energy demand'!AG8</f>
        <v>17910.141814630624</v>
      </c>
      <c r="M94" s="214">
        <f>'[93]INPUT_Energy demand'!AH8</f>
        <v>17304.358385620493</v>
      </c>
      <c r="N94" s="13">
        <f>'[93]INPUT_Energy demand'!AI8</f>
        <v>12158.762449498332</v>
      </c>
      <c r="O94" s="217">
        <f>'[93]INPUT_Energy demand'!AJ8</f>
        <v>12001.576989417292</v>
      </c>
      <c r="P94" s="220">
        <f>'[93]INPUT_Energy demand'!AK8</f>
        <v>13680.998770630689</v>
      </c>
      <c r="Q94" s="214">
        <f>'[93]INPUT_Energy demand'!AL8</f>
        <v>0</v>
      </c>
      <c r="R94" s="13">
        <f>'[93]INPUT_Energy demand'!AM8</f>
        <v>4584.7684310576878</v>
      </c>
      <c r="S94" s="217">
        <f>'[93]INPUT_Energy demand'!AN8</f>
        <v>13867.282226992564</v>
      </c>
      <c r="T94" s="220">
        <f>'[93]INPUT_Energy demand'!AO8</f>
        <v>4229.1430439999349</v>
      </c>
      <c r="U94" s="214">
        <f>'[93]INPUT_Energy demand'!AP8</f>
        <v>0</v>
      </c>
      <c r="V94" s="217">
        <f>'[93]INPUT_Energy demand'!AQ8</f>
        <v>11651.289887953671</v>
      </c>
      <c r="W94" s="13">
        <f>'[93]INPUT_Energy demand'!AR8</f>
        <v>13867.282226992564</v>
      </c>
      <c r="X94" s="220">
        <f>'[93]INPUT_Energy demand'!AS8</f>
        <v>18548.873</v>
      </c>
      <c r="Y94" s="214">
        <f>'[93]INPUT_Energy demand'!AT8</f>
        <v>0</v>
      </c>
      <c r="Z94" s="235">
        <f>'[93]INPUT_Energy demand'!AU8</f>
        <v>0.39349878641315961</v>
      </c>
      <c r="AA94" s="212">
        <f>'[93]INPUT_Energy demand'!AV8</f>
        <v>1</v>
      </c>
      <c r="AB94" s="229">
        <f>'[93]INPUT_Energy demand'!AW8</f>
        <v>0.22799999999999648</v>
      </c>
      <c r="AC94" s="13">
        <f>'[93]INPUT_Energy demand'!AX8</f>
        <v>78403.539788345865</v>
      </c>
      <c r="AD94" s="217">
        <f>'[93]INPUT_Energy demand'!AY8</f>
        <v>55.374841263358164</v>
      </c>
      <c r="AE94" s="13">
        <f>'[93]INPUT_Energy demand'!AZ8</f>
        <v>146.4948963736762</v>
      </c>
      <c r="AF94" s="240">
        <f>'[93]INPUT_Energy demand'!BA8</f>
        <v>192.07599999999999</v>
      </c>
    </row>
    <row r="95" spans="1:32">
      <c r="A95" s="41" t="s">
        <v>8</v>
      </c>
      <c r="B95" s="17" t="s">
        <v>11</v>
      </c>
      <c r="C95" s="17" t="s">
        <v>37</v>
      </c>
      <c r="D95" s="17" t="s">
        <v>50</v>
      </c>
      <c r="E95" s="17" t="s">
        <v>92</v>
      </c>
      <c r="F95" s="17" t="s">
        <v>20</v>
      </c>
      <c r="G95" s="25" t="str">
        <f t="shared" si="2"/>
        <v>60s ASHP NoPV STC TC NoEV</v>
      </c>
      <c r="H95" s="283">
        <v>18759</v>
      </c>
      <c r="I95" s="214">
        <f>'[54]INPUT_Energy demand'!AD8</f>
        <v>5350.351326292599</v>
      </c>
      <c r="J95" s="217">
        <f>'[54]INPUT_Energy demand'!AE8</f>
        <v>5532.1996867976177</v>
      </c>
      <c r="K95" s="220">
        <f>'[54]INPUT_Energy demand'!AF8</f>
        <v>6574.7100669572546</v>
      </c>
      <c r="L95" s="13">
        <f>'[54]INPUT_Energy demand'!AG8</f>
        <v>6190.2671520782351</v>
      </c>
      <c r="M95" s="214">
        <f>'[54]INPUT_Energy demand'!AH8</f>
        <v>5350.351326292599</v>
      </c>
      <c r="N95" s="217">
        <f>'[54]INPUT_Energy demand'!AI8</f>
        <v>4477.1095017358502</v>
      </c>
      <c r="O95" s="220">
        <f>'[54]INPUT_Energy demand'!AJ8</f>
        <v>5442.966604350635</v>
      </c>
      <c r="P95" s="13">
        <f>'[54]INPUT_Energy demand'!AK8</f>
        <v>4895.3987578003544</v>
      </c>
      <c r="Q95" s="214">
        <f>'[54]INPUT_Energy demand'!AL8</f>
        <v>0</v>
      </c>
      <c r="R95" s="220">
        <f>'[54]INPUT_Energy demand'!AM8</f>
        <v>1055.0901850617674</v>
      </c>
      <c r="S95" s="13">
        <f>'[54]INPUT_Energy demand'!AN8</f>
        <v>1131.7434626066197</v>
      </c>
      <c r="T95" s="217">
        <f>'[54]INPUT_Energy demand'!AO8</f>
        <v>1294.8683942778807</v>
      </c>
      <c r="U95" s="214">
        <f>'[54]INPUT_Energy demand'!AP8</f>
        <v>0</v>
      </c>
      <c r="V95" s="13">
        <f>'[54]INPUT_Energy demand'!AQ8</f>
        <v>2221.8212674466222</v>
      </c>
      <c r="W95" s="217">
        <f>'[54]INPUT_Energy demand'!AR8</f>
        <v>1131.7434626066197</v>
      </c>
      <c r="X95" s="220">
        <f>'[54]INPUT_Energy demand'!AS8</f>
        <v>5679.247343324103</v>
      </c>
      <c r="Y95" s="214">
        <f>'[54]INPUT_Energy demand'!AT8</f>
        <v>0</v>
      </c>
      <c r="Z95" s="235">
        <f>'[54]INPUT_Energy demand'!AU8</f>
        <v>0.47487626503562369</v>
      </c>
      <c r="AA95" s="212">
        <f>'[54]INPUT_Energy demand'!AV8</f>
        <v>1</v>
      </c>
      <c r="AB95" s="229">
        <f>'[54]INPUT_Energy demand'!AW8</f>
        <v>0.2279999999999974</v>
      </c>
      <c r="AC95" s="13">
        <f>'[54]INPUT_Energy demand'!AX8</f>
        <v>18759.332087012695</v>
      </c>
      <c r="AD95" s="217">
        <f>'[54]INPUT_Energy demand'!AY8</f>
        <v>25.419338789085746</v>
      </c>
      <c r="AE95" s="13">
        <f>'[54]INPUT_Energy demand'!AZ8</f>
        <v>90.29539201271345</v>
      </c>
      <c r="AF95" s="240">
        <f>'[54]INPUT_Energy demand'!BA8</f>
        <v>110.60450884389138</v>
      </c>
    </row>
    <row r="96" spans="1:32">
      <c r="A96" s="41" t="s">
        <v>8</v>
      </c>
      <c r="B96" s="17" t="s">
        <v>10</v>
      </c>
      <c r="C96" s="17" t="s">
        <v>37</v>
      </c>
      <c r="D96" s="17" t="s">
        <v>50</v>
      </c>
      <c r="E96" s="17" t="s">
        <v>92</v>
      </c>
      <c r="F96" s="17" t="s">
        <v>20</v>
      </c>
      <c r="G96" s="25" t="str">
        <f t="shared" si="2"/>
        <v>60s Direct NoPV STC TC NoEV</v>
      </c>
      <c r="H96" s="283">
        <v>32749</v>
      </c>
      <c r="I96" s="214">
        <f>'[53]INPUT_Energy demand'!AD8</f>
        <v>8034.8385679270905</v>
      </c>
      <c r="J96" s="217">
        <f>'[53]INPUT_Energy demand'!AE8</f>
        <v>7881.2635655705826</v>
      </c>
      <c r="K96" s="13">
        <f>'[53]INPUT_Energy demand'!AF8</f>
        <v>9250.5509780246102</v>
      </c>
      <c r="L96" s="220">
        <f>'[53]INPUT_Energy demand'!AG8</f>
        <v>9496.0441620484635</v>
      </c>
      <c r="M96" s="214">
        <f>'[53]INPUT_Energy demand'!AH8</f>
        <v>8034.8385679270905</v>
      </c>
      <c r="N96" s="217">
        <f>'[53]INPUT_Energy demand'!AI8</f>
        <v>6053.4276460734418</v>
      </c>
      <c r="O96" s="220">
        <f>'[53]INPUT_Energy demand'!AJ8</f>
        <v>8209.1764351929614</v>
      </c>
      <c r="P96" s="13">
        <f>'[53]INPUT_Energy demand'!AK8</f>
        <v>6885.915939648502</v>
      </c>
      <c r="Q96" s="214">
        <f>'[53]INPUT_Energy demand'!AL8</f>
        <v>0</v>
      </c>
      <c r="R96" s="13">
        <f>'[53]INPUT_Energy demand'!AM8</f>
        <v>1827.8359194971408</v>
      </c>
      <c r="S96" s="220">
        <f>'[53]INPUT_Energy demand'!AN8</f>
        <v>1041.3745428316488</v>
      </c>
      <c r="T96" s="217">
        <f>'[53]INPUT_Energy demand'!AO8</f>
        <v>2610.1282223999615</v>
      </c>
      <c r="U96" s="214">
        <f>'[53]INPUT_Energy demand'!AP8</f>
        <v>0</v>
      </c>
      <c r="V96" s="13">
        <f>'[53]INPUT_Energy demand'!AQ8</f>
        <v>4057.9471969146998</v>
      </c>
      <c r="W96" s="217">
        <f>'[53]INPUT_Energy demand'!AR8</f>
        <v>1041.3745428316488</v>
      </c>
      <c r="X96" s="220">
        <f>'[53]INPUT_Energy demand'!AS8</f>
        <v>11447.930800000009</v>
      </c>
      <c r="Y96" s="214">
        <f>'[53]INPUT_Energy demand'!AT8</f>
        <v>0</v>
      </c>
      <c r="Z96" s="235">
        <f>'[53]INPUT_Energy demand'!AU8</f>
        <v>0.4504336381919567</v>
      </c>
      <c r="AA96" s="212">
        <f>'[53]INPUT_Energy demand'!AV8</f>
        <v>1</v>
      </c>
      <c r="AB96" s="229">
        <f>'[53]INPUT_Energy demand'!AW8</f>
        <v>0.22799999999999646</v>
      </c>
      <c r="AC96" s="13">
        <f>'[53]INPUT_Energy demand'!AX8</f>
        <v>32749.058403859155</v>
      </c>
      <c r="AD96" s="217">
        <f>'[53]INPUT_Energy demand'!AY8</f>
        <v>23.144355783466242</v>
      </c>
      <c r="AE96" s="13">
        <f>'[53]INPUT_Energy demand'!AZ8</f>
        <v>66.385416262127492</v>
      </c>
      <c r="AF96" s="240">
        <f>'[53]INPUT_Energy demand'!BA8</f>
        <v>139.26929999999999</v>
      </c>
    </row>
    <row r="97" spans="1:33">
      <c r="A97" s="41" t="s">
        <v>8</v>
      </c>
      <c r="B97" s="17" t="s">
        <v>11</v>
      </c>
      <c r="C97" s="17" t="s">
        <v>37</v>
      </c>
      <c r="D97" s="17" t="s">
        <v>50</v>
      </c>
      <c r="E97" s="17" t="s">
        <v>93</v>
      </c>
      <c r="F97" s="17" t="s">
        <v>20</v>
      </c>
      <c r="G97" s="25" t="str">
        <f t="shared" si="2"/>
        <v>60s ASHP NoPV STC OC NoEV</v>
      </c>
      <c r="H97" s="283">
        <v>40659</v>
      </c>
      <c r="I97" s="214">
        <f>'[62]INPUT_Energy demand'!AD8</f>
        <v>9554.2199928347181</v>
      </c>
      <c r="J97" s="217">
        <f>'[62]INPUT_Energy demand'!AE8</f>
        <v>10039.445854276051</v>
      </c>
      <c r="K97" s="220">
        <f>'[62]INPUT_Energy demand'!AF8</f>
        <v>11375.582636712923</v>
      </c>
      <c r="L97" s="13">
        <f>'[62]INPUT_Energy demand'!AG8</f>
        <v>10631.333823118099</v>
      </c>
      <c r="M97" s="214">
        <f>'[62]INPUT_Energy demand'!AH8</f>
        <v>9554.2199928347181</v>
      </c>
      <c r="N97" s="217">
        <f>'[62]INPUT_Energy demand'!AI8</f>
        <v>6969.8641402797348</v>
      </c>
      <c r="O97" s="220">
        <f>'[62]INPUT_Energy demand'!AJ8</f>
        <v>9982.9728246293198</v>
      </c>
      <c r="P97" s="13">
        <f>'[62]INPUT_Energy demand'!AK8</f>
        <v>7964.8883147044326</v>
      </c>
      <c r="Q97" s="214">
        <f>'[62]INPUT_Energy demand'!AL8</f>
        <v>0</v>
      </c>
      <c r="R97" s="217">
        <f>'[62]INPUT_Energy demand'!AM8</f>
        <v>3069.5817139963165</v>
      </c>
      <c r="S97" s="220">
        <f>'[62]INPUT_Energy demand'!AN8</f>
        <v>1392.6098120836032</v>
      </c>
      <c r="T97" s="13">
        <f>'[62]INPUT_Energy demand'!AO8</f>
        <v>2666.4455084136662</v>
      </c>
      <c r="U97" s="214">
        <f>'[62]INPUT_Energy demand'!AP8</f>
        <v>0</v>
      </c>
      <c r="V97" s="13">
        <f>'[62]INPUT_Energy demand'!AQ8</f>
        <v>7744.9523684788974</v>
      </c>
      <c r="W97" s="217">
        <f>'[62]INPUT_Energy demand'!AR8</f>
        <v>1392.6098120836032</v>
      </c>
      <c r="X97" s="220">
        <f>'[62]INPUT_Energy demand'!AS8</f>
        <v>11694.936440410842</v>
      </c>
      <c r="Y97" s="214">
        <f>'[62]INPUT_Energy demand'!AT8</f>
        <v>0</v>
      </c>
      <c r="Z97" s="235">
        <f>'[62]INPUT_Energy demand'!AU8</f>
        <v>0.3963331945705923</v>
      </c>
      <c r="AA97" s="212">
        <f>'[62]INPUT_Energy demand'!AV8</f>
        <v>1</v>
      </c>
      <c r="AB97" s="229">
        <f>'[62]INPUT_Energy demand'!AW8</f>
        <v>0.22799999999999951</v>
      </c>
      <c r="AC97" s="13">
        <f>'[62]INPUT_Energy demand'!AX8</f>
        <v>40659.456492586294</v>
      </c>
      <c r="AD97" s="217">
        <f>'[62]INPUT_Energy demand'!AY8</f>
        <v>41.494362126237654</v>
      </c>
      <c r="AE97" s="13">
        <f>'[62]INPUT_Energy demand'!AZ8</f>
        <v>68.567099975497641</v>
      </c>
      <c r="AF97" s="240">
        <f>'[62]INPUT_Energy demand'!BA8</f>
        <v>160.69912843201686</v>
      </c>
    </row>
    <row r="98" spans="1:33">
      <c r="A98" s="43" t="s">
        <v>8</v>
      </c>
      <c r="B98" s="33" t="s">
        <v>10</v>
      </c>
      <c r="C98" s="33" t="s">
        <v>37</v>
      </c>
      <c r="D98" s="33" t="s">
        <v>50</v>
      </c>
      <c r="E98" s="33" t="s">
        <v>93</v>
      </c>
      <c r="F98" s="33" t="s">
        <v>20</v>
      </c>
      <c r="G98" s="34" t="str">
        <f t="shared" si="2"/>
        <v>60s Direct NoPV STC OC NoEV</v>
      </c>
      <c r="H98" s="285">
        <v>66578</v>
      </c>
      <c r="I98" s="216">
        <f>'[61]INPUT_Energy demand'!AD8</f>
        <v>14529.881585620524</v>
      </c>
      <c r="J98" s="219">
        <f>'[61]INPUT_Energy demand'!AE8</f>
        <v>14163.678447978467</v>
      </c>
      <c r="K98" s="223">
        <f>'[61]INPUT_Energy demand'!AF8</f>
        <v>18996.059862728991</v>
      </c>
      <c r="L98" s="31">
        <f>'[61]INPUT_Energy demand'!AG8</f>
        <v>15719.592214630671</v>
      </c>
      <c r="M98" s="216">
        <f>'[61]INPUT_Energy demand'!AH8</f>
        <v>14529.881585620524</v>
      </c>
      <c r="N98" s="219">
        <f>'[61]INPUT_Energy demand'!AI8</f>
        <v>10251.070160441588</v>
      </c>
      <c r="O98" s="31">
        <f>'[61]INPUT_Energy demand'!AJ8</f>
        <v>11278.876989417284</v>
      </c>
      <c r="P98" s="223">
        <f>'[61]INPUT_Energy demand'!AK8</f>
        <v>11490.449170630713</v>
      </c>
      <c r="Q98" s="216">
        <f>'[61]INPUT_Energy demand'!AL8</f>
        <v>0</v>
      </c>
      <c r="R98" s="223">
        <f>'[61]INPUT_Energy demand'!AM8</f>
        <v>3912.6082875368793</v>
      </c>
      <c r="S98" s="219">
        <f>'[61]INPUT_Energy demand'!AN8</f>
        <v>7717.1828733117072</v>
      </c>
      <c r="T98" s="31">
        <f>'[61]INPUT_Energy demand'!AO8</f>
        <v>4229.1430439999585</v>
      </c>
      <c r="U98" s="216">
        <f>'[61]INPUT_Energy demand'!AP8</f>
        <v>0</v>
      </c>
      <c r="V98" s="31">
        <f>'[61]INPUT_Energy demand'!AQ8</f>
        <v>10988.318177002571</v>
      </c>
      <c r="W98" s="219">
        <f>'[61]INPUT_Energy demand'!AR8</f>
        <v>7717.1828733117063</v>
      </c>
      <c r="X98" s="223">
        <f>'[61]INPUT_Energy demand'!AS8</f>
        <v>18548.873</v>
      </c>
      <c r="Y98" s="216">
        <f>'[61]INPUT_Energy demand'!AT8</f>
        <v>0</v>
      </c>
      <c r="Z98" s="238">
        <f>'[61]INPUT_Energy demand'!AU8</f>
        <v>0.35606980290446716</v>
      </c>
      <c r="AA98" s="233">
        <f>'[61]INPUT_Energy demand'!AV8</f>
        <v>1.0000000000000002</v>
      </c>
      <c r="AB98" s="232">
        <f>'[61]INPUT_Energy demand'!AW8</f>
        <v>0.22799999999999776</v>
      </c>
      <c r="AC98" s="31">
        <f>'[61]INPUT_Energy demand'!AX8</f>
        <v>66577.539788345937</v>
      </c>
      <c r="AD98" s="219">
        <f>'[61]INPUT_Energy demand'!AY8</f>
        <v>42.976739595358239</v>
      </c>
      <c r="AE98" s="31">
        <f>'[61]INPUT_Energy demand'!AZ8</f>
        <v>114.09489637367619</v>
      </c>
      <c r="AF98" s="242">
        <f>'[61]INPUT_Energy demand'!BA8</f>
        <v>192.07599999999999</v>
      </c>
    </row>
    <row r="100" spans="1:33">
      <c r="I100" s="224" t="s">
        <v>79</v>
      </c>
      <c r="J100">
        <v>41</v>
      </c>
      <c r="K100" s="279">
        <v>6</v>
      </c>
      <c r="L100" s="224">
        <v>49</v>
      </c>
      <c r="M100" s="227">
        <f>SUM(J100:L100)</f>
        <v>96</v>
      </c>
      <c r="N100" s="253">
        <v>62</v>
      </c>
      <c r="O100" s="279">
        <v>11</v>
      </c>
      <c r="P100">
        <v>23</v>
      </c>
      <c r="Q100" s="227">
        <f>P100+O100+N100</f>
        <v>96</v>
      </c>
      <c r="R100" s="254">
        <v>26</v>
      </c>
      <c r="S100" s="224">
        <v>43</v>
      </c>
      <c r="T100">
        <v>27</v>
      </c>
      <c r="U100" s="227">
        <f>T100+S100+R100</f>
        <v>96</v>
      </c>
      <c r="V100" s="90">
        <v>16</v>
      </c>
      <c r="W100" s="253">
        <v>80</v>
      </c>
      <c r="X100" s="279">
        <v>0</v>
      </c>
      <c r="Y100" s="9">
        <f>V100+W100+X100</f>
        <v>96</v>
      </c>
      <c r="AD100" s="224">
        <v>77</v>
      </c>
      <c r="AE100">
        <v>23</v>
      </c>
      <c r="AF100" s="279">
        <v>0</v>
      </c>
      <c r="AG100" s="227">
        <f>AD100+AE100+AF100</f>
        <v>100</v>
      </c>
    </row>
    <row r="101" spans="1:33" s="57" customFormat="1">
      <c r="I101" s="225" t="s">
        <v>80</v>
      </c>
      <c r="J101" s="9">
        <v>16</v>
      </c>
      <c r="K101" s="225">
        <v>69</v>
      </c>
      <c r="L101" s="252">
        <v>11</v>
      </c>
      <c r="M101" s="107">
        <f>L101+K101+J101</f>
        <v>96</v>
      </c>
      <c r="N101" s="252">
        <v>16</v>
      </c>
      <c r="O101" s="225">
        <v>62</v>
      </c>
      <c r="P101" s="9">
        <v>18</v>
      </c>
      <c r="Q101" s="107">
        <f>N101+O101+P101</f>
        <v>96</v>
      </c>
      <c r="R101" s="252">
        <v>19</v>
      </c>
      <c r="S101" s="9">
        <v>35</v>
      </c>
      <c r="T101" s="225">
        <v>42</v>
      </c>
      <c r="U101" s="107">
        <f>T101+S101+R101</f>
        <v>96</v>
      </c>
      <c r="V101" s="9">
        <v>8</v>
      </c>
      <c r="W101" s="252">
        <v>0</v>
      </c>
      <c r="X101" s="225">
        <v>88</v>
      </c>
      <c r="Y101" s="9">
        <f>V101+W101+X101</f>
        <v>96</v>
      </c>
      <c r="Z101" s="10"/>
      <c r="AA101" s="10"/>
      <c r="AB101" s="10"/>
      <c r="AD101" s="253">
        <v>0</v>
      </c>
      <c r="AE101" s="253">
        <v>0</v>
      </c>
      <c r="AF101" s="254">
        <v>96</v>
      </c>
      <c r="AG101" s="243">
        <f>AF101+AE101+AD101</f>
        <v>96</v>
      </c>
    </row>
    <row r="102" spans="1:33" s="57" customFormat="1"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10"/>
      <c r="Z102" s="10"/>
      <c r="AA102" s="10"/>
      <c r="AB102" s="10"/>
    </row>
    <row r="103" spans="1:33" s="57" customFormat="1"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10"/>
      <c r="Z103" s="10"/>
      <c r="AA103" s="10"/>
      <c r="AB103" s="10"/>
    </row>
    <row r="104" spans="1:33" s="57" customFormat="1"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10"/>
      <c r="Z104" s="10"/>
      <c r="AA104" s="10"/>
      <c r="AB104" s="10"/>
    </row>
    <row r="105" spans="1:33" s="57" customFormat="1"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10"/>
      <c r="Z105" s="10"/>
      <c r="AA105" s="10"/>
      <c r="AB105" s="10"/>
    </row>
    <row r="106" spans="1:33" s="57" customFormat="1">
      <c r="Y106" s="10"/>
      <c r="Z106" s="10"/>
      <c r="AA106" s="10"/>
      <c r="AB106" s="10"/>
    </row>
    <row r="107" spans="1:33" s="57" customFormat="1"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10"/>
      <c r="Z107" s="10"/>
      <c r="AA107" s="10"/>
      <c r="AB107" s="10"/>
    </row>
    <row r="108" spans="1:33" s="57" customFormat="1"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10"/>
      <c r="Z108" s="10"/>
      <c r="AA108" s="10"/>
      <c r="AB108" s="10"/>
    </row>
    <row r="109" spans="1:33" s="57" customFormat="1">
      <c r="Y109" s="10"/>
      <c r="Z109" s="10"/>
      <c r="AA109" s="10"/>
      <c r="AB109" s="10"/>
    </row>
    <row r="110" spans="1:33" s="57" customFormat="1">
      <c r="Y110" s="10"/>
      <c r="Z110" s="10"/>
      <c r="AA110" s="10"/>
      <c r="AB110" s="10"/>
    </row>
    <row r="111" spans="1:33" s="57" customFormat="1"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10"/>
      <c r="Z111" s="10"/>
      <c r="AA111" s="10"/>
      <c r="AB111" s="10"/>
    </row>
    <row r="112" spans="1:33" s="57" customFormat="1"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10"/>
      <c r="Z112" s="10"/>
      <c r="AA112" s="10"/>
      <c r="AB112" s="10"/>
    </row>
    <row r="113" spans="9:28" s="57" customFormat="1"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10"/>
      <c r="Z113" s="10"/>
      <c r="AA113" s="10"/>
      <c r="AB113" s="10"/>
    </row>
    <row r="114" spans="9:28" s="57" customFormat="1"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10"/>
      <c r="Z114" s="10"/>
      <c r="AA114" s="10"/>
      <c r="AB114" s="10"/>
    </row>
    <row r="115" spans="9:28" s="57" customFormat="1"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10"/>
      <c r="Z115" s="10"/>
      <c r="AA115" s="10"/>
      <c r="AB115" s="10"/>
    </row>
    <row r="116" spans="9:28" s="57" customFormat="1">
      <c r="Y116" s="10"/>
      <c r="Z116" s="10"/>
      <c r="AA116" s="10"/>
      <c r="AB116" s="10"/>
    </row>
    <row r="117" spans="9:28" s="57" customFormat="1"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10"/>
      <c r="Z117" s="10"/>
      <c r="AA117" s="10"/>
      <c r="AB117" s="10"/>
    </row>
    <row r="118" spans="9:28" s="57" customFormat="1"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10"/>
      <c r="Z118" s="10"/>
      <c r="AA118" s="10"/>
      <c r="AB118" s="10"/>
    </row>
  </sheetData>
  <sortState ref="A3:AE98">
    <sortCondition descending="1" ref="A98"/>
  </sortState>
  <mergeCells count="6">
    <mergeCell ref="AD1:AF1"/>
    <mergeCell ref="I1:L1"/>
    <mergeCell ref="M1:P1"/>
    <mergeCell ref="Q1:T1"/>
    <mergeCell ref="U1:X1"/>
    <mergeCell ref="Y1:AB1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Y36"/>
  <sheetViews>
    <sheetView workbookViewId="0">
      <selection activeCell="N44" sqref="N44"/>
    </sheetView>
  </sheetViews>
  <sheetFormatPr baseColWidth="10" defaultRowHeight="15" x14ac:dyDescent="0"/>
  <sheetData>
    <row r="1" spans="1:24">
      <c r="A1" s="333" t="s">
        <v>26</v>
      </c>
      <c r="B1" s="333"/>
      <c r="C1" s="333"/>
      <c r="D1" s="333"/>
      <c r="E1" s="333" t="s">
        <v>27</v>
      </c>
      <c r="F1" s="333"/>
      <c r="G1" s="333"/>
      <c r="H1" s="333"/>
      <c r="I1" s="333" t="s">
        <v>28</v>
      </c>
      <c r="J1" s="333"/>
      <c r="K1" s="333"/>
      <c r="L1" s="333"/>
      <c r="M1" s="333" t="s">
        <v>29</v>
      </c>
      <c r="N1" s="333"/>
      <c r="O1" s="333"/>
      <c r="P1" s="333"/>
      <c r="Q1" s="333" t="s">
        <v>30</v>
      </c>
      <c r="R1" s="333"/>
      <c r="S1" s="333"/>
      <c r="T1" s="333"/>
      <c r="V1" s="332" t="s">
        <v>64</v>
      </c>
      <c r="W1" s="332"/>
      <c r="X1" s="332"/>
    </row>
    <row r="2" spans="1:24" ht="16" thickBot="1">
      <c r="A2" s="3"/>
      <c r="B2" s="3" t="s">
        <v>2</v>
      </c>
      <c r="C2" s="3" t="s">
        <v>3</v>
      </c>
      <c r="D2" s="3" t="s">
        <v>4</v>
      </c>
      <c r="E2" s="3"/>
      <c r="F2" s="3" t="s">
        <v>2</v>
      </c>
      <c r="G2" s="3" t="s">
        <v>3</v>
      </c>
      <c r="H2" s="3" t="s">
        <v>4</v>
      </c>
      <c r="I2" s="27"/>
      <c r="J2" s="27" t="s">
        <v>2</v>
      </c>
      <c r="K2" s="27" t="s">
        <v>3</v>
      </c>
      <c r="L2" s="27" t="s">
        <v>4</v>
      </c>
      <c r="M2" s="27"/>
      <c r="N2" s="27" t="s">
        <v>2</v>
      </c>
      <c r="O2" s="27" t="s">
        <v>3</v>
      </c>
      <c r="P2" s="27" t="s">
        <v>4</v>
      </c>
      <c r="Q2" s="27"/>
      <c r="R2" s="27" t="s">
        <v>2</v>
      </c>
      <c r="S2" s="27" t="s">
        <v>3</v>
      </c>
      <c r="T2" s="27" t="s">
        <v>4</v>
      </c>
      <c r="U2" s="1"/>
      <c r="V2" s="2" t="s">
        <v>63</v>
      </c>
      <c r="W2" s="2" t="s">
        <v>3</v>
      </c>
      <c r="X2" s="3" t="s">
        <v>4</v>
      </c>
    </row>
    <row r="3" spans="1:24">
      <c r="A3" s="263" t="s">
        <v>7</v>
      </c>
      <c r="B3" s="273">
        <v>5</v>
      </c>
      <c r="C3" s="255">
        <v>6</v>
      </c>
      <c r="D3" s="262">
        <v>37</v>
      </c>
      <c r="E3" s="9"/>
      <c r="F3" s="210">
        <v>27</v>
      </c>
      <c r="G3" s="273">
        <v>5</v>
      </c>
      <c r="H3" s="259">
        <v>16</v>
      </c>
      <c r="I3" s="9"/>
      <c r="J3" s="211">
        <v>15</v>
      </c>
      <c r="K3" s="274">
        <v>18</v>
      </c>
      <c r="L3" s="276">
        <v>15</v>
      </c>
      <c r="M3" s="9"/>
      <c r="N3" s="22">
        <v>8</v>
      </c>
      <c r="O3" s="274">
        <v>39</v>
      </c>
      <c r="P3" s="276">
        <v>0</v>
      </c>
      <c r="Q3" s="9"/>
      <c r="R3" s="22">
        <v>3</v>
      </c>
      <c r="S3" s="274">
        <v>45</v>
      </c>
      <c r="T3" s="276">
        <v>0</v>
      </c>
      <c r="U3" s="9"/>
      <c r="V3" s="210">
        <v>29</v>
      </c>
      <c r="W3" s="255">
        <v>24</v>
      </c>
      <c r="X3" s="276">
        <v>0</v>
      </c>
    </row>
    <row r="4" spans="1:24">
      <c r="A4" s="264" t="s">
        <v>8</v>
      </c>
      <c r="B4" s="252">
        <v>36</v>
      </c>
      <c r="C4" s="225">
        <v>0</v>
      </c>
      <c r="D4" s="226">
        <v>12</v>
      </c>
      <c r="E4" s="9"/>
      <c r="F4" s="217">
        <v>35</v>
      </c>
      <c r="G4" s="225">
        <v>6</v>
      </c>
      <c r="H4" s="226">
        <v>7</v>
      </c>
      <c r="I4" s="9"/>
      <c r="J4" s="220">
        <v>12</v>
      </c>
      <c r="K4" s="252">
        <v>24</v>
      </c>
      <c r="L4" s="277">
        <v>12</v>
      </c>
      <c r="M4" s="9"/>
      <c r="N4" s="13">
        <v>8</v>
      </c>
      <c r="O4" s="252">
        <v>40</v>
      </c>
      <c r="P4" s="277">
        <v>0</v>
      </c>
      <c r="Q4" s="9"/>
      <c r="R4" s="13">
        <v>0</v>
      </c>
      <c r="S4" s="252">
        <v>48</v>
      </c>
      <c r="T4" s="277">
        <v>0</v>
      </c>
      <c r="U4" s="9"/>
      <c r="V4" s="217">
        <v>48</v>
      </c>
      <c r="W4" s="225">
        <v>0</v>
      </c>
      <c r="X4" s="277">
        <v>0</v>
      </c>
    </row>
    <row r="5" spans="1:24">
      <c r="A5" s="265" t="s">
        <v>7</v>
      </c>
      <c r="B5" s="9">
        <v>16</v>
      </c>
      <c r="C5" s="225">
        <v>26</v>
      </c>
      <c r="D5" s="272">
        <v>5</v>
      </c>
      <c r="E5" s="9"/>
      <c r="F5" s="13">
        <v>15</v>
      </c>
      <c r="G5" s="225">
        <v>25</v>
      </c>
      <c r="H5" s="272">
        <v>8</v>
      </c>
      <c r="I5" s="9"/>
      <c r="J5" s="220">
        <v>9</v>
      </c>
      <c r="K5" s="9">
        <v>18</v>
      </c>
      <c r="L5" s="272">
        <v>21</v>
      </c>
      <c r="M5" s="9"/>
      <c r="N5" s="13">
        <v>8</v>
      </c>
      <c r="O5" s="252">
        <v>0</v>
      </c>
      <c r="P5" s="277">
        <v>40</v>
      </c>
      <c r="Q5" s="9"/>
      <c r="R5" s="13">
        <v>0</v>
      </c>
      <c r="S5" s="252">
        <v>0</v>
      </c>
      <c r="T5" s="277">
        <v>48</v>
      </c>
      <c r="U5" s="9"/>
      <c r="V5" s="217">
        <v>0</v>
      </c>
      <c r="W5" s="252">
        <v>0</v>
      </c>
      <c r="X5" s="277">
        <v>48</v>
      </c>
    </row>
    <row r="6" spans="1:24">
      <c r="A6" s="266" t="s">
        <v>8</v>
      </c>
      <c r="B6" s="257">
        <v>0</v>
      </c>
      <c r="C6" s="258">
        <v>42</v>
      </c>
      <c r="D6" s="260">
        <v>6</v>
      </c>
      <c r="E6" s="9"/>
      <c r="F6" s="219">
        <v>1</v>
      </c>
      <c r="G6" s="258">
        <v>36</v>
      </c>
      <c r="H6" s="260">
        <v>10</v>
      </c>
      <c r="I6" s="9"/>
      <c r="J6" s="223">
        <v>9</v>
      </c>
      <c r="K6" s="256">
        <v>18</v>
      </c>
      <c r="L6" s="275">
        <v>21</v>
      </c>
      <c r="M6" s="9"/>
      <c r="N6" s="219">
        <v>0</v>
      </c>
      <c r="O6" s="257">
        <v>0</v>
      </c>
      <c r="P6" s="278">
        <v>48</v>
      </c>
      <c r="Q6" s="9"/>
      <c r="R6" s="31">
        <v>0</v>
      </c>
      <c r="S6" s="257">
        <v>0</v>
      </c>
      <c r="T6" s="278">
        <v>48</v>
      </c>
      <c r="U6" s="9"/>
      <c r="V6" s="219">
        <v>0</v>
      </c>
      <c r="W6" s="257">
        <v>0</v>
      </c>
      <c r="X6" s="278">
        <v>48</v>
      </c>
    </row>
    <row r="7" spans="1:24">
      <c r="A7" s="267"/>
    </row>
    <row r="8" spans="1:24">
      <c r="A8" s="268" t="s">
        <v>85</v>
      </c>
      <c r="B8" s="255">
        <v>12</v>
      </c>
      <c r="C8" s="273">
        <v>4</v>
      </c>
      <c r="D8" s="262">
        <v>32</v>
      </c>
      <c r="E8" s="9"/>
      <c r="F8" s="210">
        <v>28</v>
      </c>
      <c r="G8" s="273">
        <v>6</v>
      </c>
      <c r="H8" s="259">
        <v>14</v>
      </c>
      <c r="I8" s="9"/>
      <c r="J8" s="210">
        <v>19</v>
      </c>
      <c r="K8" s="274">
        <v>19</v>
      </c>
      <c r="L8" s="276">
        <v>10</v>
      </c>
      <c r="M8" s="9"/>
      <c r="N8" s="22">
        <v>7</v>
      </c>
      <c r="O8" s="274">
        <v>41</v>
      </c>
      <c r="P8" s="276">
        <v>0</v>
      </c>
      <c r="Q8" s="9"/>
      <c r="R8" s="22">
        <v>3</v>
      </c>
      <c r="S8" s="274">
        <v>45</v>
      </c>
      <c r="T8" s="276">
        <v>0</v>
      </c>
      <c r="U8" s="9"/>
      <c r="V8" s="210">
        <v>35</v>
      </c>
      <c r="W8" s="255">
        <v>15</v>
      </c>
      <c r="X8" s="276">
        <v>0</v>
      </c>
    </row>
    <row r="9" spans="1:24">
      <c r="A9" s="264" t="s">
        <v>86</v>
      </c>
      <c r="B9" s="252">
        <v>29</v>
      </c>
      <c r="C9" s="225">
        <v>2</v>
      </c>
      <c r="D9" s="226">
        <v>17</v>
      </c>
      <c r="E9" s="9"/>
      <c r="F9" s="217">
        <v>34</v>
      </c>
      <c r="G9" s="225">
        <v>5</v>
      </c>
      <c r="H9" s="226">
        <v>9</v>
      </c>
      <c r="I9" s="9"/>
      <c r="J9" s="220">
        <v>8</v>
      </c>
      <c r="K9" s="252">
        <v>23</v>
      </c>
      <c r="L9" s="226">
        <v>17</v>
      </c>
      <c r="M9" s="9"/>
      <c r="N9" s="13">
        <v>9</v>
      </c>
      <c r="O9" s="252">
        <v>38</v>
      </c>
      <c r="P9" s="277">
        <v>0</v>
      </c>
      <c r="Q9" s="9"/>
      <c r="R9" s="13">
        <v>0</v>
      </c>
      <c r="S9" s="252">
        <v>48</v>
      </c>
      <c r="T9" s="277">
        <v>0</v>
      </c>
      <c r="U9" s="9"/>
      <c r="V9" s="217">
        <v>42</v>
      </c>
      <c r="W9" s="9">
        <v>9</v>
      </c>
      <c r="X9" s="277">
        <v>0</v>
      </c>
    </row>
    <row r="10" spans="1:24">
      <c r="A10" s="265" t="s">
        <v>85</v>
      </c>
      <c r="B10" s="9">
        <v>11</v>
      </c>
      <c r="C10" s="225">
        <v>36</v>
      </c>
      <c r="D10" s="272">
        <v>1</v>
      </c>
      <c r="E10" s="9"/>
      <c r="F10" s="13">
        <v>13</v>
      </c>
      <c r="G10" s="225">
        <v>34</v>
      </c>
      <c r="H10" s="272">
        <v>0</v>
      </c>
      <c r="I10" s="9"/>
      <c r="J10" s="217">
        <v>14</v>
      </c>
      <c r="K10" s="9">
        <v>15</v>
      </c>
      <c r="L10" s="277">
        <v>19</v>
      </c>
      <c r="M10" s="9"/>
      <c r="N10" s="13">
        <v>4</v>
      </c>
      <c r="O10" s="252">
        <v>0</v>
      </c>
      <c r="P10" s="277">
        <v>44</v>
      </c>
      <c r="Q10" s="9"/>
      <c r="R10" s="13">
        <v>0</v>
      </c>
      <c r="S10" s="252">
        <v>0</v>
      </c>
      <c r="T10" s="277">
        <v>48</v>
      </c>
      <c r="U10" s="9"/>
      <c r="V10" s="217">
        <v>0</v>
      </c>
      <c r="W10" s="252">
        <v>0</v>
      </c>
      <c r="X10" s="277">
        <v>48</v>
      </c>
    </row>
    <row r="11" spans="1:24">
      <c r="A11" s="266" t="s">
        <v>86</v>
      </c>
      <c r="B11" s="257">
        <v>5</v>
      </c>
      <c r="C11" s="258">
        <v>32</v>
      </c>
      <c r="D11" s="260">
        <v>10</v>
      </c>
      <c r="E11" s="9"/>
      <c r="F11" s="219">
        <v>3</v>
      </c>
      <c r="G11" s="258">
        <v>27</v>
      </c>
      <c r="H11" s="260">
        <v>18</v>
      </c>
      <c r="I11" s="9"/>
      <c r="J11" s="219">
        <v>4</v>
      </c>
      <c r="K11" s="256">
        <v>21</v>
      </c>
      <c r="L11" s="278">
        <v>23</v>
      </c>
      <c r="M11" s="9"/>
      <c r="N11" s="31">
        <v>4</v>
      </c>
      <c r="O11" s="257">
        <v>0</v>
      </c>
      <c r="P11" s="278">
        <v>44</v>
      </c>
      <c r="Q11" s="9"/>
      <c r="R11" s="31">
        <v>0</v>
      </c>
      <c r="S11" s="257">
        <v>0</v>
      </c>
      <c r="T11" s="278">
        <v>48</v>
      </c>
      <c r="U11" s="9"/>
      <c r="V11" s="219">
        <v>0</v>
      </c>
      <c r="W11" s="257">
        <v>0</v>
      </c>
      <c r="X11" s="278">
        <v>48</v>
      </c>
    </row>
    <row r="12" spans="1:24">
      <c r="A12" s="267"/>
    </row>
    <row r="13" spans="1:24">
      <c r="A13" s="268" t="s">
        <v>81</v>
      </c>
      <c r="B13" s="274">
        <v>25</v>
      </c>
      <c r="C13" s="273">
        <v>6</v>
      </c>
      <c r="D13" s="259">
        <v>17</v>
      </c>
      <c r="E13" s="9"/>
      <c r="F13" s="210">
        <v>31</v>
      </c>
      <c r="G13" s="255">
        <v>9</v>
      </c>
      <c r="H13" s="276">
        <v>8</v>
      </c>
      <c r="I13" s="9"/>
      <c r="J13" s="280">
        <v>12</v>
      </c>
      <c r="K13" s="274">
        <v>22</v>
      </c>
      <c r="L13" s="259">
        <v>14</v>
      </c>
      <c r="M13" s="9"/>
      <c r="N13" s="22">
        <v>8</v>
      </c>
      <c r="O13" s="274">
        <v>39</v>
      </c>
      <c r="P13" s="276">
        <v>0</v>
      </c>
      <c r="Q13" s="9"/>
      <c r="R13" s="22">
        <v>2</v>
      </c>
      <c r="S13" s="274">
        <v>46</v>
      </c>
      <c r="T13" s="276">
        <v>0</v>
      </c>
      <c r="U13" s="9"/>
      <c r="V13" s="210">
        <v>41</v>
      </c>
      <c r="W13" s="255">
        <v>10</v>
      </c>
      <c r="X13" s="276">
        <v>0</v>
      </c>
    </row>
    <row r="14" spans="1:24">
      <c r="A14" s="264" t="s">
        <v>82</v>
      </c>
      <c r="B14" s="9">
        <v>16</v>
      </c>
      <c r="C14" s="225">
        <v>0</v>
      </c>
      <c r="D14" s="272">
        <v>32</v>
      </c>
      <c r="E14" s="9"/>
      <c r="F14" s="217">
        <v>31</v>
      </c>
      <c r="G14" s="225">
        <v>2</v>
      </c>
      <c r="H14" s="226">
        <v>15</v>
      </c>
      <c r="I14" s="9"/>
      <c r="J14" s="13">
        <v>15</v>
      </c>
      <c r="K14" s="252">
        <v>20</v>
      </c>
      <c r="L14" s="277">
        <v>13</v>
      </c>
      <c r="M14" s="9"/>
      <c r="N14" s="13">
        <v>8</v>
      </c>
      <c r="O14" s="252">
        <v>40</v>
      </c>
      <c r="P14" s="277">
        <v>0</v>
      </c>
      <c r="Q14" s="9"/>
      <c r="R14" s="13">
        <v>1</v>
      </c>
      <c r="S14" s="252">
        <v>47</v>
      </c>
      <c r="T14" s="277">
        <v>0</v>
      </c>
      <c r="U14" s="9"/>
      <c r="V14" s="217">
        <v>36</v>
      </c>
      <c r="W14" s="9">
        <v>14</v>
      </c>
      <c r="X14" s="277">
        <v>0</v>
      </c>
    </row>
    <row r="15" spans="1:24">
      <c r="A15" s="265" t="s">
        <v>81</v>
      </c>
      <c r="B15" s="252">
        <v>7</v>
      </c>
      <c r="C15" s="225">
        <v>29</v>
      </c>
      <c r="D15" s="226">
        <v>11</v>
      </c>
      <c r="E15" s="9"/>
      <c r="F15" s="217">
        <v>8</v>
      </c>
      <c r="G15" s="225">
        <v>29</v>
      </c>
      <c r="H15" s="226">
        <v>10</v>
      </c>
      <c r="I15" s="9"/>
      <c r="J15" s="217">
        <v>11</v>
      </c>
      <c r="K15" s="9">
        <v>18</v>
      </c>
      <c r="L15" s="277">
        <v>19</v>
      </c>
      <c r="M15" s="9"/>
      <c r="N15" s="13">
        <v>4</v>
      </c>
      <c r="O15" s="252">
        <v>0</v>
      </c>
      <c r="P15" s="277">
        <v>44</v>
      </c>
      <c r="Q15" s="9"/>
      <c r="R15" s="13">
        <v>0</v>
      </c>
      <c r="S15" s="252">
        <v>0</v>
      </c>
      <c r="T15" s="277">
        <v>48</v>
      </c>
      <c r="U15" s="9"/>
      <c r="V15" s="217">
        <v>0</v>
      </c>
      <c r="W15" s="252">
        <v>0</v>
      </c>
      <c r="X15" s="277">
        <v>48</v>
      </c>
    </row>
    <row r="16" spans="1:24">
      <c r="A16" s="266" t="s">
        <v>82</v>
      </c>
      <c r="B16" s="256">
        <v>9</v>
      </c>
      <c r="C16" s="258">
        <v>39</v>
      </c>
      <c r="D16" s="275">
        <v>0</v>
      </c>
      <c r="E16" s="9"/>
      <c r="F16" s="219">
        <v>8</v>
      </c>
      <c r="G16" s="258">
        <v>32</v>
      </c>
      <c r="H16" s="275">
        <v>8</v>
      </c>
      <c r="I16" s="9"/>
      <c r="J16" s="219">
        <v>7</v>
      </c>
      <c r="K16" s="256">
        <v>18</v>
      </c>
      <c r="L16" s="278">
        <v>23</v>
      </c>
      <c r="M16" s="9"/>
      <c r="N16" s="31">
        <v>4</v>
      </c>
      <c r="O16" s="257">
        <v>0</v>
      </c>
      <c r="P16" s="278">
        <v>44</v>
      </c>
      <c r="Q16" s="9"/>
      <c r="R16" s="31">
        <v>0</v>
      </c>
      <c r="S16" s="257">
        <v>0</v>
      </c>
      <c r="T16" s="278">
        <v>48</v>
      </c>
      <c r="U16" s="9"/>
      <c r="V16" s="219">
        <v>0</v>
      </c>
      <c r="W16" s="257">
        <v>0</v>
      </c>
      <c r="X16" s="278">
        <v>48</v>
      </c>
    </row>
    <row r="17" spans="1:24">
      <c r="A17" s="267"/>
    </row>
    <row r="18" spans="1:24">
      <c r="A18" s="268" t="s">
        <v>83</v>
      </c>
      <c r="B18" s="255">
        <v>17</v>
      </c>
      <c r="C18" s="273">
        <v>3</v>
      </c>
      <c r="D18" s="262">
        <v>28</v>
      </c>
      <c r="E18" s="9"/>
      <c r="F18" s="210">
        <v>28</v>
      </c>
      <c r="G18" s="273">
        <v>7</v>
      </c>
      <c r="H18" s="259">
        <v>13</v>
      </c>
      <c r="I18" s="9"/>
      <c r="J18" s="211">
        <v>9</v>
      </c>
      <c r="K18" s="274">
        <v>26</v>
      </c>
      <c r="L18" s="259">
        <v>13</v>
      </c>
      <c r="M18" s="9"/>
      <c r="N18" s="22">
        <v>10</v>
      </c>
      <c r="O18" s="274">
        <v>37</v>
      </c>
      <c r="P18" s="276">
        <v>0</v>
      </c>
      <c r="Q18" s="9"/>
      <c r="R18" s="22">
        <v>3</v>
      </c>
      <c r="S18" s="274">
        <v>45</v>
      </c>
      <c r="T18" s="276">
        <v>0</v>
      </c>
      <c r="U18" s="9"/>
      <c r="V18" s="210">
        <v>40</v>
      </c>
      <c r="W18" s="255">
        <v>12</v>
      </c>
      <c r="X18" s="276">
        <v>0</v>
      </c>
    </row>
    <row r="19" spans="1:24">
      <c r="A19" s="264" t="s">
        <v>84</v>
      </c>
      <c r="B19" s="252">
        <v>24</v>
      </c>
      <c r="C19" s="225">
        <v>3</v>
      </c>
      <c r="D19" s="226">
        <v>21</v>
      </c>
      <c r="E19" s="9"/>
      <c r="F19" s="217">
        <v>34</v>
      </c>
      <c r="G19" s="225">
        <v>4</v>
      </c>
      <c r="H19" s="226">
        <v>10</v>
      </c>
      <c r="I19" s="9"/>
      <c r="J19" s="217">
        <v>18</v>
      </c>
      <c r="K19" s="9">
        <v>16</v>
      </c>
      <c r="L19" s="277">
        <v>14</v>
      </c>
      <c r="M19" s="9"/>
      <c r="N19" s="13">
        <v>6</v>
      </c>
      <c r="O19" s="252">
        <v>42</v>
      </c>
      <c r="P19" s="277">
        <v>0</v>
      </c>
      <c r="Q19" s="9"/>
      <c r="R19" s="13">
        <v>0</v>
      </c>
      <c r="S19" s="252">
        <v>48</v>
      </c>
      <c r="T19" s="277">
        <v>0</v>
      </c>
      <c r="U19" s="9"/>
      <c r="V19" s="217">
        <v>37</v>
      </c>
      <c r="W19" s="9">
        <v>12</v>
      </c>
      <c r="X19" s="277">
        <v>0</v>
      </c>
    </row>
    <row r="20" spans="1:24">
      <c r="A20" s="265" t="s">
        <v>83</v>
      </c>
      <c r="B20" s="9">
        <v>9</v>
      </c>
      <c r="C20" s="225">
        <v>33</v>
      </c>
      <c r="D20" s="272">
        <v>5</v>
      </c>
      <c r="E20" s="9"/>
      <c r="F20" s="13">
        <v>10</v>
      </c>
      <c r="G20" s="225">
        <v>29</v>
      </c>
      <c r="H20" s="272">
        <v>9</v>
      </c>
      <c r="I20" s="9"/>
      <c r="J20" s="217">
        <v>11</v>
      </c>
      <c r="K20" s="9">
        <v>15</v>
      </c>
      <c r="L20" s="277">
        <v>22</v>
      </c>
      <c r="M20" s="9"/>
      <c r="N20" s="13">
        <v>4</v>
      </c>
      <c r="O20" s="252">
        <v>0</v>
      </c>
      <c r="P20" s="277">
        <v>44</v>
      </c>
      <c r="Q20" s="9"/>
      <c r="R20" s="13">
        <v>0</v>
      </c>
      <c r="S20" s="252">
        <v>0</v>
      </c>
      <c r="T20" s="277">
        <v>48</v>
      </c>
      <c r="U20" s="9"/>
      <c r="V20" s="217">
        <v>0</v>
      </c>
      <c r="W20" s="252">
        <v>0</v>
      </c>
      <c r="X20" s="277">
        <v>48</v>
      </c>
    </row>
    <row r="21" spans="1:24">
      <c r="A21" s="266" t="s">
        <v>84</v>
      </c>
      <c r="B21" s="256">
        <v>7</v>
      </c>
      <c r="C21" s="258">
        <v>35</v>
      </c>
      <c r="D21" s="275">
        <v>6</v>
      </c>
      <c r="E21" s="9"/>
      <c r="F21" s="219">
        <v>6</v>
      </c>
      <c r="G21" s="258">
        <v>32</v>
      </c>
      <c r="H21" s="260">
        <v>9</v>
      </c>
      <c r="I21" s="9"/>
      <c r="J21" s="219">
        <v>7</v>
      </c>
      <c r="K21" s="258">
        <v>21</v>
      </c>
      <c r="L21" s="260">
        <v>20</v>
      </c>
      <c r="M21" s="9"/>
      <c r="N21" s="31">
        <v>4</v>
      </c>
      <c r="O21" s="257">
        <v>0</v>
      </c>
      <c r="P21" s="278">
        <v>44</v>
      </c>
      <c r="Q21" s="9"/>
      <c r="R21" s="31">
        <v>0</v>
      </c>
      <c r="S21" s="257">
        <v>0</v>
      </c>
      <c r="T21" s="278">
        <v>48</v>
      </c>
      <c r="U21" s="9"/>
      <c r="V21" s="219">
        <v>0</v>
      </c>
      <c r="W21" s="257">
        <v>0</v>
      </c>
      <c r="X21" s="278">
        <v>48</v>
      </c>
    </row>
    <row r="22" spans="1:24">
      <c r="A22" s="267"/>
    </row>
    <row r="23" spans="1:24">
      <c r="A23" s="268" t="s">
        <v>87</v>
      </c>
      <c r="B23" s="274">
        <v>22</v>
      </c>
      <c r="C23" s="273">
        <v>6</v>
      </c>
      <c r="D23" s="259">
        <v>20</v>
      </c>
      <c r="E23" s="9"/>
      <c r="F23" s="22">
        <v>19</v>
      </c>
      <c r="G23" s="273">
        <v>6</v>
      </c>
      <c r="H23" s="262">
        <v>23</v>
      </c>
      <c r="I23" s="9"/>
      <c r="J23" s="22">
        <v>12</v>
      </c>
      <c r="K23" s="273">
        <v>10</v>
      </c>
      <c r="L23" s="262">
        <v>26</v>
      </c>
      <c r="M23" s="9"/>
      <c r="N23" s="22">
        <v>8</v>
      </c>
      <c r="O23" s="274">
        <v>40</v>
      </c>
      <c r="P23" s="276">
        <v>0</v>
      </c>
      <c r="Q23" s="9"/>
      <c r="R23" s="22">
        <v>3</v>
      </c>
      <c r="S23" s="274">
        <v>45</v>
      </c>
      <c r="T23" s="276">
        <v>0</v>
      </c>
      <c r="U23" s="9"/>
      <c r="V23" s="210">
        <v>43</v>
      </c>
      <c r="W23" s="255">
        <v>10</v>
      </c>
      <c r="X23" s="276">
        <v>0</v>
      </c>
    </row>
    <row r="24" spans="1:24">
      <c r="A24" s="264" t="s">
        <v>88</v>
      </c>
      <c r="B24" s="9">
        <v>19</v>
      </c>
      <c r="C24" s="225">
        <v>0</v>
      </c>
      <c r="D24" s="272">
        <v>29</v>
      </c>
      <c r="E24" s="9"/>
      <c r="F24" s="217">
        <v>43</v>
      </c>
      <c r="G24" s="9">
        <v>5</v>
      </c>
      <c r="H24" s="277">
        <v>0</v>
      </c>
      <c r="I24" s="9"/>
      <c r="J24" s="13">
        <v>15</v>
      </c>
      <c r="K24" s="252">
        <v>32</v>
      </c>
      <c r="L24" s="277">
        <v>1</v>
      </c>
      <c r="M24" s="9"/>
      <c r="N24" s="13">
        <v>8</v>
      </c>
      <c r="O24" s="252">
        <v>39</v>
      </c>
      <c r="P24" s="277">
        <v>0</v>
      </c>
      <c r="Q24" s="9"/>
      <c r="R24" s="13">
        <v>0</v>
      </c>
      <c r="S24" s="252">
        <v>48</v>
      </c>
      <c r="T24" s="277">
        <v>0</v>
      </c>
      <c r="U24" s="9"/>
      <c r="V24" s="217">
        <v>34</v>
      </c>
      <c r="W24" s="9">
        <v>14</v>
      </c>
      <c r="X24" s="277">
        <v>0</v>
      </c>
    </row>
    <row r="25" spans="1:24">
      <c r="A25" s="265" t="s">
        <v>87</v>
      </c>
      <c r="B25" s="9">
        <v>16</v>
      </c>
      <c r="C25" s="225">
        <v>21</v>
      </c>
      <c r="D25" s="272">
        <v>11</v>
      </c>
      <c r="E25" s="9"/>
      <c r="F25" s="13">
        <v>16</v>
      </c>
      <c r="G25" s="225">
        <v>31</v>
      </c>
      <c r="H25" s="272">
        <v>0</v>
      </c>
      <c r="I25" s="9"/>
      <c r="J25" s="13">
        <v>16</v>
      </c>
      <c r="K25" s="225">
        <v>24</v>
      </c>
      <c r="L25" s="272">
        <v>8</v>
      </c>
      <c r="M25" s="9"/>
      <c r="N25" s="217">
        <v>0</v>
      </c>
      <c r="O25" s="252">
        <v>0</v>
      </c>
      <c r="P25" s="277">
        <v>48</v>
      </c>
      <c r="Q25" s="9"/>
      <c r="R25" s="13">
        <v>0</v>
      </c>
      <c r="S25" s="252">
        <v>0</v>
      </c>
      <c r="T25" s="277">
        <v>48</v>
      </c>
      <c r="U25" s="9"/>
      <c r="V25" s="217">
        <v>0</v>
      </c>
      <c r="W25" s="252">
        <v>0</v>
      </c>
      <c r="X25" s="277">
        <v>48</v>
      </c>
    </row>
    <row r="26" spans="1:24">
      <c r="A26" s="266" t="s">
        <v>88</v>
      </c>
      <c r="B26" s="257">
        <v>0</v>
      </c>
      <c r="C26" s="258">
        <v>47</v>
      </c>
      <c r="D26" s="275">
        <v>0</v>
      </c>
      <c r="E26" s="9"/>
      <c r="F26" s="219">
        <v>0</v>
      </c>
      <c r="G26" s="258">
        <v>30</v>
      </c>
      <c r="H26" s="260">
        <v>18</v>
      </c>
      <c r="I26" s="9"/>
      <c r="J26" s="219">
        <v>2</v>
      </c>
      <c r="K26" s="256">
        <v>12</v>
      </c>
      <c r="L26" s="278">
        <v>34</v>
      </c>
      <c r="M26" s="9"/>
      <c r="N26" s="31">
        <v>8</v>
      </c>
      <c r="O26" s="257">
        <v>0</v>
      </c>
      <c r="P26" s="278">
        <v>40</v>
      </c>
      <c r="Q26" s="9"/>
      <c r="R26" s="31">
        <v>0</v>
      </c>
      <c r="S26" s="257">
        <v>0</v>
      </c>
      <c r="T26" s="278">
        <v>48</v>
      </c>
      <c r="U26" s="9"/>
      <c r="V26" s="219">
        <v>0</v>
      </c>
      <c r="W26" s="257">
        <v>0</v>
      </c>
      <c r="X26" s="278">
        <v>48</v>
      </c>
    </row>
    <row r="27" spans="1:24">
      <c r="A27" s="267"/>
    </row>
    <row r="28" spans="1:24">
      <c r="A28" s="268" t="s">
        <v>89</v>
      </c>
      <c r="B28" s="274">
        <v>18</v>
      </c>
      <c r="C28" s="273">
        <v>2</v>
      </c>
      <c r="D28" s="259">
        <v>12</v>
      </c>
      <c r="E28" s="255"/>
      <c r="F28" s="210">
        <v>24</v>
      </c>
      <c r="G28" s="273">
        <v>3</v>
      </c>
      <c r="H28" s="259">
        <v>5</v>
      </c>
      <c r="I28" s="255"/>
      <c r="J28" s="211">
        <v>8</v>
      </c>
      <c r="K28" s="255">
        <v>11</v>
      </c>
      <c r="L28" s="262">
        <v>13</v>
      </c>
      <c r="M28" s="255"/>
      <c r="N28" s="22">
        <v>2</v>
      </c>
      <c r="O28" s="274">
        <v>30</v>
      </c>
      <c r="P28" s="276">
        <v>0</v>
      </c>
      <c r="Q28" s="255"/>
      <c r="R28" s="22">
        <v>0</v>
      </c>
      <c r="S28" s="274">
        <v>32</v>
      </c>
      <c r="T28" s="276">
        <v>0</v>
      </c>
      <c r="U28" s="255"/>
      <c r="V28" s="210">
        <v>24</v>
      </c>
      <c r="W28" s="255">
        <v>10</v>
      </c>
      <c r="X28" s="276">
        <v>0</v>
      </c>
    </row>
    <row r="29" spans="1:24">
      <c r="A29" s="264" t="s">
        <v>90</v>
      </c>
      <c r="B29" s="9">
        <v>13</v>
      </c>
      <c r="C29" s="225">
        <v>0</v>
      </c>
      <c r="D29" s="272">
        <v>19</v>
      </c>
      <c r="E29" s="9"/>
      <c r="F29" s="217">
        <v>17</v>
      </c>
      <c r="G29" s="225">
        <v>3</v>
      </c>
      <c r="H29" s="226">
        <v>12</v>
      </c>
      <c r="I29" s="9"/>
      <c r="J29" s="220">
        <v>2</v>
      </c>
      <c r="K29" s="252">
        <v>17</v>
      </c>
      <c r="L29" s="226">
        <v>13</v>
      </c>
      <c r="M29" s="9"/>
      <c r="N29" s="13">
        <v>8</v>
      </c>
      <c r="O29" s="252">
        <v>23</v>
      </c>
      <c r="P29" s="277">
        <v>0</v>
      </c>
      <c r="Q29" s="9"/>
      <c r="R29" s="13">
        <v>2</v>
      </c>
      <c r="S29" s="252">
        <v>30</v>
      </c>
      <c r="T29" s="277">
        <v>0</v>
      </c>
      <c r="U29" s="9"/>
      <c r="V29" s="217">
        <v>26</v>
      </c>
      <c r="W29" s="9">
        <v>6</v>
      </c>
      <c r="X29" s="277">
        <v>0</v>
      </c>
    </row>
    <row r="30" spans="1:24">
      <c r="A30" s="269" t="s">
        <v>91</v>
      </c>
      <c r="B30" s="256">
        <v>10</v>
      </c>
      <c r="C30" s="258">
        <v>4</v>
      </c>
      <c r="D30" s="275">
        <v>18</v>
      </c>
      <c r="E30" s="9"/>
      <c r="F30" s="219">
        <v>21</v>
      </c>
      <c r="G30" s="258">
        <v>5</v>
      </c>
      <c r="H30" s="260">
        <v>6</v>
      </c>
      <c r="I30" s="9"/>
      <c r="J30" s="219">
        <v>17</v>
      </c>
      <c r="K30" s="256">
        <v>14</v>
      </c>
      <c r="L30" s="278">
        <v>1</v>
      </c>
      <c r="M30" s="9"/>
      <c r="N30" s="31">
        <v>6</v>
      </c>
      <c r="O30" s="257">
        <v>26</v>
      </c>
      <c r="P30" s="278">
        <v>0</v>
      </c>
      <c r="Q30" s="9"/>
      <c r="R30" s="31">
        <v>1</v>
      </c>
      <c r="S30" s="257">
        <v>31</v>
      </c>
      <c r="T30" s="278">
        <v>0</v>
      </c>
      <c r="U30" s="9"/>
      <c r="V30" s="219">
        <v>27</v>
      </c>
      <c r="W30" s="256">
        <v>8</v>
      </c>
      <c r="X30" s="278">
        <v>0</v>
      </c>
    </row>
    <row r="31" spans="1:24">
      <c r="A31" s="265" t="s">
        <v>89</v>
      </c>
      <c r="B31" s="252">
        <v>3</v>
      </c>
      <c r="C31" s="225">
        <v>23</v>
      </c>
      <c r="D31" s="226">
        <v>5</v>
      </c>
      <c r="E31" s="9"/>
      <c r="F31" s="13">
        <v>5</v>
      </c>
      <c r="G31" s="225">
        <v>24</v>
      </c>
      <c r="H31" s="272">
        <v>2</v>
      </c>
      <c r="I31" s="9"/>
      <c r="J31" s="13">
        <v>8</v>
      </c>
      <c r="K31" s="225">
        <v>18</v>
      </c>
      <c r="L31" s="272">
        <v>6</v>
      </c>
      <c r="M31" s="9"/>
      <c r="N31" s="217">
        <v>0</v>
      </c>
      <c r="O31" s="252">
        <v>0</v>
      </c>
      <c r="P31" s="277">
        <v>32</v>
      </c>
      <c r="Q31" s="9"/>
      <c r="R31" s="13">
        <v>0</v>
      </c>
      <c r="S31" s="252">
        <v>0</v>
      </c>
      <c r="T31" s="277">
        <v>32</v>
      </c>
      <c r="U31" s="9"/>
      <c r="V31" s="217">
        <v>0</v>
      </c>
      <c r="W31" s="252">
        <v>0</v>
      </c>
      <c r="X31" s="277">
        <v>32</v>
      </c>
    </row>
    <row r="32" spans="1:24">
      <c r="A32" s="270" t="s">
        <v>90</v>
      </c>
      <c r="B32" s="9">
        <v>6</v>
      </c>
      <c r="C32" s="225">
        <v>23</v>
      </c>
      <c r="D32" s="272">
        <v>3</v>
      </c>
      <c r="E32" s="9"/>
      <c r="F32" s="217">
        <v>6</v>
      </c>
      <c r="G32" s="225">
        <v>18</v>
      </c>
      <c r="H32" s="226">
        <v>8</v>
      </c>
      <c r="I32" s="9"/>
      <c r="J32" s="13">
        <v>10</v>
      </c>
      <c r="K32" s="252">
        <v>6</v>
      </c>
      <c r="L32" s="277">
        <v>16</v>
      </c>
      <c r="M32" s="9"/>
      <c r="N32" s="13">
        <v>8</v>
      </c>
      <c r="O32" s="252">
        <v>0</v>
      </c>
      <c r="P32" s="277">
        <v>24</v>
      </c>
      <c r="Q32" s="9"/>
      <c r="R32" s="13">
        <v>0</v>
      </c>
      <c r="S32" s="252">
        <v>0</v>
      </c>
      <c r="T32" s="277">
        <v>32</v>
      </c>
      <c r="U32" s="9"/>
      <c r="V32" s="217">
        <v>0</v>
      </c>
      <c r="W32" s="252">
        <v>0</v>
      </c>
      <c r="X32" s="277">
        <v>32</v>
      </c>
    </row>
    <row r="33" spans="1:25" ht="16" thickBot="1">
      <c r="A33" s="271" t="s">
        <v>91</v>
      </c>
      <c r="B33" s="256">
        <v>7</v>
      </c>
      <c r="C33" s="258">
        <v>22</v>
      </c>
      <c r="D33" s="275">
        <v>3</v>
      </c>
      <c r="E33" s="9"/>
      <c r="F33" s="219">
        <v>5</v>
      </c>
      <c r="G33" s="258">
        <v>19</v>
      </c>
      <c r="H33" s="260">
        <v>8</v>
      </c>
      <c r="I33" s="9"/>
      <c r="J33" s="219">
        <v>0</v>
      </c>
      <c r="K33" s="256">
        <v>12</v>
      </c>
      <c r="L33" s="278">
        <v>20</v>
      </c>
      <c r="M33" s="9"/>
      <c r="N33" s="219">
        <v>0</v>
      </c>
      <c r="O33" s="257">
        <v>0</v>
      </c>
      <c r="P33" s="278">
        <v>32</v>
      </c>
      <c r="Q33" s="9"/>
      <c r="R33" s="31">
        <v>0</v>
      </c>
      <c r="S33" s="257">
        <v>0</v>
      </c>
      <c r="T33" s="278">
        <v>32</v>
      </c>
      <c r="U33" s="9"/>
      <c r="V33" s="219">
        <v>0</v>
      </c>
      <c r="W33" s="257">
        <v>0</v>
      </c>
      <c r="X33" s="278">
        <v>32</v>
      </c>
    </row>
    <row r="34" spans="1:25">
      <c r="A34" t="s">
        <v>95</v>
      </c>
    </row>
    <row r="35" spans="1:25">
      <c r="A35" s="224" t="s">
        <v>79</v>
      </c>
      <c r="B35">
        <v>41</v>
      </c>
      <c r="C35" s="279">
        <v>6</v>
      </c>
      <c r="D35" s="224">
        <v>49</v>
      </c>
      <c r="E35" s="57"/>
      <c r="F35" s="253">
        <v>62</v>
      </c>
      <c r="G35" s="279">
        <v>11</v>
      </c>
      <c r="H35">
        <v>23</v>
      </c>
      <c r="I35" s="57"/>
      <c r="J35" s="254">
        <v>26</v>
      </c>
      <c r="K35" s="224">
        <v>43</v>
      </c>
      <c r="L35">
        <v>27</v>
      </c>
      <c r="M35" s="57"/>
      <c r="N35" s="90">
        <v>16</v>
      </c>
      <c r="O35" s="253">
        <v>80</v>
      </c>
      <c r="P35" s="279">
        <v>0</v>
      </c>
      <c r="Q35" s="9"/>
      <c r="V35" s="224">
        <v>77</v>
      </c>
      <c r="W35">
        <v>23</v>
      </c>
      <c r="X35" s="279">
        <v>0</v>
      </c>
      <c r="Y35" s="227">
        <f>V35+W35+X35</f>
        <v>100</v>
      </c>
    </row>
    <row r="36" spans="1:25">
      <c r="A36" s="225" t="s">
        <v>80</v>
      </c>
      <c r="B36" s="9">
        <v>16</v>
      </c>
      <c r="C36" s="225">
        <v>69</v>
      </c>
      <c r="D36" s="252">
        <v>11</v>
      </c>
      <c r="E36" s="9"/>
      <c r="F36" s="252">
        <v>16</v>
      </c>
      <c r="G36" s="225">
        <v>62</v>
      </c>
      <c r="H36" s="9">
        <v>18</v>
      </c>
      <c r="I36" s="9"/>
      <c r="J36" s="252">
        <v>19</v>
      </c>
      <c r="K36" s="9">
        <v>35</v>
      </c>
      <c r="L36" s="225">
        <v>42</v>
      </c>
      <c r="M36" s="9"/>
      <c r="N36" s="9">
        <v>8</v>
      </c>
      <c r="O36" s="252">
        <v>0</v>
      </c>
      <c r="P36" s="225">
        <v>88</v>
      </c>
      <c r="Q36" s="9"/>
      <c r="R36" s="10"/>
      <c r="S36" s="10"/>
      <c r="T36" s="10"/>
      <c r="U36" s="57"/>
      <c r="V36" s="253">
        <v>0</v>
      </c>
      <c r="W36" s="253">
        <v>0</v>
      </c>
      <c r="X36" s="254">
        <v>96</v>
      </c>
      <c r="Y36" s="243">
        <f>X36+W36+V36</f>
        <v>96</v>
      </c>
    </row>
  </sheetData>
  <mergeCells count="6">
    <mergeCell ref="V1:X1"/>
    <mergeCell ref="A1:D1"/>
    <mergeCell ref="E1:H1"/>
    <mergeCell ref="I1:L1"/>
    <mergeCell ref="M1:P1"/>
    <mergeCell ref="Q1:T1"/>
  </mergeCells>
  <pageMargins left="0.78740157499999996" right="0.78740157499999996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7" enableFormatConditionsCalculation="0">
    <tabColor theme="4" tint="0.39997558519241921"/>
  </sheetPr>
  <dimension ref="A1:Z10"/>
  <sheetViews>
    <sheetView workbookViewId="0">
      <selection activeCell="N103" sqref="N103"/>
    </sheetView>
  </sheetViews>
  <sheetFormatPr baseColWidth="10" defaultColWidth="11" defaultRowHeight="15" x14ac:dyDescent="0"/>
  <cols>
    <col min="2" max="2" width="29.83203125" bestFit="1" customWidth="1"/>
  </cols>
  <sheetData>
    <row r="1" spans="1:26"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</row>
    <row r="2" spans="1:26">
      <c r="A2" t="s">
        <v>48</v>
      </c>
      <c r="B2" t="s">
        <v>42</v>
      </c>
      <c r="C2">
        <v>0.79002231199999995</v>
      </c>
      <c r="D2">
        <v>0.83963501299999999</v>
      </c>
      <c r="E2">
        <v>0.91447266500000002</v>
      </c>
      <c r="F2">
        <v>1.0421369469999999</v>
      </c>
      <c r="G2">
        <v>1.2369575909999999</v>
      </c>
      <c r="H2">
        <v>2.123115989</v>
      </c>
      <c r="I2">
        <v>3.8835055810000001</v>
      </c>
      <c r="J2">
        <v>4.0512189889999997</v>
      </c>
      <c r="K2">
        <v>3.3751316180000002</v>
      </c>
      <c r="L2">
        <v>2.2290148649999999</v>
      </c>
      <c r="M2">
        <v>1.7071734810000001</v>
      </c>
      <c r="N2">
        <v>1.600047929</v>
      </c>
      <c r="O2">
        <v>1.5331499019999999</v>
      </c>
      <c r="P2">
        <v>1.5407697549999999</v>
      </c>
      <c r="Q2">
        <v>1.730005609</v>
      </c>
      <c r="R2">
        <v>1.989654668</v>
      </c>
      <c r="S2">
        <v>2.101733678</v>
      </c>
      <c r="T2">
        <v>3.3661095560000001</v>
      </c>
      <c r="U2">
        <v>4.1675077480000002</v>
      </c>
      <c r="V2">
        <v>2.9911518410000002</v>
      </c>
      <c r="W2">
        <v>2.372926944</v>
      </c>
      <c r="X2">
        <v>1.9579385739999999</v>
      </c>
      <c r="Y2">
        <v>0.980362081</v>
      </c>
      <c r="Z2">
        <v>0.78717678300000005</v>
      </c>
    </row>
    <row r="3" spans="1:26">
      <c r="A3" t="s">
        <v>8</v>
      </c>
      <c r="B3" t="s">
        <v>43</v>
      </c>
      <c r="C3">
        <v>2.913312855</v>
      </c>
      <c r="D3">
        <v>3.1715989090000001</v>
      </c>
      <c r="E3">
        <v>3.3584967749999999</v>
      </c>
      <c r="F3">
        <v>3.5080841660000002</v>
      </c>
      <c r="G3">
        <v>3.5639768460000001</v>
      </c>
      <c r="H3">
        <v>5.1679565209999998</v>
      </c>
      <c r="I3">
        <v>6.6176701509999996</v>
      </c>
      <c r="J3">
        <v>6.4015748080000003</v>
      </c>
      <c r="K3">
        <v>5.4330546240000004</v>
      </c>
      <c r="L3">
        <v>3.9812568220000002</v>
      </c>
      <c r="M3">
        <v>3.2062172840000001</v>
      </c>
      <c r="N3">
        <v>2.9579138949999999</v>
      </c>
      <c r="O3">
        <v>2.8128435930000002</v>
      </c>
      <c r="P3">
        <v>2.7729696380000002</v>
      </c>
      <c r="Q3">
        <v>3.0006392200000001</v>
      </c>
      <c r="R3">
        <v>3.349589581</v>
      </c>
      <c r="S3">
        <v>3.5798370180000001</v>
      </c>
      <c r="T3">
        <v>5.0043285309999996</v>
      </c>
      <c r="U3">
        <v>5.9268618030000004</v>
      </c>
      <c r="V3">
        <v>4.9151125179999999</v>
      </c>
      <c r="W3">
        <v>4.3418405250000003</v>
      </c>
      <c r="X3">
        <v>3.487675662</v>
      </c>
      <c r="Y3">
        <v>2.3595257140000001</v>
      </c>
      <c r="Z3">
        <v>2.580930613</v>
      </c>
    </row>
    <row r="4" spans="1:26">
      <c r="A4" t="s">
        <v>11</v>
      </c>
      <c r="B4" t="s">
        <v>44</v>
      </c>
      <c r="C4">
        <v>0.49896606700000001</v>
      </c>
      <c r="D4">
        <v>0.50075699200000001</v>
      </c>
      <c r="E4">
        <v>0.53428967400000005</v>
      </c>
      <c r="F4">
        <v>0.62928517399999995</v>
      </c>
      <c r="G4">
        <v>0.82588006000000003</v>
      </c>
      <c r="H4">
        <v>1.371107015</v>
      </c>
      <c r="I4">
        <v>2.5146089229999999</v>
      </c>
      <c r="J4">
        <v>2.9089544890000001</v>
      </c>
      <c r="K4">
        <v>2.3491724280000001</v>
      </c>
      <c r="L4">
        <v>1.310144129</v>
      </c>
      <c r="M4">
        <v>0.89164118999999997</v>
      </c>
      <c r="N4">
        <v>0.85899020400000003</v>
      </c>
      <c r="O4">
        <v>0.83251456300000004</v>
      </c>
      <c r="P4">
        <v>0.85872332699999998</v>
      </c>
      <c r="Q4">
        <v>1.0461027460000001</v>
      </c>
      <c r="R4">
        <v>1.3431056020000001</v>
      </c>
      <c r="S4">
        <v>1.521255504</v>
      </c>
      <c r="T4">
        <v>2.82881319</v>
      </c>
      <c r="U4">
        <v>3.612453355</v>
      </c>
      <c r="V4">
        <v>2.3771101529999998</v>
      </c>
      <c r="W4">
        <v>1.7485927939999999</v>
      </c>
      <c r="X4">
        <v>1.4560836989999999</v>
      </c>
      <c r="Y4">
        <v>0.78926118499999998</v>
      </c>
      <c r="Z4">
        <v>0.55617534999999996</v>
      </c>
    </row>
    <row r="5" spans="1:26">
      <c r="A5" t="s">
        <v>49</v>
      </c>
      <c r="B5" t="s">
        <v>45</v>
      </c>
      <c r="C5">
        <v>0.786804159</v>
      </c>
      <c r="D5">
        <v>0.83910153700000001</v>
      </c>
      <c r="E5">
        <v>0.90890585300000004</v>
      </c>
      <c r="F5">
        <v>1.0226909870000001</v>
      </c>
      <c r="G5">
        <v>1.184529462</v>
      </c>
      <c r="H5">
        <v>2.0203782709999998</v>
      </c>
      <c r="I5">
        <v>3.700909716</v>
      </c>
      <c r="J5">
        <v>3.6285973469999999</v>
      </c>
      <c r="K5">
        <v>2.613498173</v>
      </c>
      <c r="L5">
        <v>1.4746690849999999</v>
      </c>
      <c r="M5">
        <v>0.79400612800000003</v>
      </c>
      <c r="N5">
        <v>0.64122606900000001</v>
      </c>
      <c r="O5">
        <v>0.58299536500000004</v>
      </c>
      <c r="P5">
        <v>0.62631819399999999</v>
      </c>
      <c r="Q5">
        <v>0.88780794299999999</v>
      </c>
      <c r="R5">
        <v>1.2363108629999999</v>
      </c>
      <c r="S5">
        <v>1.5406317899999999</v>
      </c>
      <c r="T5">
        <v>3.0840025209999999</v>
      </c>
      <c r="U5">
        <v>4.0694241120000001</v>
      </c>
      <c r="V5">
        <v>2.9564000319999999</v>
      </c>
      <c r="W5">
        <v>2.3626213069999999</v>
      </c>
      <c r="X5">
        <v>1.9558916340000001</v>
      </c>
      <c r="Y5">
        <v>0.98009185399999998</v>
      </c>
      <c r="Z5">
        <v>0.78717678300000005</v>
      </c>
    </row>
    <row r="6" spans="1:26">
      <c r="A6" t="s">
        <v>50</v>
      </c>
      <c r="B6" t="s">
        <v>46</v>
      </c>
      <c r="C6">
        <v>0.75211943199999998</v>
      </c>
      <c r="D6">
        <v>0.80128703400000001</v>
      </c>
      <c r="E6">
        <v>0.87592418800000005</v>
      </c>
      <c r="F6">
        <v>1.0038566040000001</v>
      </c>
      <c r="G6">
        <v>1.2126916320000001</v>
      </c>
      <c r="H6">
        <v>2.0290734619999999</v>
      </c>
      <c r="I6">
        <v>3.5408813100000001</v>
      </c>
      <c r="J6">
        <v>3.6365276130000002</v>
      </c>
      <c r="K6">
        <v>3.157126329</v>
      </c>
      <c r="L6">
        <v>2.1958108639999998</v>
      </c>
      <c r="M6">
        <v>1.6737691260000001</v>
      </c>
      <c r="N6">
        <v>1.5159900399999999</v>
      </c>
      <c r="O6">
        <v>1.4323680059999999</v>
      </c>
      <c r="P6">
        <v>1.4332069839999999</v>
      </c>
      <c r="Q6">
        <v>1.6208761730000001</v>
      </c>
      <c r="R6">
        <v>1.880549459</v>
      </c>
      <c r="S6">
        <v>2.06607479</v>
      </c>
      <c r="T6">
        <v>2.4210804989999999</v>
      </c>
      <c r="U6">
        <v>3.029932096</v>
      </c>
      <c r="V6">
        <v>2.7517710759999998</v>
      </c>
      <c r="W6">
        <v>2.1522535309999999</v>
      </c>
      <c r="X6">
        <v>1.74968039</v>
      </c>
      <c r="Y6">
        <v>0.92288836500000004</v>
      </c>
      <c r="Z6">
        <v>0.75021086800000003</v>
      </c>
    </row>
    <row r="7" spans="1:26">
      <c r="A7" t="s">
        <v>51</v>
      </c>
      <c r="B7" t="s">
        <v>47</v>
      </c>
      <c r="C7">
        <v>4.378960824</v>
      </c>
      <c r="D7">
        <v>4.5035696400000003</v>
      </c>
      <c r="E7">
        <v>4.6427721110000002</v>
      </c>
      <c r="F7">
        <v>4.7868816580000004</v>
      </c>
      <c r="G7">
        <v>4.0229392470000001</v>
      </c>
      <c r="H7">
        <v>4.7747471949999998</v>
      </c>
      <c r="I7">
        <v>5.7439709350000001</v>
      </c>
      <c r="J7">
        <v>5.9397559419999997</v>
      </c>
      <c r="K7">
        <v>5.3458693659999996</v>
      </c>
      <c r="L7">
        <v>4.248582721</v>
      </c>
      <c r="M7">
        <v>3.7257525990000002</v>
      </c>
      <c r="N7">
        <v>3.6211721090000002</v>
      </c>
      <c r="O7">
        <v>3.5526464660000001</v>
      </c>
      <c r="P7">
        <v>3.6442429609999998</v>
      </c>
      <c r="Q7">
        <v>7.3499771320000002</v>
      </c>
      <c r="R7">
        <v>10.28103162</v>
      </c>
      <c r="S7">
        <v>9.9826027990000004</v>
      </c>
      <c r="T7">
        <v>11.301669029999999</v>
      </c>
      <c r="U7">
        <v>12.184103390000001</v>
      </c>
      <c r="V7">
        <v>11.289848599999999</v>
      </c>
      <c r="W7">
        <v>10.03605488</v>
      </c>
      <c r="X7">
        <v>7.497189401</v>
      </c>
      <c r="Y7">
        <v>4.3625599719999997</v>
      </c>
      <c r="Z7">
        <v>4.2632352899999999</v>
      </c>
    </row>
    <row r="8" spans="1:26">
      <c r="A8" t="s">
        <v>57</v>
      </c>
      <c r="B8" t="s">
        <v>56</v>
      </c>
      <c r="C8" s="61">
        <v>6.6002839384931526</v>
      </c>
      <c r="D8" s="61">
        <v>6.9298271955553465</v>
      </c>
      <c r="E8" s="61">
        <v>7.1833723348105503</v>
      </c>
      <c r="F8" s="61">
        <v>7.3331491619178024</v>
      </c>
      <c r="G8" s="61">
        <v>6.4562330953424691</v>
      </c>
      <c r="H8" s="61">
        <v>7.5011406002739722</v>
      </c>
      <c r="I8" s="61">
        <v>7.9797298249315105</v>
      </c>
      <c r="J8" s="61">
        <v>7.8865355232876739</v>
      </c>
      <c r="K8" s="61">
        <v>7.041493234777259</v>
      </c>
      <c r="L8" s="61">
        <v>5.6986898307671225</v>
      </c>
      <c r="M8" s="61">
        <v>4.9774419578082183</v>
      </c>
      <c r="N8" s="61">
        <v>4.7551910227660299</v>
      </c>
      <c r="O8" s="61">
        <v>4.6164382882136987</v>
      </c>
      <c r="P8" s="61">
        <v>4.7434749860273948</v>
      </c>
      <c r="Q8" s="61">
        <v>8.3632034252054819</v>
      </c>
      <c r="R8" s="61">
        <v>10.679733945205475</v>
      </c>
      <c r="S8" s="61">
        <v>10.435093264383568</v>
      </c>
      <c r="T8" s="61">
        <v>11.794573476164388</v>
      </c>
      <c r="U8" s="61">
        <v>12.717905964657529</v>
      </c>
      <c r="V8" s="61">
        <v>11.903394997534251</v>
      </c>
      <c r="W8" s="61">
        <v>10.926084100273981</v>
      </c>
      <c r="X8" s="61">
        <v>8.7179296863013747</v>
      </c>
      <c r="Y8" s="61">
        <v>5.7541083605479439</v>
      </c>
      <c r="Z8" s="61">
        <v>6.1142992243835588</v>
      </c>
    </row>
    <row r="9" spans="1:26">
      <c r="A9" t="s">
        <v>52</v>
      </c>
      <c r="B9" t="s">
        <v>53</v>
      </c>
      <c r="C9">
        <v>0.79016090164383534</v>
      </c>
      <c r="D9">
        <v>0.83963501343464886</v>
      </c>
      <c r="E9">
        <v>0.91447266512501346</v>
      </c>
      <c r="F9">
        <v>1.0421369471232869</v>
      </c>
      <c r="G9">
        <v>1.2369575912328767</v>
      </c>
      <c r="H9">
        <v>2.1231159893150684</v>
      </c>
      <c r="I9">
        <v>3.8835055810958887</v>
      </c>
      <c r="J9">
        <v>4.0512189890410957</v>
      </c>
      <c r="K9">
        <v>3.3751316184342484</v>
      </c>
      <c r="L9">
        <v>2.2290148648219175</v>
      </c>
      <c r="M9">
        <v>1.7071734810958898</v>
      </c>
      <c r="N9">
        <v>1.6000479287117759</v>
      </c>
      <c r="O9">
        <v>1.5331499019076702</v>
      </c>
      <c r="P9">
        <v>1.5407697552054787</v>
      </c>
      <c r="Q9">
        <v>1.7300056087671221</v>
      </c>
      <c r="R9">
        <v>5.5896546684931527</v>
      </c>
      <c r="S9">
        <v>5.7017336780821921</v>
      </c>
      <c r="T9">
        <v>6.9661095556164412</v>
      </c>
      <c r="U9">
        <v>7.7675077482191774</v>
      </c>
      <c r="V9">
        <v>6.5911518413698662</v>
      </c>
      <c r="W9">
        <v>5.9729269441095907</v>
      </c>
      <c r="X9">
        <v>5.5579385739725993</v>
      </c>
      <c r="Y9">
        <v>4.5803620810958927</v>
      </c>
      <c r="Z9">
        <v>4.3871767832876696</v>
      </c>
    </row>
    <row r="10" spans="1:26">
      <c r="A10" t="s">
        <v>55</v>
      </c>
      <c r="B10" t="s">
        <v>54</v>
      </c>
      <c r="C10">
        <v>4.3901609016438368</v>
      </c>
      <c r="D10">
        <v>4.4396350134346507</v>
      </c>
      <c r="E10">
        <v>4.5144726651250133</v>
      </c>
      <c r="F10">
        <v>4.6421369471232845</v>
      </c>
      <c r="G10">
        <v>4.8369575912328786</v>
      </c>
      <c r="H10">
        <v>2.1231159893150684</v>
      </c>
      <c r="I10">
        <v>3.8835055810958887</v>
      </c>
      <c r="J10">
        <v>4.0512189890410957</v>
      </c>
      <c r="K10">
        <v>3.3751316184342484</v>
      </c>
      <c r="L10">
        <v>2.2290148648219175</v>
      </c>
      <c r="M10">
        <v>1.7071734810958898</v>
      </c>
      <c r="N10">
        <v>1.6000479287117759</v>
      </c>
      <c r="O10">
        <v>1.5331499019076702</v>
      </c>
      <c r="P10">
        <v>1.5407697552054787</v>
      </c>
      <c r="Q10">
        <v>1.7300056087671221</v>
      </c>
      <c r="R10">
        <v>1.9896546684931502</v>
      </c>
      <c r="S10">
        <v>2.1017336780821929</v>
      </c>
      <c r="T10">
        <v>3.3661095556164398</v>
      </c>
      <c r="U10">
        <v>4.1675077482191796</v>
      </c>
      <c r="V10">
        <v>2.9911518413698626</v>
      </c>
      <c r="W10">
        <v>5.9729269441095907</v>
      </c>
      <c r="X10">
        <v>5.5579385739725993</v>
      </c>
      <c r="Y10">
        <v>4.5803620810958927</v>
      </c>
      <c r="Z10">
        <v>4.3871767832876696</v>
      </c>
    </row>
  </sheetData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0.39997558519241921"/>
  </sheetPr>
  <dimension ref="A1:S59"/>
  <sheetViews>
    <sheetView topLeftCell="A7" workbookViewId="0">
      <selection activeCell="B58" sqref="B58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3" max="13" width="14.33203125" bestFit="1" customWidth="1"/>
    <col min="15" max="15" width="14.33203125" bestFit="1" customWidth="1"/>
    <col min="17" max="17" width="14.33203125" bestFit="1" customWidth="1"/>
  </cols>
  <sheetData>
    <row r="1" spans="1:19" ht="30">
      <c r="B1" s="303" t="s">
        <v>60</v>
      </c>
      <c r="C1" s="303"/>
      <c r="D1" s="303"/>
      <c r="E1" s="303"/>
      <c r="F1" s="303"/>
      <c r="G1" s="303"/>
      <c r="H1" s="303"/>
      <c r="I1" s="303"/>
      <c r="J1" s="64"/>
      <c r="L1" s="306" t="s">
        <v>61</v>
      </c>
      <c r="M1" s="306"/>
      <c r="N1" s="306"/>
      <c r="O1" s="306"/>
      <c r="P1" s="306"/>
      <c r="Q1" s="306"/>
      <c r="R1" s="306"/>
      <c r="S1" s="306"/>
    </row>
    <row r="2" spans="1:19" ht="45" customHeight="1">
      <c r="A2" s="58"/>
      <c r="B2" s="289" t="s">
        <v>1</v>
      </c>
      <c r="C2" s="293"/>
      <c r="D2" s="298" t="s">
        <v>2</v>
      </c>
      <c r="E2" s="298"/>
      <c r="F2" s="289" t="s">
        <v>3</v>
      </c>
      <c r="G2" s="293"/>
      <c r="H2" s="298" t="s">
        <v>4</v>
      </c>
      <c r="I2" s="293"/>
      <c r="J2" s="84"/>
      <c r="K2" s="58" t="s">
        <v>5</v>
      </c>
      <c r="L2" s="289" t="s">
        <v>1</v>
      </c>
      <c r="M2" s="293"/>
      <c r="N2" s="307" t="s">
        <v>2</v>
      </c>
      <c r="O2" s="307"/>
      <c r="P2" s="289" t="s">
        <v>3</v>
      </c>
      <c r="Q2" s="293"/>
      <c r="R2" s="289" t="s">
        <v>4</v>
      </c>
      <c r="S2" s="293"/>
    </row>
    <row r="3" spans="1:19" ht="15.5" customHeight="1">
      <c r="A3" s="299" t="s">
        <v>6</v>
      </c>
      <c r="B3" s="100" t="s">
        <v>7</v>
      </c>
      <c r="C3" s="102" t="s">
        <v>8</v>
      </c>
      <c r="D3" s="73" t="s">
        <v>7</v>
      </c>
      <c r="E3" s="73" t="s">
        <v>8</v>
      </c>
      <c r="F3" s="100" t="s">
        <v>7</v>
      </c>
      <c r="G3" s="102" t="s">
        <v>8</v>
      </c>
      <c r="H3" s="73" t="s">
        <v>7</v>
      </c>
      <c r="I3" s="72" t="s">
        <v>8</v>
      </c>
      <c r="J3" s="89"/>
      <c r="K3" s="292" t="s">
        <v>6</v>
      </c>
      <c r="L3" s="100" t="s">
        <v>7</v>
      </c>
      <c r="M3" s="102" t="s">
        <v>8</v>
      </c>
      <c r="N3" s="75" t="s">
        <v>7</v>
      </c>
      <c r="O3" s="74" t="s">
        <v>8</v>
      </c>
      <c r="P3" s="75" t="s">
        <v>7</v>
      </c>
      <c r="Q3" s="76" t="s">
        <v>8</v>
      </c>
      <c r="R3" s="74" t="s">
        <v>7</v>
      </c>
      <c r="S3" s="76" t="s">
        <v>8</v>
      </c>
    </row>
    <row r="4" spans="1:19">
      <c r="A4" s="299"/>
      <c r="B4" s="70">
        <f>MEDIAN('Building type'!H3:H50)</f>
        <v>7566.6255978486433</v>
      </c>
      <c r="C4" s="77">
        <f>MEDIAN('Building type'!H51:H98)</f>
        <v>10620.311928696197</v>
      </c>
      <c r="D4" s="11">
        <f>MEDIAN('Building type'!I3:I50)</f>
        <v>8564.3356022773878</v>
      </c>
      <c r="E4" s="11">
        <f>MEDIAN('Building type'!I51:I98)</f>
        <v>10725.859540988673</v>
      </c>
      <c r="F4" s="69">
        <f>MEDIAN('Building type'!J3:J50)</f>
        <v>8946.5085335956028</v>
      </c>
      <c r="G4" s="68">
        <f>MEDIAN('Building type'!J51:J98)</f>
        <v>11548.993507417057</v>
      </c>
      <c r="H4" s="11">
        <f>MEDIAN('Building type'!K3:K50)</f>
        <v>8156.4966586057562</v>
      </c>
      <c r="I4" s="97">
        <f>MEDIAN('Building type'!K51:K98)</f>
        <v>11551.234350186092</v>
      </c>
      <c r="J4" s="88"/>
      <c r="K4" s="308"/>
      <c r="L4" s="91">
        <f>B4</f>
        <v>7566.6255978486433</v>
      </c>
      <c r="M4" s="91">
        <f>C4</f>
        <v>10620.311928696197</v>
      </c>
      <c r="N4" s="91">
        <f>MEDIAN('Building type'!M3:M50)</f>
        <v>7364.8237001144626</v>
      </c>
      <c r="O4" s="67">
        <f>MEDIAN('Building type'!M51:M98)</f>
        <v>8371.117105910409</v>
      </c>
      <c r="P4" s="69">
        <f>MEDIAN('Building type'!N3:N50)</f>
        <v>8047.9716056503876</v>
      </c>
      <c r="Q4" s="68">
        <f>MEDIAN('Building type'!N51:N98)</f>
        <v>10260.658017308117</v>
      </c>
      <c r="R4" s="67">
        <f>MEDIAN('Building type'!O3:O50)</f>
        <v>6716.3393016399223</v>
      </c>
      <c r="S4" s="97">
        <f>MEDIAN('Building type'!O51:O98)</f>
        <v>9029.3690962000364</v>
      </c>
    </row>
    <row r="5" spans="1:19">
      <c r="A5" s="299"/>
      <c r="B5" s="290">
        <f>ABS(B4-C4)</f>
        <v>3053.686330847554</v>
      </c>
      <c r="C5" s="291"/>
      <c r="D5" s="290">
        <f>ABS(D4-E4)</f>
        <v>2161.5239387112852</v>
      </c>
      <c r="E5" s="291"/>
      <c r="F5" s="290">
        <f>ABS(F4-G4)</f>
        <v>2602.4849738214543</v>
      </c>
      <c r="G5" s="291"/>
      <c r="H5" s="290">
        <f>ABS(H4-I4)</f>
        <v>3394.7376915803361</v>
      </c>
      <c r="I5" s="291"/>
      <c r="J5" s="88"/>
      <c r="K5" s="309"/>
      <c r="L5" s="290">
        <f>ABS(L4-M4)</f>
        <v>3053.686330847554</v>
      </c>
      <c r="M5" s="291"/>
      <c r="N5" s="310">
        <f>ABS(N4-O4)</f>
        <v>1006.2934057959465</v>
      </c>
      <c r="O5" s="311"/>
      <c r="P5" s="290">
        <f>ABS(P4-Q4)</f>
        <v>2212.686411657729</v>
      </c>
      <c r="Q5" s="291"/>
      <c r="R5" s="290">
        <f>ABS(R4-S4)</f>
        <v>2313.0297945601142</v>
      </c>
      <c r="S5" s="291"/>
    </row>
    <row r="6" spans="1:19" ht="15.5" customHeight="1">
      <c r="A6" s="299" t="s">
        <v>9</v>
      </c>
      <c r="B6" s="71" t="s">
        <v>10</v>
      </c>
      <c r="C6" s="72" t="s">
        <v>11</v>
      </c>
      <c r="D6" s="73" t="s">
        <v>10</v>
      </c>
      <c r="E6" s="73" t="s">
        <v>11</v>
      </c>
      <c r="F6" s="71" t="s">
        <v>10</v>
      </c>
      <c r="G6" s="72" t="s">
        <v>11</v>
      </c>
      <c r="H6" s="73" t="s">
        <v>10</v>
      </c>
      <c r="I6" s="72" t="s">
        <v>11</v>
      </c>
      <c r="J6" s="89"/>
      <c r="K6" s="292" t="s">
        <v>9</v>
      </c>
      <c r="L6" s="71" t="s">
        <v>10</v>
      </c>
      <c r="M6" s="72" t="s">
        <v>11</v>
      </c>
      <c r="N6" s="75" t="s">
        <v>10</v>
      </c>
      <c r="O6" s="74" t="s">
        <v>11</v>
      </c>
      <c r="P6" s="75" t="s">
        <v>10</v>
      </c>
      <c r="Q6" s="76" t="s">
        <v>11</v>
      </c>
      <c r="R6" s="74" t="s">
        <v>10</v>
      </c>
      <c r="S6" s="76" t="s">
        <v>11</v>
      </c>
    </row>
    <row r="7" spans="1:19">
      <c r="A7" s="299"/>
      <c r="B7" s="70">
        <f>MEDIAN('Heating system'!H3:H50)</f>
        <v>11229.580988532241</v>
      </c>
      <c r="C7" s="77">
        <f>MEDIAN('Heating system'!H51:H98)</f>
        <v>8124.8281262925784</v>
      </c>
      <c r="D7" s="93">
        <f>MEDIAN('Heating system'!I3:I50)</f>
        <v>11817.858643323629</v>
      </c>
      <c r="E7" s="94">
        <f>MEDIAN('Heating system'!I51:I98)</f>
        <v>8802.1454525483568</v>
      </c>
      <c r="F7" s="69">
        <f>MEDIAN('Heating system'!J3:J50)</f>
        <v>13224.414018406587</v>
      </c>
      <c r="G7" s="68">
        <f>MEDIAN('Heating system'!J51:J98)</f>
        <v>9421.9863653402172</v>
      </c>
      <c r="H7" s="94">
        <f>MEDIAN('Heating system'!K3:K50)</f>
        <v>12172.257073292578</v>
      </c>
      <c r="I7" s="96">
        <f>MEDIAN('Heating system'!K51:K98)</f>
        <v>8628.4050008341383</v>
      </c>
      <c r="J7" s="88"/>
      <c r="K7" s="308"/>
      <c r="L7" s="69">
        <f>B7</f>
        <v>11229.580988532241</v>
      </c>
      <c r="M7" s="91">
        <f>C7</f>
        <v>8124.8281262925784</v>
      </c>
      <c r="N7" s="70">
        <f>MEDIAN('Heating system'!M3:M50)</f>
        <v>8583.5718596269198</v>
      </c>
      <c r="O7" s="67">
        <f>MEDIAN('Heating system'!M51:M98)</f>
        <v>7049.3655300584624</v>
      </c>
      <c r="P7" s="91">
        <f>MEDIAN('Heating system'!N3:N50)</f>
        <v>10419.301678748745</v>
      </c>
      <c r="Q7" s="68">
        <f>MEDIAN('Heating system'!N51:N98)</f>
        <v>8497.3597334419392</v>
      </c>
      <c r="R7" s="95">
        <f>MEDIAN('Heating system'!O3:O50)</f>
        <v>9343.4013187312921</v>
      </c>
      <c r="S7" s="96">
        <f>MEDIAN('Heating system'!O51:O98)</f>
        <v>7078.009152421565</v>
      </c>
    </row>
    <row r="8" spans="1:19">
      <c r="A8" s="299"/>
      <c r="B8" s="290">
        <f>ABS(B7-C7)</f>
        <v>3104.752862239663</v>
      </c>
      <c r="C8" s="291"/>
      <c r="D8" s="290">
        <f>ABS(D7-E7)</f>
        <v>3015.7131907752719</v>
      </c>
      <c r="E8" s="291"/>
      <c r="F8" s="290">
        <f>ABS(F7-G7)</f>
        <v>3802.4276530663701</v>
      </c>
      <c r="G8" s="291"/>
      <c r="H8" s="290">
        <f>ABS(H7-I7)</f>
        <v>3543.8520724584396</v>
      </c>
      <c r="I8" s="291"/>
      <c r="J8" s="88"/>
      <c r="K8" s="309"/>
      <c r="L8" s="290">
        <f>ABS(L7-M7)</f>
        <v>3104.752862239663</v>
      </c>
      <c r="M8" s="291"/>
      <c r="N8" s="290">
        <f>ABS(N7-O7)</f>
        <v>1534.2063295684575</v>
      </c>
      <c r="O8" s="312"/>
      <c r="P8" s="290">
        <f>ABS(P7-Q7)</f>
        <v>1921.9419453068058</v>
      </c>
      <c r="Q8" s="291"/>
      <c r="R8" s="290">
        <f>ABS(R7-S7)</f>
        <v>2265.3921663097271</v>
      </c>
      <c r="S8" s="291"/>
    </row>
    <row r="9" spans="1:19" ht="15.5" customHeight="1">
      <c r="A9" s="299" t="s">
        <v>12</v>
      </c>
      <c r="B9" s="71" t="s">
        <v>13</v>
      </c>
      <c r="C9" s="72" t="s">
        <v>14</v>
      </c>
      <c r="D9" s="73" t="s">
        <v>13</v>
      </c>
      <c r="E9" s="73" t="s">
        <v>14</v>
      </c>
      <c r="F9" s="71" t="s">
        <v>13</v>
      </c>
      <c r="G9" s="72" t="s">
        <v>14</v>
      </c>
      <c r="H9" s="73" t="s">
        <v>13</v>
      </c>
      <c r="I9" s="72" t="s">
        <v>14</v>
      </c>
      <c r="J9" s="89"/>
      <c r="K9" s="292" t="s">
        <v>12</v>
      </c>
      <c r="L9" s="71" t="s">
        <v>13</v>
      </c>
      <c r="M9" s="72" t="s">
        <v>14</v>
      </c>
      <c r="N9" s="98" t="s">
        <v>13</v>
      </c>
      <c r="O9" s="80" t="s">
        <v>14</v>
      </c>
      <c r="P9" s="98" t="s">
        <v>13</v>
      </c>
      <c r="Q9" s="99" t="s">
        <v>14</v>
      </c>
      <c r="R9" s="80" t="s">
        <v>13</v>
      </c>
      <c r="S9" s="99" t="s">
        <v>14</v>
      </c>
    </row>
    <row r="10" spans="1:19">
      <c r="A10" s="299"/>
      <c r="B10" s="70">
        <f>MEDIAN(PV!H3:H50)</f>
        <v>10232.286539574896</v>
      </c>
      <c r="C10" s="77">
        <f>MEDIAN(PV!H51:H98)</f>
        <v>9563.0462239300105</v>
      </c>
      <c r="D10" s="11">
        <f>MEDIAN(PV!I3:I50)</f>
        <v>10300.23343051966</v>
      </c>
      <c r="E10" s="11">
        <f>MEDIAN(PV!I51:I98)</f>
        <v>10030.063267790389</v>
      </c>
      <c r="F10" s="69">
        <f>MEDIAN(PV!J3:J50)</f>
        <v>11486.828930553598</v>
      </c>
      <c r="G10" s="68">
        <f>MEDIAN(PV!J51:J98)</f>
        <v>11285.902707957921</v>
      </c>
      <c r="H10" s="11">
        <f>MEDIAN(PV!K3:K50)</f>
        <v>10867.843242918159</v>
      </c>
      <c r="I10" s="8">
        <f>MEDIAN(PV!K51:K98)</f>
        <v>10162.503745725655</v>
      </c>
      <c r="J10" s="88"/>
      <c r="K10" s="308"/>
      <c r="L10" s="91">
        <f>B10</f>
        <v>10232.286539574896</v>
      </c>
      <c r="M10" s="91">
        <f>C10</f>
        <v>9563.0462239300105</v>
      </c>
      <c r="N10" s="70">
        <f>MEDIAN(PV!M3:M50)</f>
        <v>8107.4224106160873</v>
      </c>
      <c r="O10" s="67">
        <f>MEDIAN(PV!M51:M98)</f>
        <v>7847.539368571609</v>
      </c>
      <c r="P10" s="69">
        <f>MEDIAN(PV!N3:N50)</f>
        <v>10159.572175182762</v>
      </c>
      <c r="Q10" s="68">
        <f>MEDIAN(PV!N51:N98)</f>
        <v>9985.2908429835879</v>
      </c>
      <c r="R10" s="95">
        <f>MEDIAN(PV!O3:O50)</f>
        <v>8546.3522207496371</v>
      </c>
      <c r="S10" s="97">
        <f>MEDIAN(PV!O51:O98)</f>
        <v>7977.0139733436836</v>
      </c>
    </row>
    <row r="11" spans="1:19">
      <c r="A11" s="299"/>
      <c r="B11" s="290">
        <f>ABS(B10-C10)</f>
        <v>669.24031564488541</v>
      </c>
      <c r="C11" s="291"/>
      <c r="D11" s="290">
        <f>ABS(D10-E10)</f>
        <v>270.1701627292714</v>
      </c>
      <c r="E11" s="291"/>
      <c r="F11" s="290">
        <f>ABS(F10-G10)</f>
        <v>200.92622259567725</v>
      </c>
      <c r="G11" s="291"/>
      <c r="H11" s="290">
        <f>ABS(H10-I10)</f>
        <v>705.3394971925045</v>
      </c>
      <c r="I11" s="291"/>
      <c r="J11" s="88"/>
      <c r="K11" s="309"/>
      <c r="L11" s="290">
        <f>ABS(L10-M10)</f>
        <v>669.24031564488541</v>
      </c>
      <c r="M11" s="291"/>
      <c r="N11" s="310">
        <f>ABS(N10-O10)</f>
        <v>259.88304204447832</v>
      </c>
      <c r="O11" s="311"/>
      <c r="P11" s="290">
        <f>ABS(P10-Q10)</f>
        <v>174.28133219917436</v>
      </c>
      <c r="Q11" s="291"/>
      <c r="R11" s="290">
        <f>ABS(R10-S10)</f>
        <v>569.33824740595355</v>
      </c>
      <c r="S11" s="291"/>
    </row>
    <row r="12" spans="1:19" ht="15.5" customHeight="1">
      <c r="A12" s="299" t="s">
        <v>15</v>
      </c>
      <c r="B12" s="71" t="s">
        <v>13</v>
      </c>
      <c r="C12" s="72" t="s">
        <v>14</v>
      </c>
      <c r="D12" s="73" t="s">
        <v>13</v>
      </c>
      <c r="E12" s="73" t="s">
        <v>14</v>
      </c>
      <c r="F12" s="71" t="s">
        <v>13</v>
      </c>
      <c r="G12" s="72" t="s">
        <v>14</v>
      </c>
      <c r="H12" s="73" t="s">
        <v>13</v>
      </c>
      <c r="I12" s="72" t="s">
        <v>14</v>
      </c>
      <c r="J12" s="89"/>
      <c r="K12" s="292" t="s">
        <v>15</v>
      </c>
      <c r="L12" s="71" t="s">
        <v>13</v>
      </c>
      <c r="M12" s="72" t="s">
        <v>14</v>
      </c>
      <c r="N12" s="100" t="s">
        <v>13</v>
      </c>
      <c r="O12" s="101" t="s">
        <v>14</v>
      </c>
      <c r="P12" s="100" t="s">
        <v>13</v>
      </c>
      <c r="Q12" s="102" t="s">
        <v>14</v>
      </c>
      <c r="R12" s="101" t="s">
        <v>13</v>
      </c>
      <c r="S12" s="102" t="s">
        <v>14</v>
      </c>
    </row>
    <row r="13" spans="1:19">
      <c r="A13" s="299"/>
      <c r="B13" s="70">
        <f>MEDIAN(STC!H3:H50)</f>
        <v>10067.29568644445</v>
      </c>
      <c r="C13" s="77">
        <f>MEDIAN(STC!H51:H98)</f>
        <v>9750.995515647006</v>
      </c>
      <c r="D13" s="11">
        <f>MEDIAN(STC!I3:I50)</f>
        <v>10505.683900058306</v>
      </c>
      <c r="E13" s="11">
        <f>MEDIAN(STC!I51:I98)</f>
        <v>9866.8909817864169</v>
      </c>
      <c r="F13" s="69">
        <f>MEDIAN(STC!J3:J50)</f>
        <v>11535.596533169712</v>
      </c>
      <c r="G13" s="68">
        <f>MEDIAN(STC!J51:J98)</f>
        <v>11285.902707957921</v>
      </c>
      <c r="H13" s="11">
        <f>MEDIAN(STC!K3:K50)</f>
        <v>10544.478793400191</v>
      </c>
      <c r="I13" s="8">
        <f>MEDIAN(STC!K51:K98)</f>
        <v>10282.03420358248</v>
      </c>
      <c r="J13" s="88"/>
      <c r="K13" s="308"/>
      <c r="L13" s="91">
        <f>B13</f>
        <v>10067.29568644445</v>
      </c>
      <c r="M13" s="91">
        <f>C13</f>
        <v>9750.995515647006</v>
      </c>
      <c r="N13" s="70">
        <f>MEDIAN(STC!M3:M50)</f>
        <v>8050.5783723397299</v>
      </c>
      <c r="O13" s="67">
        <f>MEDIAN(STC!M51:M98)</f>
        <v>7507.5135448307274</v>
      </c>
      <c r="P13" s="69">
        <f>MEDIAN(STC!N3:N50)</f>
        <v>10116.607034928242</v>
      </c>
      <c r="Q13" s="68">
        <f>MEDIAN(STC!N51:N98)</f>
        <v>10034.234743286688</v>
      </c>
      <c r="R13" s="95">
        <f>MEDIAN(STC!O3:O50)</f>
        <v>8406.9153160726655</v>
      </c>
      <c r="S13" s="97">
        <f>MEDIAN(STC!O51:O98)</f>
        <v>8135.6877732314788</v>
      </c>
    </row>
    <row r="14" spans="1:19">
      <c r="A14" s="299"/>
      <c r="B14" s="290">
        <f>ABS(B13-C13)</f>
        <v>316.30017079744357</v>
      </c>
      <c r="C14" s="291"/>
      <c r="D14" s="290">
        <f>ABS(D13-E13)</f>
        <v>638.79291827188899</v>
      </c>
      <c r="E14" s="291"/>
      <c r="F14" s="290">
        <f>ABS(F13-G13)</f>
        <v>249.69382521179068</v>
      </c>
      <c r="G14" s="291"/>
      <c r="H14" s="290">
        <f>ABS(H13-I13)</f>
        <v>262.44458981771095</v>
      </c>
      <c r="I14" s="291"/>
      <c r="J14" s="88"/>
      <c r="K14" s="309"/>
      <c r="L14" s="290">
        <f>ABS(L13-M13)</f>
        <v>316.30017079744357</v>
      </c>
      <c r="M14" s="291"/>
      <c r="N14" s="290">
        <f>ABS(N13-O13)</f>
        <v>543.0648275090025</v>
      </c>
      <c r="O14" s="312"/>
      <c r="P14" s="290">
        <f>ABS(P13-Q13)</f>
        <v>82.372291641553602</v>
      </c>
      <c r="Q14" s="291"/>
      <c r="R14" s="290">
        <f>ABS(R13-S13)</f>
        <v>271.22754284118673</v>
      </c>
      <c r="S14" s="291"/>
    </row>
    <row r="15" spans="1:19" ht="15.5" customHeight="1">
      <c r="A15" s="299" t="s">
        <v>16</v>
      </c>
      <c r="B15" s="71" t="s">
        <v>17</v>
      </c>
      <c r="C15" s="72" t="s">
        <v>18</v>
      </c>
      <c r="D15" s="73" t="s">
        <v>17</v>
      </c>
      <c r="E15" s="73" t="s">
        <v>18</v>
      </c>
      <c r="F15" s="71" t="s">
        <v>17</v>
      </c>
      <c r="G15" s="72" t="s">
        <v>18</v>
      </c>
      <c r="H15" s="73" t="s">
        <v>17</v>
      </c>
      <c r="I15" s="72" t="s">
        <v>18</v>
      </c>
      <c r="J15" s="89"/>
      <c r="K15" s="292" t="s">
        <v>16</v>
      </c>
      <c r="L15" s="71" t="s">
        <v>17</v>
      </c>
      <c r="M15" s="72" t="s">
        <v>18</v>
      </c>
      <c r="N15" s="71" t="s">
        <v>17</v>
      </c>
      <c r="O15" s="73" t="s">
        <v>18</v>
      </c>
      <c r="P15" s="71" t="s">
        <v>17</v>
      </c>
      <c r="Q15" s="72" t="s">
        <v>18</v>
      </c>
      <c r="R15" s="73" t="s">
        <v>17</v>
      </c>
      <c r="S15" s="72" t="s">
        <v>18</v>
      </c>
    </row>
    <row r="16" spans="1:19">
      <c r="A16" s="299"/>
      <c r="B16" s="70">
        <f>MEDIAN('Window openings'!H3:H50)</f>
        <v>7365.3521034425667</v>
      </c>
      <c r="C16" s="77">
        <f>MEDIAN('Window openings'!H51:H98)</f>
        <v>12328.696792834702</v>
      </c>
      <c r="D16" s="11">
        <f>MEDIAN('Window openings'!I3:I50)</f>
        <v>7881.0489169061193</v>
      </c>
      <c r="E16" s="11">
        <f>MEDIAN('Window openings'!I51:I98)</f>
        <v>13068.421344818536</v>
      </c>
      <c r="F16" s="69">
        <f>MEDIAN('Window openings'!J3:J50)</f>
        <v>7824.1350381067969</v>
      </c>
      <c r="G16" s="68">
        <f>MEDIAN('Window openings'!J51:J98)</f>
        <v>15985.986186698618</v>
      </c>
      <c r="H16" s="11">
        <f>MEDIAN('Window openings'!K3:K50)</f>
        <v>7689.7460489360201</v>
      </c>
      <c r="I16" s="8">
        <f>MEDIAN('Window openings'!K51:K98)</f>
        <v>12977.194791392525</v>
      </c>
      <c r="J16" s="88"/>
      <c r="K16" s="308"/>
      <c r="L16" s="91">
        <f>B16</f>
        <v>7365.3521034425667</v>
      </c>
      <c r="M16" s="69">
        <f>C16</f>
        <v>12328.696792834702</v>
      </c>
      <c r="N16" s="91">
        <f>MEDIAN('Window openings'!M3:M50)</f>
        <v>6679.7166087022024</v>
      </c>
      <c r="O16" s="67">
        <f>MEDIAN('Window openings'!M51:M98)</f>
        <v>9148.9237721701684</v>
      </c>
      <c r="P16" s="69">
        <f>MEDIAN('Window openings'!N3:N50)</f>
        <v>7247.2109298870109</v>
      </c>
      <c r="Q16" s="92">
        <f>MEDIAN('Window openings'!N51:N98)</f>
        <v>10705.672824629319</v>
      </c>
      <c r="R16" s="67">
        <f>MEDIAN('Window openings'!O3:O50)</f>
        <v>6468.9750365788941</v>
      </c>
      <c r="S16" s="97">
        <f>MEDIAN('Window openings'!O51:O98)</f>
        <v>10114.709195810898</v>
      </c>
    </row>
    <row r="17" spans="1:19">
      <c r="A17" s="299"/>
      <c r="B17" s="290">
        <f>ABS(B16-C16)</f>
        <v>4963.3446893921355</v>
      </c>
      <c r="C17" s="291"/>
      <c r="D17" s="290">
        <f>ABS(D16-E16)</f>
        <v>5187.3724279124172</v>
      </c>
      <c r="E17" s="291"/>
      <c r="F17" s="290">
        <f>ABS(F16-G16)</f>
        <v>8161.8511485918207</v>
      </c>
      <c r="G17" s="291"/>
      <c r="H17" s="290">
        <f>ABS(H16-I16)</f>
        <v>5287.448742456505</v>
      </c>
      <c r="I17" s="291"/>
      <c r="J17" s="88"/>
      <c r="K17" s="309"/>
      <c r="L17" s="290">
        <f>ABS(L16-M16)</f>
        <v>4963.3446893921355</v>
      </c>
      <c r="M17" s="291"/>
      <c r="N17" s="310">
        <f>ABS(N16-O16)</f>
        <v>2469.207163467966</v>
      </c>
      <c r="O17" s="311"/>
      <c r="P17" s="290">
        <f>ABS(P16-Q16)</f>
        <v>3458.4618947423078</v>
      </c>
      <c r="Q17" s="291"/>
      <c r="R17" s="290">
        <f>ABS(R16-S16)</f>
        <v>3645.7341592320035</v>
      </c>
      <c r="S17" s="291"/>
    </row>
    <row r="18" spans="1:19">
      <c r="A18" s="299" t="s">
        <v>19</v>
      </c>
      <c r="B18" s="71" t="s">
        <v>20</v>
      </c>
      <c r="C18" s="72" t="s">
        <v>21</v>
      </c>
      <c r="D18" s="73" t="s">
        <v>20</v>
      </c>
      <c r="E18" s="73" t="s">
        <v>21</v>
      </c>
      <c r="F18" s="71" t="s">
        <v>20</v>
      </c>
      <c r="G18" s="72" t="s">
        <v>21</v>
      </c>
      <c r="H18" s="73" t="s">
        <v>20</v>
      </c>
      <c r="I18" s="72" t="s">
        <v>21</v>
      </c>
      <c r="J18" s="89"/>
      <c r="K18" s="292" t="s">
        <v>19</v>
      </c>
      <c r="L18" s="71" t="s">
        <v>20</v>
      </c>
      <c r="M18" s="72" t="s">
        <v>21</v>
      </c>
      <c r="N18" s="75" t="s">
        <v>20</v>
      </c>
      <c r="O18" s="74" t="s">
        <v>21</v>
      </c>
      <c r="P18" s="75" t="s">
        <v>20</v>
      </c>
      <c r="Q18" s="76" t="s">
        <v>21</v>
      </c>
      <c r="R18" s="74" t="s">
        <v>20</v>
      </c>
      <c r="S18" s="76" t="s">
        <v>21</v>
      </c>
    </row>
    <row r="19" spans="1:19">
      <c r="A19" s="299"/>
      <c r="B19" s="70">
        <f>MEDIAN(EV!H3:H34)</f>
        <v>7731.4883850793904</v>
      </c>
      <c r="C19" s="77">
        <f>MEDIAN(EV!H35:H66)</f>
        <v>10495.922040650574</v>
      </c>
      <c r="D19" s="11">
        <f>MEDIAN(EV!I3:I34)</f>
        <v>8369.9009365641214</v>
      </c>
      <c r="E19" s="11">
        <f>MEDIAN(EV!I35:I66)</f>
        <v>11195.170553783788</v>
      </c>
      <c r="F19" s="69">
        <f>MEDIAN(EV!J3:J34)</f>
        <v>9573.2759601467878</v>
      </c>
      <c r="G19" s="68">
        <f>MEDIAN(EV!J35:J66)</f>
        <v>12608.043324089051</v>
      </c>
      <c r="H19" s="11">
        <f>MEDIAN(EV!K3:K34)</f>
        <v>8819.0923201722781</v>
      </c>
      <c r="I19" s="8">
        <f>MEDIAN(EV!K35:K66)</f>
        <v>11249.47797900333</v>
      </c>
      <c r="J19" s="88"/>
      <c r="K19" s="308"/>
      <c r="L19" s="91">
        <f>B19</f>
        <v>7731.4883850793904</v>
      </c>
      <c r="M19" s="91">
        <f>C19</f>
        <v>10495.922040650574</v>
      </c>
      <c r="N19" s="70">
        <f>MEDIAN(EV!M3:M34)</f>
        <v>5980.6826433385768</v>
      </c>
      <c r="O19" s="67">
        <f>MEDIAN(EV!M35:M66)</f>
        <v>8556.3263720540963</v>
      </c>
      <c r="P19" s="69">
        <f>MEDIAN(EV!N3:N34)</f>
        <v>8485.7528913631031</v>
      </c>
      <c r="Q19" s="68">
        <f>MEDIAN(EV!N35:N66)</f>
        <v>10228.255181904562</v>
      </c>
      <c r="R19" s="94">
        <f>MEDIAN(EV!O3:O34)</f>
        <v>6607.2320157553995</v>
      </c>
      <c r="S19" s="97">
        <f>MEDIAN(EV!O35:O66)</f>
        <v>9035.7192260091088</v>
      </c>
    </row>
    <row r="20" spans="1:19">
      <c r="A20" s="295"/>
      <c r="B20" s="290">
        <f>ABS(B19-C19)</f>
        <v>2764.4336555711834</v>
      </c>
      <c r="C20" s="291"/>
      <c r="D20" s="290">
        <f>ABS(D19-E19)</f>
        <v>2825.2696172196665</v>
      </c>
      <c r="E20" s="291"/>
      <c r="F20" s="290">
        <f>ABS(F19-G19)</f>
        <v>3034.7673639422628</v>
      </c>
      <c r="G20" s="291"/>
      <c r="H20" s="290">
        <f>ABS(H19-I19)</f>
        <v>2430.3856588310518</v>
      </c>
      <c r="I20" s="291"/>
      <c r="J20" s="88"/>
      <c r="K20" s="309"/>
      <c r="L20" s="290">
        <f>ABS(L19-M19)</f>
        <v>2764.4336555711834</v>
      </c>
      <c r="M20" s="291"/>
      <c r="N20" s="290">
        <f>ABS(N19-O19)</f>
        <v>2575.6437287155195</v>
      </c>
      <c r="O20" s="312"/>
      <c r="P20" s="290">
        <f>ABS(P19-Q19)</f>
        <v>1742.5022905414589</v>
      </c>
      <c r="Q20" s="291"/>
      <c r="R20" s="290">
        <f>ABS(R19-S19)</f>
        <v>2428.4872102537092</v>
      </c>
      <c r="S20" s="291"/>
    </row>
    <row r="21" spans="1:19">
      <c r="A21" s="299" t="s">
        <v>22</v>
      </c>
      <c r="B21" s="71" t="s">
        <v>20</v>
      </c>
      <c r="C21" s="72" t="s">
        <v>23</v>
      </c>
      <c r="D21" s="73" t="s">
        <v>20</v>
      </c>
      <c r="E21" s="73" t="s">
        <v>23</v>
      </c>
      <c r="F21" s="71" t="s">
        <v>20</v>
      </c>
      <c r="G21" s="72" t="s">
        <v>23</v>
      </c>
      <c r="H21" s="73" t="s">
        <v>20</v>
      </c>
      <c r="I21" s="72" t="s">
        <v>23</v>
      </c>
      <c r="J21" s="89"/>
      <c r="K21" s="292" t="s">
        <v>22</v>
      </c>
      <c r="L21" s="71" t="s">
        <v>20</v>
      </c>
      <c r="M21" s="72" t="s">
        <v>23</v>
      </c>
      <c r="N21" s="98" t="s">
        <v>20</v>
      </c>
      <c r="O21" s="80" t="s">
        <v>23</v>
      </c>
      <c r="P21" s="98" t="s">
        <v>20</v>
      </c>
      <c r="Q21" s="99" t="s">
        <v>23</v>
      </c>
      <c r="R21" s="80" t="s">
        <v>20</v>
      </c>
      <c r="S21" s="99" t="s">
        <v>23</v>
      </c>
    </row>
    <row r="22" spans="1:19">
      <c r="A22" s="299"/>
      <c r="B22" s="70">
        <f>B19</f>
        <v>7731.4883850793904</v>
      </c>
      <c r="C22" s="77">
        <f>MEDIAN(EV!H67:H98)</f>
        <v>10505.965185079374</v>
      </c>
      <c r="D22" s="11">
        <f>D19</f>
        <v>8369.9009365641214</v>
      </c>
      <c r="E22" s="11">
        <f>MEDIAN(EV!I67:I98)</f>
        <v>11227.319457790505</v>
      </c>
      <c r="F22" s="69">
        <f>F19</f>
        <v>9573.2759601467878</v>
      </c>
      <c r="G22" s="68">
        <f>MEDIAN(EV!J67:J98)</f>
        <v>11610.219946590765</v>
      </c>
      <c r="H22" s="11">
        <f>H19</f>
        <v>8819.0923201722781</v>
      </c>
      <c r="I22" s="96">
        <f>MEDIAN(EV!K67:K98)</f>
        <v>11009.641920172282</v>
      </c>
      <c r="J22" s="88"/>
      <c r="K22" s="308"/>
      <c r="L22" s="91">
        <f>B22</f>
        <v>7731.4883850793904</v>
      </c>
      <c r="M22" s="91">
        <f>C22</f>
        <v>10505.965185079374</v>
      </c>
      <c r="N22" s="70">
        <f>N19</f>
        <v>5980.6826433385768</v>
      </c>
      <c r="O22" s="67">
        <f>MEDIAN(EV!M67:M98)</f>
        <v>8077.8089133002204</v>
      </c>
      <c r="P22" s="69">
        <f>P19</f>
        <v>8485.7528913631031</v>
      </c>
      <c r="Q22" s="68">
        <f>MEDIAN(EV!N67:N98)</f>
        <v>10230.870584099563</v>
      </c>
      <c r="R22" s="94">
        <f>R19</f>
        <v>6607.2320157553995</v>
      </c>
      <c r="S22" s="97">
        <f>MEDIAN(EV!O67:O98)</f>
        <v>8797.781615755408</v>
      </c>
    </row>
    <row r="23" spans="1:19">
      <c r="A23" s="295"/>
      <c r="B23" s="290">
        <f>ABS(B22-C22)</f>
        <v>2774.476799999984</v>
      </c>
      <c r="C23" s="291"/>
      <c r="D23" s="290">
        <f>ABS(D22-G22)</f>
        <v>3240.3190100266438</v>
      </c>
      <c r="E23" s="291"/>
      <c r="F23" s="290">
        <f>ABS(F22-G22)</f>
        <v>2036.9439864439773</v>
      </c>
      <c r="G23" s="291"/>
      <c r="H23" s="290">
        <f>ABS(H22-I22)</f>
        <v>2190.5496000000039</v>
      </c>
      <c r="I23" s="291"/>
      <c r="J23" s="88"/>
      <c r="K23" s="309"/>
      <c r="L23" s="290">
        <f>ABS(L22-M22)</f>
        <v>2774.476799999984</v>
      </c>
      <c r="M23" s="291"/>
      <c r="N23" s="310">
        <f>ABS(N22-Q22)</f>
        <v>4250.1879407609858</v>
      </c>
      <c r="O23" s="311"/>
      <c r="P23" s="290">
        <f>ABS(P22-Q22)</f>
        <v>1745.1176927364595</v>
      </c>
      <c r="Q23" s="291"/>
      <c r="R23" s="290">
        <f>ABS(R22-S22)</f>
        <v>2190.5496000000085</v>
      </c>
      <c r="S23" s="291"/>
    </row>
    <row r="24" spans="1:19">
      <c r="A24" s="299" t="s">
        <v>24</v>
      </c>
      <c r="B24" s="71" t="s">
        <v>21</v>
      </c>
      <c r="C24" s="72" t="s">
        <v>23</v>
      </c>
      <c r="D24" s="73" t="s">
        <v>21</v>
      </c>
      <c r="E24" s="73" t="s">
        <v>23</v>
      </c>
      <c r="F24" s="71" t="s">
        <v>21</v>
      </c>
      <c r="G24" s="72" t="s">
        <v>23</v>
      </c>
      <c r="H24" s="73" t="s">
        <v>21</v>
      </c>
      <c r="I24" s="72" t="s">
        <v>23</v>
      </c>
      <c r="J24" s="89"/>
      <c r="K24" s="292" t="s">
        <v>24</v>
      </c>
      <c r="L24" s="71" t="s">
        <v>21</v>
      </c>
      <c r="M24" s="72" t="s">
        <v>23</v>
      </c>
      <c r="N24" s="75" t="s">
        <v>21</v>
      </c>
      <c r="O24" s="74" t="s">
        <v>23</v>
      </c>
      <c r="P24" s="75" t="s">
        <v>21</v>
      </c>
      <c r="Q24" s="76" t="s">
        <v>23</v>
      </c>
      <c r="R24" s="74" t="s">
        <v>21</v>
      </c>
      <c r="S24" s="76" t="s">
        <v>23</v>
      </c>
    </row>
    <row r="25" spans="1:19">
      <c r="A25" s="299"/>
      <c r="B25" s="70">
        <f>C19</f>
        <v>10495.922040650574</v>
      </c>
      <c r="C25" s="77">
        <f>C22</f>
        <v>10505.965185079374</v>
      </c>
      <c r="D25" s="11">
        <f>E19</f>
        <v>11195.170553783788</v>
      </c>
      <c r="E25" s="11">
        <f>E22</f>
        <v>11227.319457790505</v>
      </c>
      <c r="F25" s="69">
        <f>G19</f>
        <v>12608.043324089051</v>
      </c>
      <c r="G25" s="68">
        <f>G22</f>
        <v>11610.219946590765</v>
      </c>
      <c r="H25" s="11">
        <f>I19</f>
        <v>11249.47797900333</v>
      </c>
      <c r="I25" s="8">
        <f>I22</f>
        <v>11009.641920172282</v>
      </c>
      <c r="J25" s="88"/>
      <c r="K25" s="308"/>
      <c r="L25" s="91">
        <f>B25</f>
        <v>10495.922040650574</v>
      </c>
      <c r="M25" s="91">
        <f>C25</f>
        <v>10505.965185079374</v>
      </c>
      <c r="N25" s="70">
        <f>O19</f>
        <v>8556.3263720540963</v>
      </c>
      <c r="O25" s="67">
        <f>O22</f>
        <v>8077.8089133002204</v>
      </c>
      <c r="P25" s="69">
        <f>Q19</f>
        <v>10228.255181904562</v>
      </c>
      <c r="Q25" s="68">
        <f>Q22</f>
        <v>10230.870584099563</v>
      </c>
      <c r="R25" s="95">
        <f>S19</f>
        <v>9035.7192260091088</v>
      </c>
      <c r="S25" s="97">
        <f>S22</f>
        <v>8797.781615755408</v>
      </c>
    </row>
    <row r="26" spans="1:19">
      <c r="A26" s="299"/>
      <c r="B26" s="290">
        <f>ABS(B25-C25)</f>
        <v>10.043144428800588</v>
      </c>
      <c r="C26" s="291"/>
      <c r="D26" s="290">
        <f>ABS(D25-E25)</f>
        <v>32.148904006717203</v>
      </c>
      <c r="E26" s="291"/>
      <c r="F26" s="290">
        <f>ABS(F25-G25)</f>
        <v>997.82337749828548</v>
      </c>
      <c r="G26" s="291"/>
      <c r="H26" s="290">
        <f>ABS(H25-I25)</f>
        <v>239.83605883104792</v>
      </c>
      <c r="I26" s="291"/>
      <c r="J26" s="88"/>
      <c r="K26" s="309"/>
      <c r="L26" s="290">
        <f>ABS(L25-M25)</f>
        <v>10.043144428800588</v>
      </c>
      <c r="M26" s="291"/>
      <c r="N26" s="290">
        <f>ABS(N25-O25)</f>
        <v>478.51745875387587</v>
      </c>
      <c r="O26" s="312"/>
      <c r="P26" s="290">
        <f>ABS(P25-Q25)</f>
        <v>2.6154021950005699</v>
      </c>
      <c r="Q26" s="291"/>
      <c r="R26" s="290">
        <f>ABS(R25-S25)</f>
        <v>237.93761025370077</v>
      </c>
      <c r="S26" s="291"/>
    </row>
    <row r="27" spans="1:19">
      <c r="J27" s="85"/>
    </row>
    <row r="30" spans="1:19" ht="46" customHeight="1">
      <c r="A30" s="60" t="s">
        <v>25</v>
      </c>
      <c r="B30" s="289" t="s">
        <v>2</v>
      </c>
      <c r="C30" s="293"/>
      <c r="D30" s="289" t="s">
        <v>3</v>
      </c>
      <c r="E30" s="293"/>
      <c r="F30" s="292" t="s">
        <v>4</v>
      </c>
      <c r="G30" s="294"/>
      <c r="J30" s="84"/>
      <c r="K30" s="90"/>
    </row>
    <row r="31" spans="1:19">
      <c r="A31" s="289" t="s">
        <v>6</v>
      </c>
      <c r="B31" s="75" t="s">
        <v>7</v>
      </c>
      <c r="C31" s="76" t="s">
        <v>8</v>
      </c>
      <c r="D31" s="75" t="s">
        <v>7</v>
      </c>
      <c r="E31" s="76" t="s">
        <v>8</v>
      </c>
      <c r="F31" s="75" t="s">
        <v>7</v>
      </c>
      <c r="G31" s="76" t="s">
        <v>8</v>
      </c>
      <c r="J31" s="86"/>
      <c r="K31" s="90"/>
      <c r="L31" s="11"/>
    </row>
    <row r="32" spans="1:19">
      <c r="A32" s="289"/>
      <c r="B32" s="54">
        <f t="shared" ref="B32:G32" si="0">D4-N4</f>
        <v>1199.5119021629253</v>
      </c>
      <c r="C32" s="55">
        <f t="shared" si="0"/>
        <v>2354.742435078264</v>
      </c>
      <c r="D32" s="69">
        <f t="shared" si="0"/>
        <v>898.53692794521521</v>
      </c>
      <c r="E32" s="68">
        <f t="shared" si="0"/>
        <v>1288.3354901089406</v>
      </c>
      <c r="F32" s="70">
        <f t="shared" si="0"/>
        <v>1440.157356965834</v>
      </c>
      <c r="G32" s="77">
        <f t="shared" si="0"/>
        <v>2521.8652539860559</v>
      </c>
      <c r="I32" t="s">
        <v>62</v>
      </c>
      <c r="J32" s="87"/>
      <c r="K32" s="90"/>
      <c r="L32" s="11"/>
    </row>
    <row r="33" spans="1:13">
      <c r="A33" s="289"/>
      <c r="B33" s="290">
        <f>ABS(B32-C32)</f>
        <v>1155.2305329153387</v>
      </c>
      <c r="C33" s="291"/>
      <c r="D33" s="290">
        <f>ABS(D32-E32)</f>
        <v>389.79856216372536</v>
      </c>
      <c r="E33" s="291"/>
      <c r="F33" s="290">
        <f>ABS(F32-G32)</f>
        <v>1081.7078970202219</v>
      </c>
      <c r="G33" s="291"/>
      <c r="J33" s="88"/>
      <c r="K33" s="90"/>
    </row>
    <row r="34" spans="1:13">
      <c r="A34" s="289" t="s">
        <v>9</v>
      </c>
      <c r="B34" s="75" t="s">
        <v>10</v>
      </c>
      <c r="C34" s="76" t="s">
        <v>11</v>
      </c>
      <c r="D34" s="75" t="s">
        <v>10</v>
      </c>
      <c r="E34" s="76" t="s">
        <v>11</v>
      </c>
      <c r="F34" s="75" t="s">
        <v>10</v>
      </c>
      <c r="G34" s="76" t="s">
        <v>11</v>
      </c>
      <c r="J34" s="86"/>
      <c r="K34" s="90"/>
      <c r="L34" s="207"/>
      <c r="M34" s="78"/>
    </row>
    <row r="35" spans="1:13">
      <c r="A35" s="289"/>
      <c r="B35" s="70">
        <f t="shared" ref="B35:G35" si="1">D7-N7</f>
        <v>3234.2867836967089</v>
      </c>
      <c r="C35" s="77">
        <f t="shared" si="1"/>
        <v>1752.7799224898945</v>
      </c>
      <c r="D35" s="69">
        <f t="shared" si="1"/>
        <v>2805.1123396578423</v>
      </c>
      <c r="E35" s="68">
        <f t="shared" si="1"/>
        <v>924.62663189827799</v>
      </c>
      <c r="F35" s="54">
        <f t="shared" si="1"/>
        <v>2828.8557545612857</v>
      </c>
      <c r="G35" s="55">
        <f t="shared" si="1"/>
        <v>1550.3958484125733</v>
      </c>
      <c r="J35" s="87"/>
      <c r="K35" s="90"/>
      <c r="L35" s="78"/>
      <c r="M35" s="78"/>
    </row>
    <row r="36" spans="1:13">
      <c r="A36" s="289"/>
      <c r="B36" s="290">
        <f>ABS(B35-C35)</f>
        <v>1481.5068612068144</v>
      </c>
      <c r="C36" s="291"/>
      <c r="D36" s="290">
        <f>ABS(D35-E35)</f>
        <v>1880.4857077595643</v>
      </c>
      <c r="E36" s="291"/>
      <c r="F36" s="290">
        <f>ABS(F35-G35)</f>
        <v>1278.4599061487124</v>
      </c>
      <c r="G36" s="291"/>
      <c r="I36" s="78"/>
      <c r="J36" s="88"/>
      <c r="K36" s="90"/>
      <c r="L36" s="78"/>
      <c r="M36" s="78"/>
    </row>
    <row r="37" spans="1:13">
      <c r="A37" s="289" t="s">
        <v>12</v>
      </c>
      <c r="B37" s="75" t="s">
        <v>13</v>
      </c>
      <c r="C37" s="76" t="s">
        <v>14</v>
      </c>
      <c r="D37" s="75" t="s">
        <v>13</v>
      </c>
      <c r="E37" s="76" t="s">
        <v>14</v>
      </c>
      <c r="F37" s="75" t="s">
        <v>13</v>
      </c>
      <c r="G37" s="76" t="s">
        <v>14</v>
      </c>
      <c r="I37" s="78"/>
      <c r="J37" s="86"/>
      <c r="K37" s="90"/>
      <c r="L37" s="78"/>
      <c r="M37" s="78"/>
    </row>
    <row r="38" spans="1:13">
      <c r="A38" s="289"/>
      <c r="B38" s="54">
        <f t="shared" ref="B38:G38" si="2">D10-N10</f>
        <v>2192.8110199035727</v>
      </c>
      <c r="C38" s="55">
        <f t="shared" si="2"/>
        <v>2182.5238992187797</v>
      </c>
      <c r="D38" s="69">
        <f t="shared" si="2"/>
        <v>1327.2567553708359</v>
      </c>
      <c r="E38" s="68">
        <f t="shared" si="2"/>
        <v>1300.611864974333</v>
      </c>
      <c r="F38" s="70">
        <f t="shared" si="2"/>
        <v>2321.4910221685222</v>
      </c>
      <c r="G38" s="77">
        <f t="shared" si="2"/>
        <v>2185.4897723819713</v>
      </c>
      <c r="I38" s="78"/>
      <c r="J38" s="87"/>
      <c r="K38" s="90"/>
      <c r="L38" s="78"/>
      <c r="M38" s="78"/>
    </row>
    <row r="39" spans="1:13">
      <c r="A39" s="289"/>
      <c r="B39" s="290">
        <f>ABS(B38-C38)</f>
        <v>10.287120684793081</v>
      </c>
      <c r="C39" s="291"/>
      <c r="D39" s="290">
        <f>ABS(D38-E38)</f>
        <v>26.644890396502888</v>
      </c>
      <c r="E39" s="291"/>
      <c r="F39" s="290">
        <f>ABS(F38-G38)</f>
        <v>136.00124978655094</v>
      </c>
      <c r="G39" s="291"/>
      <c r="I39" s="78"/>
      <c r="J39" s="88"/>
      <c r="K39" s="90"/>
      <c r="L39" s="78"/>
      <c r="M39" s="78"/>
    </row>
    <row r="40" spans="1:13">
      <c r="A40" s="289" t="s">
        <v>15</v>
      </c>
      <c r="B40" s="71" t="s">
        <v>13</v>
      </c>
      <c r="C40" s="72" t="s">
        <v>14</v>
      </c>
      <c r="D40" s="73" t="s">
        <v>13</v>
      </c>
      <c r="E40" s="73" t="s">
        <v>14</v>
      </c>
      <c r="F40" s="71" t="s">
        <v>13</v>
      </c>
      <c r="G40" s="72" t="s">
        <v>14</v>
      </c>
      <c r="I40" s="78"/>
      <c r="J40" s="89"/>
      <c r="K40" s="90"/>
      <c r="L40" s="207"/>
      <c r="M40" s="78"/>
    </row>
    <row r="41" spans="1:13">
      <c r="A41" s="289"/>
      <c r="B41" s="70">
        <f t="shared" ref="B41:G41" si="3">D13-N13</f>
        <v>2455.105527718576</v>
      </c>
      <c r="C41" s="77">
        <f t="shared" si="3"/>
        <v>2359.3774369556895</v>
      </c>
      <c r="D41" s="66">
        <f t="shared" si="3"/>
        <v>1418.9894982414698</v>
      </c>
      <c r="E41" s="66">
        <f t="shared" si="3"/>
        <v>1251.6679646712328</v>
      </c>
      <c r="F41" s="54">
        <f t="shared" si="3"/>
        <v>2137.5634773275251</v>
      </c>
      <c r="G41" s="55">
        <f t="shared" si="3"/>
        <v>2146.3464303510009</v>
      </c>
      <c r="I41" s="78"/>
      <c r="J41" s="87"/>
      <c r="K41" s="90"/>
      <c r="L41" s="78"/>
      <c r="M41" s="78"/>
    </row>
    <row r="42" spans="1:13">
      <c r="A42" s="289"/>
      <c r="B42" s="290">
        <f>ABS(B41-C41)</f>
        <v>95.728090762886495</v>
      </c>
      <c r="C42" s="291"/>
      <c r="D42" s="290">
        <f>ABS(D41-E41)</f>
        <v>167.32153357023708</v>
      </c>
      <c r="E42" s="291"/>
      <c r="F42" s="290">
        <f>ABS(F41-G41)</f>
        <v>8.782953023475784</v>
      </c>
      <c r="G42" s="291"/>
      <c r="I42" s="78"/>
      <c r="J42" s="88"/>
      <c r="K42" s="90"/>
      <c r="L42" s="78"/>
      <c r="M42" s="78"/>
    </row>
    <row r="43" spans="1:13" ht="16" thickBot="1">
      <c r="A43" s="289" t="s">
        <v>16</v>
      </c>
      <c r="B43" s="71" t="s">
        <v>17</v>
      </c>
      <c r="C43" s="72" t="s">
        <v>18</v>
      </c>
      <c r="D43" s="73" t="s">
        <v>17</v>
      </c>
      <c r="E43" s="73" t="s">
        <v>18</v>
      </c>
      <c r="F43" s="71" t="s">
        <v>17</v>
      </c>
      <c r="G43" s="72" t="s">
        <v>18</v>
      </c>
      <c r="I43" s="78"/>
      <c r="J43" s="89"/>
      <c r="K43" s="90"/>
      <c r="M43" s="78"/>
    </row>
    <row r="44" spans="1:13" ht="16" thickBot="1">
      <c r="A44" s="289"/>
      <c r="B44" s="54">
        <f t="shared" ref="B44:G44" si="4">D16-N16</f>
        <v>1201.3323082039169</v>
      </c>
      <c r="C44" s="55">
        <f t="shared" si="4"/>
        <v>3919.4975726483681</v>
      </c>
      <c r="D44" s="209">
        <f t="shared" si="4"/>
        <v>576.92410821978592</v>
      </c>
      <c r="E44" s="208">
        <f t="shared" si="4"/>
        <v>5280.3133620692988</v>
      </c>
      <c r="F44" s="67">
        <f t="shared" si="4"/>
        <v>1220.771012357126</v>
      </c>
      <c r="G44" s="68">
        <f t="shared" si="4"/>
        <v>2862.4855955816274</v>
      </c>
      <c r="I44" s="78"/>
      <c r="J44" s="87"/>
      <c r="K44" s="90"/>
      <c r="L44" s="78"/>
      <c r="M44" s="78"/>
    </row>
    <row r="45" spans="1:13">
      <c r="A45" s="289"/>
      <c r="B45" s="290">
        <f>ABS(B44-C44)</f>
        <v>2718.1652644444512</v>
      </c>
      <c r="C45" s="291"/>
      <c r="D45" s="290">
        <f>ABS(D44-E44)</f>
        <v>4703.3892538495129</v>
      </c>
      <c r="E45" s="291"/>
      <c r="F45" s="290">
        <f>ABS(F44-G44)</f>
        <v>1641.7145832245014</v>
      </c>
      <c r="G45" s="291"/>
      <c r="I45" s="78"/>
      <c r="J45" s="88"/>
      <c r="K45" s="90"/>
      <c r="L45" s="78"/>
      <c r="M45" s="78"/>
    </row>
    <row r="46" spans="1:13">
      <c r="A46" s="289" t="s">
        <v>19</v>
      </c>
      <c r="B46" s="75" t="s">
        <v>20</v>
      </c>
      <c r="C46" s="76" t="s">
        <v>21</v>
      </c>
      <c r="D46" s="75" t="s">
        <v>20</v>
      </c>
      <c r="E46" s="76" t="s">
        <v>21</v>
      </c>
      <c r="F46" s="75" t="s">
        <v>20</v>
      </c>
      <c r="G46" s="76" t="s">
        <v>21</v>
      </c>
      <c r="I46" s="78"/>
      <c r="J46" s="86"/>
      <c r="K46" s="90"/>
    </row>
    <row r="47" spans="1:13">
      <c r="A47" s="289"/>
      <c r="B47" s="70">
        <f t="shared" ref="B47:G47" si="5">D19-N19</f>
        <v>2389.2182932255446</v>
      </c>
      <c r="C47" s="77">
        <f t="shared" si="5"/>
        <v>2638.8441817296916</v>
      </c>
      <c r="D47" s="69">
        <f t="shared" si="5"/>
        <v>1087.5230687836847</v>
      </c>
      <c r="E47" s="92">
        <f t="shared" si="5"/>
        <v>2379.7881421844886</v>
      </c>
      <c r="F47" s="54">
        <f t="shared" si="5"/>
        <v>2211.8603044168785</v>
      </c>
      <c r="G47" s="68">
        <f t="shared" si="5"/>
        <v>2213.7587529942211</v>
      </c>
      <c r="I47" s="206"/>
      <c r="J47" s="87"/>
      <c r="K47" s="90"/>
      <c r="L47" s="78"/>
      <c r="M47" s="78"/>
    </row>
    <row r="48" spans="1:13">
      <c r="A48" s="292"/>
      <c r="B48" s="290">
        <f>ABS(B47-C47)</f>
        <v>249.62588850414704</v>
      </c>
      <c r="C48" s="291"/>
      <c r="D48" s="290">
        <f>ABS(D47-E47)</f>
        <v>1292.2650734008039</v>
      </c>
      <c r="E48" s="291"/>
      <c r="F48" s="290">
        <f>ABS(F47-G47)</f>
        <v>1.8984485773426059</v>
      </c>
      <c r="G48" s="291"/>
      <c r="I48" s="78"/>
      <c r="J48" s="88"/>
      <c r="K48" s="90"/>
      <c r="L48" s="78"/>
      <c r="M48" s="78"/>
    </row>
    <row r="49" spans="1:13">
      <c r="A49" s="289" t="s">
        <v>22</v>
      </c>
      <c r="B49" s="75" t="s">
        <v>20</v>
      </c>
      <c r="C49" s="76" t="s">
        <v>23</v>
      </c>
      <c r="D49" s="75" t="s">
        <v>20</v>
      </c>
      <c r="E49" s="76" t="s">
        <v>23</v>
      </c>
      <c r="F49" s="75" t="s">
        <v>20</v>
      </c>
      <c r="G49" s="76" t="s">
        <v>23</v>
      </c>
      <c r="I49" s="207"/>
      <c r="J49" s="86"/>
      <c r="K49" s="90"/>
    </row>
    <row r="50" spans="1:13">
      <c r="A50" s="289"/>
      <c r="B50" s="70">
        <f t="shared" ref="B50:G50" si="6">D22-N22</f>
        <v>2389.2182932255446</v>
      </c>
      <c r="C50" s="77">
        <f t="shared" si="6"/>
        <v>3149.5105444902847</v>
      </c>
      <c r="D50" s="69">
        <f t="shared" si="6"/>
        <v>1087.5230687836847</v>
      </c>
      <c r="E50" s="68">
        <f t="shared" si="6"/>
        <v>1379.3493624912026</v>
      </c>
      <c r="F50" s="54">
        <f t="shared" si="6"/>
        <v>2211.8603044168785</v>
      </c>
      <c r="G50" s="55">
        <f t="shared" si="6"/>
        <v>2211.860304416874</v>
      </c>
      <c r="J50" s="87"/>
      <c r="K50" s="90"/>
      <c r="L50" s="78"/>
      <c r="M50" s="78"/>
    </row>
    <row r="51" spans="1:13">
      <c r="A51" s="292"/>
      <c r="B51" s="290">
        <f>ABS(B50-E50)</f>
        <v>1009.868930734342</v>
      </c>
      <c r="C51" s="291"/>
      <c r="D51" s="290">
        <f>ABS(D50-E50)</f>
        <v>291.82629370751783</v>
      </c>
      <c r="E51" s="291"/>
      <c r="F51" s="290">
        <f>ABS(F50-G50)</f>
        <v>4.5474735088646412E-12</v>
      </c>
      <c r="G51" s="291"/>
      <c r="J51" s="88"/>
      <c r="K51" s="90"/>
      <c r="L51" s="78"/>
      <c r="M51" s="78"/>
    </row>
    <row r="52" spans="1:13">
      <c r="A52" s="289" t="s">
        <v>24</v>
      </c>
      <c r="B52" s="75" t="s">
        <v>21</v>
      </c>
      <c r="C52" s="76" t="s">
        <v>23</v>
      </c>
      <c r="D52" s="75" t="s">
        <v>21</v>
      </c>
      <c r="E52" s="76" t="s">
        <v>23</v>
      </c>
      <c r="F52" s="75" t="s">
        <v>21</v>
      </c>
      <c r="G52" s="76" t="s">
        <v>23</v>
      </c>
      <c r="J52" s="86"/>
      <c r="K52" s="90"/>
    </row>
    <row r="53" spans="1:13">
      <c r="A53" s="289"/>
      <c r="B53" s="70">
        <f t="shared" ref="B53:G53" si="7">D25-N25</f>
        <v>2638.8441817296916</v>
      </c>
      <c r="C53" s="77">
        <f t="shared" si="7"/>
        <v>3149.5105444902847</v>
      </c>
      <c r="D53" s="91">
        <f t="shared" si="7"/>
        <v>2379.7881421844886</v>
      </c>
      <c r="E53" s="68">
        <f t="shared" si="7"/>
        <v>1379.3493624912026</v>
      </c>
      <c r="F53" s="69">
        <f t="shared" si="7"/>
        <v>2213.7587529942211</v>
      </c>
      <c r="G53" s="55">
        <f t="shared" si="7"/>
        <v>2211.860304416874</v>
      </c>
      <c r="J53" s="87"/>
      <c r="K53" s="90"/>
      <c r="L53" s="78"/>
      <c r="M53" s="78"/>
    </row>
    <row r="54" spans="1:13">
      <c r="A54" s="289"/>
      <c r="B54" s="290">
        <f>ABS(B53-C53)</f>
        <v>510.66636276059307</v>
      </c>
      <c r="C54" s="291"/>
      <c r="D54" s="290">
        <f>ABS(D53-E53)</f>
        <v>1000.4387796932861</v>
      </c>
      <c r="E54" s="291"/>
      <c r="F54" s="290">
        <f>ABS(F53-G53)</f>
        <v>1.8984485773471533</v>
      </c>
      <c r="G54" s="291"/>
      <c r="J54" s="88"/>
      <c r="K54" s="90"/>
      <c r="L54" s="78"/>
      <c r="M54" s="78"/>
    </row>
    <row r="56" spans="1:13">
      <c r="L56" s="78"/>
      <c r="M56" s="78"/>
    </row>
    <row r="57" spans="1:13">
      <c r="B57" s="287">
        <f>B32+B35+B38+B41+B44+B47+B50+B53</f>
        <v>17700.328309866483</v>
      </c>
      <c r="C57" s="287">
        <f t="shared" ref="C57:G57" si="8">C32+C35+C38+C41+C44+C47+C50+C53</f>
        <v>21506.786537101256</v>
      </c>
      <c r="D57" s="222">
        <f t="shared" si="8"/>
        <v>11581.653909187007</v>
      </c>
      <c r="E57" s="222">
        <f t="shared" si="8"/>
        <v>15184.042180888977</v>
      </c>
      <c r="F57" s="78">
        <f t="shared" si="8"/>
        <v>16586.317985208269</v>
      </c>
      <c r="G57" s="78">
        <f t="shared" si="8"/>
        <v>17904.0622625412</v>
      </c>
      <c r="L57" s="78"/>
      <c r="M57" s="78"/>
    </row>
    <row r="58" spans="1:13">
      <c r="L58" s="78"/>
      <c r="M58" s="78"/>
    </row>
    <row r="59" spans="1:13">
      <c r="L59" s="78"/>
      <c r="M59" s="78"/>
    </row>
  </sheetData>
  <mergeCells count="125">
    <mergeCell ref="A49:A51"/>
    <mergeCell ref="B51:C51"/>
    <mergeCell ref="D51:E51"/>
    <mergeCell ref="F51:G51"/>
    <mergeCell ref="A52:A54"/>
    <mergeCell ref="B54:C54"/>
    <mergeCell ref="D54:E54"/>
    <mergeCell ref="F54:G54"/>
    <mergeCell ref="A43:A45"/>
    <mergeCell ref="B45:C45"/>
    <mergeCell ref="D45:E45"/>
    <mergeCell ref="F45:G45"/>
    <mergeCell ref="A46:A48"/>
    <mergeCell ref="B48:C48"/>
    <mergeCell ref="D48:E48"/>
    <mergeCell ref="F48:G48"/>
    <mergeCell ref="A40:A42"/>
    <mergeCell ref="B42:C42"/>
    <mergeCell ref="D42:E42"/>
    <mergeCell ref="F42:G42"/>
    <mergeCell ref="A31:A33"/>
    <mergeCell ref="B33:C33"/>
    <mergeCell ref="D33:E33"/>
    <mergeCell ref="F33:G33"/>
    <mergeCell ref="A34:A36"/>
    <mergeCell ref="B36:C36"/>
    <mergeCell ref="D36:E36"/>
    <mergeCell ref="F36:G36"/>
    <mergeCell ref="R26:S26"/>
    <mergeCell ref="B30:C30"/>
    <mergeCell ref="D30:E30"/>
    <mergeCell ref="F30:G30"/>
    <mergeCell ref="L23:M23"/>
    <mergeCell ref="N23:O23"/>
    <mergeCell ref="P23:Q23"/>
    <mergeCell ref="R23:S23"/>
    <mergeCell ref="A37:A39"/>
    <mergeCell ref="B39:C39"/>
    <mergeCell ref="D39:E39"/>
    <mergeCell ref="F39:G39"/>
    <mergeCell ref="A24:A26"/>
    <mergeCell ref="K24:K26"/>
    <mergeCell ref="B26:C26"/>
    <mergeCell ref="D26:E26"/>
    <mergeCell ref="F26:G26"/>
    <mergeCell ref="H26:I26"/>
    <mergeCell ref="L26:M26"/>
    <mergeCell ref="N26:O26"/>
    <mergeCell ref="P26:Q26"/>
    <mergeCell ref="B17:C17"/>
    <mergeCell ref="D17:E17"/>
    <mergeCell ref="F17:G17"/>
    <mergeCell ref="H17:I17"/>
    <mergeCell ref="R20:S20"/>
    <mergeCell ref="A21:A23"/>
    <mergeCell ref="K21:K23"/>
    <mergeCell ref="B23:C23"/>
    <mergeCell ref="D23:E23"/>
    <mergeCell ref="F23:G23"/>
    <mergeCell ref="H23:I23"/>
    <mergeCell ref="L17:M17"/>
    <mergeCell ref="N17:O17"/>
    <mergeCell ref="P17:Q17"/>
    <mergeCell ref="R17:S17"/>
    <mergeCell ref="A18:A20"/>
    <mergeCell ref="K18:K20"/>
    <mergeCell ref="B20:C20"/>
    <mergeCell ref="D20:E20"/>
    <mergeCell ref="F20:G20"/>
    <mergeCell ref="H20:I20"/>
    <mergeCell ref="L20:M20"/>
    <mergeCell ref="N20:O20"/>
    <mergeCell ref="P20:Q20"/>
    <mergeCell ref="A9:A11"/>
    <mergeCell ref="K9:K11"/>
    <mergeCell ref="B11:C11"/>
    <mergeCell ref="D11:E11"/>
    <mergeCell ref="F11:G11"/>
    <mergeCell ref="H11:I11"/>
    <mergeCell ref="L11:M11"/>
    <mergeCell ref="N11:O11"/>
    <mergeCell ref="P11:Q11"/>
    <mergeCell ref="K12:K14"/>
    <mergeCell ref="B14:C14"/>
    <mergeCell ref="D14:E14"/>
    <mergeCell ref="F14:G14"/>
    <mergeCell ref="H14:I14"/>
    <mergeCell ref="L14:M14"/>
    <mergeCell ref="N14:O14"/>
    <mergeCell ref="P14:Q14"/>
    <mergeCell ref="R14:S14"/>
    <mergeCell ref="A15:A17"/>
    <mergeCell ref="K15:K17"/>
    <mergeCell ref="L5:M5"/>
    <mergeCell ref="N5:O5"/>
    <mergeCell ref="P5:Q5"/>
    <mergeCell ref="R5:S5"/>
    <mergeCell ref="A6:A8"/>
    <mergeCell ref="K6:K8"/>
    <mergeCell ref="B8:C8"/>
    <mergeCell ref="D8:E8"/>
    <mergeCell ref="F8:G8"/>
    <mergeCell ref="H8:I8"/>
    <mergeCell ref="A3:A5"/>
    <mergeCell ref="K3:K5"/>
    <mergeCell ref="B5:C5"/>
    <mergeCell ref="D5:E5"/>
    <mergeCell ref="F5:G5"/>
    <mergeCell ref="H5:I5"/>
    <mergeCell ref="L8:M8"/>
    <mergeCell ref="N8:O8"/>
    <mergeCell ref="P8:Q8"/>
    <mergeCell ref="R8:S8"/>
    <mergeCell ref="R11:S11"/>
    <mergeCell ref="A12:A14"/>
    <mergeCell ref="B1:I1"/>
    <mergeCell ref="L1:S1"/>
    <mergeCell ref="B2:C2"/>
    <mergeCell ref="D2:E2"/>
    <mergeCell ref="F2:G2"/>
    <mergeCell ref="H2:I2"/>
    <mergeCell ref="L2:M2"/>
    <mergeCell ref="N2:O2"/>
    <mergeCell ref="P2:Q2"/>
    <mergeCell ref="R2:S2"/>
  </mergeCells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0.39997558519241921"/>
  </sheetPr>
  <dimension ref="A1:R54"/>
  <sheetViews>
    <sheetView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18" ht="30">
      <c r="C1" s="306" t="s">
        <v>61</v>
      </c>
      <c r="D1" s="306"/>
      <c r="E1" s="306"/>
      <c r="F1" s="306"/>
      <c r="G1" s="306"/>
      <c r="H1" s="306"/>
      <c r="I1" s="306"/>
      <c r="J1" s="306"/>
    </row>
    <row r="2" spans="1:18" ht="45" customHeight="1">
      <c r="B2" s="150"/>
      <c r="C2" s="313" t="s">
        <v>72</v>
      </c>
      <c r="D2" s="313"/>
      <c r="E2" s="313" t="s">
        <v>9</v>
      </c>
      <c r="F2" s="313"/>
      <c r="G2" s="313" t="s">
        <v>49</v>
      </c>
      <c r="H2" s="313"/>
      <c r="I2" s="313" t="s">
        <v>50</v>
      </c>
      <c r="J2" s="313"/>
      <c r="K2" s="313" t="s">
        <v>16</v>
      </c>
      <c r="L2" s="313"/>
      <c r="M2" s="313" t="s">
        <v>74</v>
      </c>
      <c r="N2" s="313"/>
      <c r="O2" s="313"/>
      <c r="P2" s="149"/>
      <c r="Q2" s="149"/>
      <c r="R2" s="149"/>
    </row>
    <row r="3" spans="1:18" ht="15.5" customHeight="1">
      <c r="B3" s="150"/>
      <c r="C3" s="140" t="s">
        <v>7</v>
      </c>
      <c r="D3" s="140" t="s">
        <v>8</v>
      </c>
      <c r="E3" s="140" t="s">
        <v>10</v>
      </c>
      <c r="F3" s="140" t="s">
        <v>11</v>
      </c>
      <c r="G3" s="140" t="s">
        <v>37</v>
      </c>
      <c r="H3" s="140" t="s">
        <v>49</v>
      </c>
      <c r="I3" s="140" t="s">
        <v>70</v>
      </c>
      <c r="J3" s="140" t="s">
        <v>50</v>
      </c>
      <c r="K3" s="140" t="s">
        <v>71</v>
      </c>
      <c r="L3" s="140" t="s">
        <v>51</v>
      </c>
      <c r="M3" s="140" t="s">
        <v>20</v>
      </c>
      <c r="N3" s="140" t="s">
        <v>73</v>
      </c>
      <c r="O3" s="140" t="s">
        <v>55</v>
      </c>
    </row>
    <row r="4" spans="1:18">
      <c r="A4" s="155" t="s">
        <v>75</v>
      </c>
      <c r="B4" s="151" t="s">
        <v>69</v>
      </c>
      <c r="C4" s="144">
        <f>MEDIAN('Building type'!H3:H50)</f>
        <v>7566.6255978486433</v>
      </c>
      <c r="D4" s="144">
        <f>MEDIAN('Building type'!H51:H98)</f>
        <v>10620.311928696197</v>
      </c>
      <c r="E4" s="144">
        <f>MEDIAN('Heating system'!H3:H50)</f>
        <v>11229.580988532241</v>
      </c>
      <c r="F4" s="144">
        <f>MEDIAN('Heating system'!H51:H98)</f>
        <v>8124.8281262925784</v>
      </c>
      <c r="G4" s="144">
        <f>MEDIAN(PV!H3:H50)</f>
        <v>10232.286539574896</v>
      </c>
      <c r="H4" s="144">
        <f>MEDIAN(PV!H51:H98)</f>
        <v>9563.0462239300105</v>
      </c>
      <c r="I4" s="144">
        <f>MEDIAN(STC!H3:H50)</f>
        <v>10067.29568644445</v>
      </c>
      <c r="J4" s="144">
        <f>MEDIAN(STC!H51:H98)</f>
        <v>9750.995515647006</v>
      </c>
      <c r="K4" s="144">
        <f>MEDIAN('Window openings'!H3:H50)</f>
        <v>7365.3521034425667</v>
      </c>
      <c r="L4" s="144">
        <f>MEDIAN('Window openings'!H51:H98)</f>
        <v>12328.696792834702</v>
      </c>
      <c r="M4" s="144">
        <f>MEDIAN(EV!H3:H34)</f>
        <v>7731.4883850793904</v>
      </c>
      <c r="N4" s="144">
        <f>MEDIAN(EV!H35:H66)</f>
        <v>10495.922040650574</v>
      </c>
      <c r="O4" s="144">
        <f>MEDIAN(EV!H67:H98)</f>
        <v>10505.965185079374</v>
      </c>
    </row>
    <row r="5" spans="1:18">
      <c r="A5" s="155"/>
      <c r="B5" s="152" t="s">
        <v>66</v>
      </c>
      <c r="C5" s="147">
        <f>MEDIAN('Building type'!I3:I50)</f>
        <v>8564.3356022773878</v>
      </c>
      <c r="D5" s="147">
        <f>MEDIAN('Building type'!I51:I98)</f>
        <v>10725.859540988673</v>
      </c>
      <c r="E5" s="144">
        <f>MEDIAN('Heating system'!I3:I50)</f>
        <v>11817.858643323629</v>
      </c>
      <c r="F5" s="147">
        <f>MEDIAN('Heating system'!I51:I98)</f>
        <v>8802.1454525483568</v>
      </c>
      <c r="G5" s="147">
        <f>MEDIAN(PV!I3:I50)</f>
        <v>10300.23343051966</v>
      </c>
      <c r="H5" s="147">
        <f>MEDIAN(PV!I51:I98)</f>
        <v>10030.063267790389</v>
      </c>
      <c r="I5" s="147">
        <f>MEDIAN(STC!I3:I50)</f>
        <v>10505.683900058306</v>
      </c>
      <c r="J5" s="147">
        <f>MEDIAN(STC!I51:I98)</f>
        <v>9866.8909817864169</v>
      </c>
      <c r="K5" s="147">
        <f>MEDIAN('Window openings'!I3:I50)</f>
        <v>7881.0489169061193</v>
      </c>
      <c r="L5" s="147">
        <f>MEDIAN('Window openings'!I51:I98)</f>
        <v>13068.421344818536</v>
      </c>
      <c r="M5" s="147">
        <f>MEDIAN(EV!I3:I34)</f>
        <v>8369.9009365641214</v>
      </c>
      <c r="N5" s="147">
        <f>MEDIAN(EV!I35:I66)</f>
        <v>11195.170553783788</v>
      </c>
      <c r="O5" s="147">
        <f>MEDIAN(EV!I67:I98)</f>
        <v>11227.319457790505</v>
      </c>
    </row>
    <row r="6" spans="1:18" ht="15.5" customHeight="1">
      <c r="A6" s="155"/>
      <c r="B6" s="152" t="s">
        <v>68</v>
      </c>
      <c r="C6" s="145">
        <f>MEDIAN('Building type'!J3:J50)</f>
        <v>8946.5085335956028</v>
      </c>
      <c r="D6" s="145">
        <f>MEDIAN('Building type'!J51:J98)</f>
        <v>11548.993507417057</v>
      </c>
      <c r="E6" s="145">
        <f>MEDIAN('Heating system'!J3:J50)</f>
        <v>13224.414018406587</v>
      </c>
      <c r="F6" s="145">
        <f>MEDIAN('Heating system'!J51:J98)</f>
        <v>9421.9863653402172</v>
      </c>
      <c r="G6" s="145">
        <f>MEDIAN(PV!J3:J50)</f>
        <v>11486.828930553598</v>
      </c>
      <c r="H6" s="145">
        <f>MEDIAN(PV!J51:J98)</f>
        <v>11285.902707957921</v>
      </c>
      <c r="I6" s="145">
        <f>MEDIAN(STC!J3:J50)</f>
        <v>11535.596533169712</v>
      </c>
      <c r="J6" s="145">
        <f>MEDIAN(STC!J51:J98)</f>
        <v>11285.902707957921</v>
      </c>
      <c r="K6" s="145">
        <f>MEDIAN('Window openings'!J3:J50)</f>
        <v>7824.1350381067969</v>
      </c>
      <c r="L6" s="145">
        <f>MEDIAN('Window openings'!J51:J98)</f>
        <v>15985.986186698618</v>
      </c>
      <c r="M6" s="145">
        <f>MEDIAN(EV!J3:J34)</f>
        <v>9573.2759601467878</v>
      </c>
      <c r="N6" s="145">
        <f>MEDIAN(EV!J35:J66)</f>
        <v>12608.043324089051</v>
      </c>
      <c r="O6" s="145">
        <f>MEDIAN(EV!J67:J98)</f>
        <v>11610.219946590765</v>
      </c>
    </row>
    <row r="7" spans="1:18" ht="16" thickBot="1">
      <c r="A7" s="155"/>
      <c r="B7" s="159" t="s">
        <v>67</v>
      </c>
      <c r="C7" s="160">
        <f>MEDIAN('Building type'!K3:K50)</f>
        <v>8156.4966586057562</v>
      </c>
      <c r="D7" s="161">
        <f>MEDIAN('Building type'!K51:K98)</f>
        <v>11551.234350186092</v>
      </c>
      <c r="E7" s="160">
        <f>MEDIAN('Heating system'!K3:K50)</f>
        <v>12172.257073292578</v>
      </c>
      <c r="F7" s="160">
        <f>MEDIAN('Heating system'!K51:K98)</f>
        <v>8628.4050008341383</v>
      </c>
      <c r="G7" s="160">
        <f>MEDIAN(PV!K3:K50)</f>
        <v>10867.843242918159</v>
      </c>
      <c r="H7" s="160">
        <f>MEDIAN(PV!K51:K98)</f>
        <v>10162.503745725655</v>
      </c>
      <c r="I7" s="160">
        <f>MEDIAN(STC!K3:K50)</f>
        <v>10544.478793400191</v>
      </c>
      <c r="J7" s="160">
        <f>MEDIAN(STC!K51:K98)</f>
        <v>10282.03420358248</v>
      </c>
      <c r="K7" s="160">
        <f>MEDIAN('Window openings'!K3:K50)</f>
        <v>7689.7460489360201</v>
      </c>
      <c r="L7" s="160">
        <f>MEDIAN('Window openings'!K51:K98)</f>
        <v>12977.194791392525</v>
      </c>
      <c r="M7" s="160">
        <f>MEDIAN(EV!K3:K34)</f>
        <v>8819.0923201722781</v>
      </c>
      <c r="N7" s="160">
        <f>MEDIAN(EV!K35:K66)</f>
        <v>11249.47797900333</v>
      </c>
      <c r="O7" s="160">
        <f>MEDIAN(EV!K67:K98)</f>
        <v>11009.641920172282</v>
      </c>
    </row>
    <row r="8" spans="1:18">
      <c r="A8" s="155" t="s">
        <v>5</v>
      </c>
      <c r="B8" s="156" t="s">
        <v>69</v>
      </c>
      <c r="C8" s="157">
        <f t="shared" ref="C8:O8" si="0">C4</f>
        <v>7566.6255978486433</v>
      </c>
      <c r="D8" s="157">
        <f t="shared" si="0"/>
        <v>10620.311928696197</v>
      </c>
      <c r="E8" s="158">
        <f t="shared" si="0"/>
        <v>11229.580988532241</v>
      </c>
      <c r="F8" s="157">
        <f t="shared" si="0"/>
        <v>8124.8281262925784</v>
      </c>
      <c r="G8" s="157">
        <f t="shared" si="0"/>
        <v>10232.286539574896</v>
      </c>
      <c r="H8" s="157">
        <f t="shared" si="0"/>
        <v>9563.0462239300105</v>
      </c>
      <c r="I8" s="157">
        <f t="shared" si="0"/>
        <v>10067.29568644445</v>
      </c>
      <c r="J8" s="157">
        <f t="shared" si="0"/>
        <v>9750.995515647006</v>
      </c>
      <c r="K8" s="157">
        <f t="shared" si="0"/>
        <v>7365.3521034425667</v>
      </c>
      <c r="L8" s="158">
        <f t="shared" si="0"/>
        <v>12328.696792834702</v>
      </c>
      <c r="M8" s="157">
        <f t="shared" si="0"/>
        <v>7731.4883850793904</v>
      </c>
      <c r="N8" s="157">
        <f t="shared" si="0"/>
        <v>10495.922040650574</v>
      </c>
      <c r="O8" s="157">
        <f t="shared" si="0"/>
        <v>10505.965185079374</v>
      </c>
    </row>
    <row r="9" spans="1:18" ht="15.5" customHeight="1">
      <c r="B9" s="152" t="s">
        <v>66</v>
      </c>
      <c r="C9" s="144">
        <f>MEDIAN('Building type'!M3:M50)</f>
        <v>7364.8237001144626</v>
      </c>
      <c r="D9" s="144">
        <f>MEDIAN('Building type'!M51:M98)</f>
        <v>8371.117105910409</v>
      </c>
      <c r="E9" s="144">
        <f>MEDIAN('Heating system'!M3:M50)</f>
        <v>8583.5718596269198</v>
      </c>
      <c r="F9" s="144">
        <f>MEDIAN('Heating system'!M51:M98)</f>
        <v>7049.3655300584624</v>
      </c>
      <c r="G9" s="144">
        <f>MEDIAN(PV!M3:M50)</f>
        <v>8107.4224106160873</v>
      </c>
      <c r="H9" s="144">
        <f>MEDIAN(PV!M51:M98)</f>
        <v>7847.539368571609</v>
      </c>
      <c r="I9" s="144">
        <f>MEDIAN(STC!M3:M50)</f>
        <v>8050.5783723397299</v>
      </c>
      <c r="J9" s="144">
        <f>MEDIAN(STC!M51:M98)</f>
        <v>7507.5135448307274</v>
      </c>
      <c r="K9" s="144">
        <f>MEDIAN('Window openings'!M3:M50)</f>
        <v>6679.7166087022024</v>
      </c>
      <c r="L9" s="144">
        <f>MEDIAN('Window openings'!M51:M98)</f>
        <v>9148.9237721701684</v>
      </c>
      <c r="M9" s="144">
        <f>MEDIAN(EV!M3:M34)</f>
        <v>5980.6826433385768</v>
      </c>
      <c r="N9" s="144">
        <f>MEDIAN(EV!M35:M66)</f>
        <v>8556.3263720540963</v>
      </c>
      <c r="O9" s="144">
        <f>MEDIAN(EV!M67:M98)</f>
        <v>8077.8089133002204</v>
      </c>
    </row>
    <row r="10" spans="1:18">
      <c r="B10" s="152" t="s">
        <v>68</v>
      </c>
      <c r="C10" s="145">
        <f>MEDIAN('Building type'!N3:N50)</f>
        <v>8047.9716056503876</v>
      </c>
      <c r="D10" s="145">
        <f>MEDIAN('Building type'!N51:N98)</f>
        <v>10260.658017308117</v>
      </c>
      <c r="E10" s="144">
        <f>MEDIAN('Heating system'!N3:N50)</f>
        <v>10419.301678748745</v>
      </c>
      <c r="F10" s="145">
        <f>MEDIAN('Heating system'!N51:N98)</f>
        <v>8497.3597334419392</v>
      </c>
      <c r="G10" s="145">
        <f>MEDIAN(PV!N3:N50)</f>
        <v>10159.572175182762</v>
      </c>
      <c r="H10" s="145">
        <f>MEDIAN(PV!N51:N98)</f>
        <v>9985.2908429835879</v>
      </c>
      <c r="I10" s="145">
        <f>MEDIAN(STC!N3:N50)</f>
        <v>10116.607034928242</v>
      </c>
      <c r="J10" s="145">
        <f>MEDIAN(STC!N51:N98)</f>
        <v>10034.234743286688</v>
      </c>
      <c r="K10" s="145">
        <f>MEDIAN('Window openings'!N3:N50)</f>
        <v>7247.2109298870109</v>
      </c>
      <c r="L10" s="144">
        <f>MEDIAN('Window openings'!N51:N98)</f>
        <v>10705.672824629319</v>
      </c>
      <c r="M10" s="145">
        <f>MEDIAN(EV!N3:N34)</f>
        <v>8485.7528913631031</v>
      </c>
      <c r="N10" s="145">
        <f>MEDIAN(EV!N35:N66)</f>
        <v>10228.255181904562</v>
      </c>
      <c r="O10" s="145">
        <f>MEDIAN(EV!N67:N98)</f>
        <v>10230.870584099563</v>
      </c>
    </row>
    <row r="11" spans="1:18">
      <c r="B11" s="151" t="s">
        <v>67</v>
      </c>
      <c r="C11" s="144">
        <f>MEDIAN('Building type'!O3:O50)</f>
        <v>6716.3393016399223</v>
      </c>
      <c r="D11" s="145">
        <f>MEDIAN('Building type'!O51:O98)</f>
        <v>9029.3690962000364</v>
      </c>
      <c r="E11" s="145">
        <f>MEDIAN('Heating system'!O3:O50)</f>
        <v>9343.4013187312921</v>
      </c>
      <c r="F11" s="147">
        <f>MEDIAN('Heating system'!O51:O98)</f>
        <v>7078.009152421565</v>
      </c>
      <c r="G11" s="145">
        <f>MEDIAN(PV!O3:O50)</f>
        <v>8546.3522207496371</v>
      </c>
      <c r="H11" s="145">
        <f>MEDIAN(PV!O51:O98)</f>
        <v>7977.0139733436836</v>
      </c>
      <c r="I11" s="145">
        <f>MEDIAN(STC!O3:O50)</f>
        <v>8406.9153160726655</v>
      </c>
      <c r="J11" s="145">
        <f>MEDIAN(STC!O51:O98)</f>
        <v>8135.6877732314788</v>
      </c>
      <c r="K11" s="144">
        <f>MEDIAN('Window openings'!O3:O50)</f>
        <v>6468.9750365788941</v>
      </c>
      <c r="L11" s="145">
        <f>MEDIAN('Window openings'!O51:O98)</f>
        <v>10114.709195810898</v>
      </c>
      <c r="M11" s="147">
        <f>MEDIAN(EV!O3:O34)</f>
        <v>6607.2320157553995</v>
      </c>
      <c r="N11" s="145">
        <f>MEDIAN(EV!O35:O66)</f>
        <v>9035.7192260091088</v>
      </c>
      <c r="O11" s="145">
        <f>MEDIAN(EV!O67:O98)</f>
        <v>8797.781615755408</v>
      </c>
    </row>
    <row r="12" spans="1:18" ht="15.5" customHeight="1">
      <c r="A12" s="129"/>
      <c r="B12" s="153"/>
      <c r="C12" s="108"/>
      <c r="D12" s="108"/>
      <c r="E12" s="108"/>
      <c r="F12" s="108"/>
      <c r="G12" s="108"/>
      <c r="H12" s="108"/>
      <c r="I12" s="108"/>
      <c r="J12" s="108"/>
    </row>
    <row r="13" spans="1:18">
      <c r="A13" s="129"/>
      <c r="B13" s="153"/>
      <c r="C13" s="129"/>
      <c r="D13" s="129"/>
      <c r="E13" s="129"/>
      <c r="F13" s="129"/>
      <c r="G13" s="129"/>
      <c r="H13" s="129"/>
      <c r="I13" s="129"/>
      <c r="J13" s="129"/>
    </row>
    <row r="14" spans="1:18">
      <c r="A14" s="129"/>
      <c r="B14" s="153"/>
      <c r="C14" s="154"/>
      <c r="D14" s="154"/>
      <c r="E14" s="154"/>
      <c r="F14" s="154"/>
      <c r="G14" s="154"/>
      <c r="H14" s="154"/>
      <c r="I14" s="154"/>
      <c r="J14" s="154"/>
    </row>
    <row r="15" spans="1:18" ht="15.5" customHeight="1">
      <c r="A15" s="129"/>
      <c r="B15" s="153"/>
      <c r="C15" s="108"/>
      <c r="D15" s="108"/>
      <c r="E15" s="108"/>
      <c r="F15" s="108"/>
      <c r="G15" s="108"/>
      <c r="H15" s="108"/>
      <c r="I15" s="108"/>
      <c r="J15" s="108"/>
    </row>
    <row r="16" spans="1:18">
      <c r="A16" s="129"/>
      <c r="B16" s="153"/>
      <c r="C16" s="129"/>
      <c r="D16" s="129"/>
      <c r="E16" s="129"/>
      <c r="F16" s="129"/>
      <c r="G16" s="129"/>
      <c r="H16" s="129"/>
      <c r="I16" s="129"/>
      <c r="J16" s="129"/>
    </row>
    <row r="17" spans="1:10">
      <c r="A17" s="129"/>
      <c r="B17" s="153"/>
      <c r="C17" s="154"/>
      <c r="D17" s="154"/>
      <c r="E17" s="154"/>
      <c r="F17" s="154"/>
      <c r="G17" s="154"/>
      <c r="H17" s="154"/>
      <c r="I17" s="154"/>
      <c r="J17" s="154"/>
    </row>
    <row r="18" spans="1:10">
      <c r="A18" s="129"/>
      <c r="B18" s="153"/>
      <c r="C18" s="108"/>
      <c r="D18" s="108"/>
      <c r="E18" s="108"/>
      <c r="F18" s="108"/>
      <c r="G18" s="108"/>
      <c r="H18" s="108"/>
      <c r="I18" s="108"/>
      <c r="J18" s="108"/>
    </row>
    <row r="19" spans="1:10">
      <c r="A19" s="129"/>
      <c r="B19" s="153"/>
      <c r="C19" s="129"/>
      <c r="D19" s="129"/>
      <c r="E19" s="129"/>
      <c r="F19" s="129"/>
      <c r="G19" s="129"/>
      <c r="H19" s="129"/>
      <c r="I19" s="129"/>
      <c r="J19" s="129"/>
    </row>
    <row r="20" spans="1:10">
      <c r="A20" s="129"/>
      <c r="B20" s="153"/>
      <c r="C20" s="154"/>
      <c r="D20" s="154"/>
      <c r="E20" s="154"/>
      <c r="F20" s="154"/>
      <c r="G20" s="154"/>
      <c r="H20" s="154"/>
      <c r="I20" s="154"/>
      <c r="J20" s="154"/>
    </row>
    <row r="21" spans="1:10">
      <c r="A21" s="129"/>
      <c r="B21" s="153"/>
      <c r="C21" s="108"/>
      <c r="D21" s="108"/>
      <c r="E21" s="108"/>
      <c r="F21" s="108"/>
      <c r="G21" s="108"/>
      <c r="H21" s="108"/>
      <c r="I21" s="108"/>
      <c r="J21" s="108"/>
    </row>
    <row r="22" spans="1:10">
      <c r="A22" s="129"/>
      <c r="B22" s="153"/>
      <c r="C22" s="93"/>
      <c r="D22" s="129"/>
      <c r="E22" s="93"/>
      <c r="F22" s="129"/>
      <c r="G22" s="95"/>
      <c r="H22" s="129"/>
      <c r="I22" s="94"/>
      <c r="J22" s="129"/>
    </row>
    <row r="23" spans="1:10">
      <c r="A23" s="129"/>
      <c r="B23" s="153"/>
      <c r="C23" s="154"/>
      <c r="D23" s="154"/>
      <c r="E23" s="154"/>
      <c r="F23" s="154"/>
      <c r="G23" s="154"/>
      <c r="H23" s="154"/>
      <c r="I23" s="154"/>
      <c r="J23" s="154"/>
    </row>
    <row r="24" spans="1:10">
      <c r="A24" s="129"/>
      <c r="B24" s="153"/>
      <c r="C24" s="108"/>
      <c r="D24" s="108"/>
      <c r="E24" s="108"/>
      <c r="F24" s="108"/>
      <c r="G24" s="108"/>
      <c r="H24" s="108"/>
      <c r="I24" s="108"/>
      <c r="J24" s="108"/>
    </row>
    <row r="25" spans="1:10">
      <c r="A25" s="129"/>
      <c r="B25" s="153"/>
      <c r="C25" s="93"/>
      <c r="D25" s="93"/>
      <c r="E25" s="93"/>
      <c r="F25" s="93"/>
      <c r="G25" s="95"/>
      <c r="H25" s="95"/>
      <c r="I25" s="95"/>
      <c r="J25" s="95"/>
    </row>
    <row r="26" spans="1:10">
      <c r="A26" s="129"/>
      <c r="B26" s="153"/>
      <c r="C26" s="154"/>
      <c r="D26" s="154"/>
      <c r="E26" s="154"/>
      <c r="F26" s="154"/>
      <c r="G26" s="154"/>
      <c r="H26" s="154"/>
      <c r="I26" s="154"/>
      <c r="J26" s="154"/>
    </row>
    <row r="30" spans="1:10" ht="46" customHeight="1">
      <c r="A30" s="90"/>
      <c r="B30" s="90"/>
    </row>
    <row r="31" spans="1:10">
      <c r="A31" s="90"/>
      <c r="B31" s="90"/>
      <c r="C31" s="11"/>
    </row>
    <row r="32" spans="1:10">
      <c r="A32" s="90"/>
      <c r="B32" s="90"/>
      <c r="C32" s="11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>
      <c r="A39" s="90"/>
      <c r="B39" s="90"/>
    </row>
    <row r="40" spans="1:2" ht="15" customHeight="1">
      <c r="A40" s="90"/>
      <c r="B40" s="90"/>
    </row>
    <row r="41" spans="1:2">
      <c r="A41" s="90"/>
      <c r="B41" s="90"/>
    </row>
    <row r="42" spans="1:2">
      <c r="A42" s="90"/>
      <c r="B42" s="90"/>
    </row>
    <row r="43" spans="1:2" ht="15" customHeight="1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  <row r="54" spans="1:2">
      <c r="A54" s="90"/>
      <c r="B54" s="90"/>
    </row>
  </sheetData>
  <mergeCells count="7">
    <mergeCell ref="M2:O2"/>
    <mergeCell ref="C1:J1"/>
    <mergeCell ref="C2:D2"/>
    <mergeCell ref="E2:F2"/>
    <mergeCell ref="G2:H2"/>
    <mergeCell ref="I2:J2"/>
    <mergeCell ref="K2:L2"/>
  </mergeCells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W55"/>
  <sheetViews>
    <sheetView workbookViewId="0">
      <selection activeCell="L8" sqref="L8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3" ht="30">
      <c r="B1" s="303" t="s">
        <v>65</v>
      </c>
      <c r="C1" s="303"/>
      <c r="D1" s="303"/>
      <c r="E1" s="303"/>
      <c r="F1" s="303"/>
      <c r="G1" s="303"/>
      <c r="H1" s="303"/>
      <c r="I1" s="303"/>
      <c r="J1" s="64"/>
      <c r="K1" s="90"/>
      <c r="L1" s="90"/>
      <c r="M1" s="314"/>
      <c r="N1" s="314"/>
      <c r="O1" s="314"/>
      <c r="P1" s="314"/>
      <c r="Q1" s="314"/>
      <c r="R1" s="314"/>
      <c r="S1" s="314"/>
      <c r="T1" s="314"/>
      <c r="U1" s="90"/>
      <c r="V1" s="90"/>
      <c r="W1" s="90"/>
    </row>
    <row r="2" spans="1:23" ht="45" customHeight="1">
      <c r="A2" s="58"/>
      <c r="B2" s="304"/>
      <c r="C2" s="305"/>
      <c r="D2" s="298" t="s">
        <v>2</v>
      </c>
      <c r="E2" s="298"/>
      <c r="F2" s="289" t="s">
        <v>3</v>
      </c>
      <c r="G2" s="293"/>
      <c r="H2" s="298" t="s">
        <v>4</v>
      </c>
      <c r="I2" s="293"/>
      <c r="J2" s="84"/>
      <c r="K2" s="90"/>
      <c r="L2" s="133"/>
      <c r="M2" s="136"/>
      <c r="N2" s="136"/>
      <c r="O2" s="136"/>
      <c r="P2" s="136"/>
      <c r="Q2" s="136"/>
      <c r="R2" s="136"/>
      <c r="S2" s="136"/>
      <c r="T2" s="136"/>
      <c r="U2" s="90"/>
      <c r="V2" s="90"/>
      <c r="W2" s="90"/>
    </row>
    <row r="3" spans="1:23" ht="15.5" customHeight="1">
      <c r="A3" s="299" t="s">
        <v>6</v>
      </c>
      <c r="B3" s="73" t="s">
        <v>7</v>
      </c>
      <c r="C3" s="73" t="s">
        <v>8</v>
      </c>
      <c r="D3" s="73" t="s">
        <v>7</v>
      </c>
      <c r="E3" s="73" t="s">
        <v>8</v>
      </c>
      <c r="F3" s="100" t="s">
        <v>7</v>
      </c>
      <c r="G3" s="102" t="s">
        <v>8</v>
      </c>
      <c r="H3" s="73" t="s">
        <v>7</v>
      </c>
      <c r="I3" s="72" t="s">
        <v>8</v>
      </c>
      <c r="J3" s="89"/>
      <c r="K3" s="90"/>
      <c r="L3" s="136"/>
      <c r="M3" s="89"/>
      <c r="N3" s="89"/>
      <c r="O3" s="86"/>
      <c r="P3" s="86"/>
      <c r="Q3" s="86"/>
      <c r="R3" s="86"/>
      <c r="S3" s="86"/>
      <c r="T3" s="86"/>
      <c r="U3" s="90"/>
      <c r="V3" s="90"/>
      <c r="W3" s="90"/>
    </row>
    <row r="4" spans="1:23">
      <c r="A4" s="299"/>
      <c r="B4" s="127">
        <v>0</v>
      </c>
      <c r="C4" s="128">
        <v>0</v>
      </c>
      <c r="D4" s="11">
        <f>MEDIAN('Building type'!AC3:AC50)</f>
        <v>37.366579282553033</v>
      </c>
      <c r="E4" s="67">
        <f>MEDIAN('Building type'!AC51:AC98)</f>
        <v>44.42814063870231</v>
      </c>
      <c r="F4" s="70">
        <f>MEDIAN('Building type'!AD3:AD50)</f>
        <v>31.251135849298905</v>
      </c>
      <c r="G4" s="97">
        <f>MEDIAN('Building type'!AD51:AD98)</f>
        <v>82.259392122607935</v>
      </c>
      <c r="H4" s="66">
        <f>MEDIAN('Building type'!AE3:AE50)</f>
        <v>98.451964216008435</v>
      </c>
      <c r="I4" s="68">
        <f>MEDIAN('Building type'!AE51:AE98)</f>
        <v>149.98421421600841</v>
      </c>
      <c r="J4" s="88"/>
      <c r="K4" s="90"/>
      <c r="L4" s="136"/>
      <c r="M4" s="93"/>
      <c r="N4" s="131"/>
      <c r="O4" s="93"/>
      <c r="P4" s="132"/>
      <c r="Q4" s="131"/>
      <c r="R4" s="93"/>
      <c r="S4" s="132"/>
      <c r="T4" s="95"/>
      <c r="U4" s="90"/>
      <c r="V4" s="90"/>
      <c r="W4" s="90"/>
    </row>
    <row r="5" spans="1:23">
      <c r="A5" s="299"/>
      <c r="B5" s="315"/>
      <c r="C5" s="316"/>
      <c r="D5" s="290">
        <f>ABS(D4-E4)</f>
        <v>7.0615613561492765</v>
      </c>
      <c r="E5" s="291"/>
      <c r="F5" s="290">
        <f>ABS(F4-G4)</f>
        <v>51.00825627330903</v>
      </c>
      <c r="G5" s="291"/>
      <c r="H5" s="290">
        <f>ABS(H4-I4)</f>
        <v>51.532249999999976</v>
      </c>
      <c r="I5" s="291"/>
      <c r="J5" s="88"/>
      <c r="K5" s="90"/>
      <c r="L5" s="136"/>
      <c r="M5" s="135"/>
      <c r="N5" s="135"/>
      <c r="O5" s="135"/>
      <c r="P5" s="135"/>
      <c r="Q5" s="135"/>
      <c r="R5" s="135"/>
      <c r="S5" s="135"/>
      <c r="T5" s="135"/>
      <c r="U5" s="90"/>
      <c r="V5" s="90"/>
      <c r="W5" s="90"/>
    </row>
    <row r="6" spans="1:23" ht="15.5" customHeight="1">
      <c r="A6" s="299" t="s">
        <v>9</v>
      </c>
      <c r="B6" s="73" t="s">
        <v>10</v>
      </c>
      <c r="C6" s="73" t="s">
        <v>11</v>
      </c>
      <c r="D6" s="73" t="s">
        <v>10</v>
      </c>
      <c r="E6" s="73" t="s">
        <v>11</v>
      </c>
      <c r="F6" s="71" t="s">
        <v>10</v>
      </c>
      <c r="G6" s="72" t="s">
        <v>11</v>
      </c>
      <c r="H6" s="73" t="s">
        <v>10</v>
      </c>
      <c r="I6" s="72" t="s">
        <v>11</v>
      </c>
      <c r="J6" s="89"/>
      <c r="K6" s="134"/>
      <c r="L6" s="136"/>
      <c r="M6" s="89"/>
      <c r="N6" s="89"/>
      <c r="O6" s="86"/>
      <c r="P6" s="86"/>
      <c r="Q6" s="86"/>
      <c r="R6" s="86"/>
      <c r="S6" s="86"/>
      <c r="T6" s="86"/>
      <c r="U6" s="90"/>
      <c r="V6" s="90"/>
      <c r="W6" s="90"/>
    </row>
    <row r="7" spans="1:23">
      <c r="A7" s="299"/>
      <c r="B7" s="127">
        <v>0</v>
      </c>
      <c r="C7" s="128">
        <v>0</v>
      </c>
      <c r="D7" s="67">
        <f>MEDIAN('Heating system'!AC3:AC50)</f>
        <v>44.608390429166661</v>
      </c>
      <c r="E7" s="67">
        <f>MEDIAN('Heating system'!AC51:AC98)</f>
        <v>44.328496612231525</v>
      </c>
      <c r="F7" s="288">
        <f>MEDIAN('Heating system'!AD3:AD50)</f>
        <v>61.416992323838258</v>
      </c>
      <c r="G7" s="97">
        <f>MEDIAN('Heating system'!AD51:AD98)</f>
        <v>57.821720823525823</v>
      </c>
      <c r="H7" s="66">
        <f>MEDIAN('Heating system'!AE3:AE50)</f>
        <v>151.70124999999999</v>
      </c>
      <c r="I7" s="68">
        <f>MEDIAN('Heating system'!AE51:AE98)</f>
        <v>121.68041863795412</v>
      </c>
      <c r="J7" s="88"/>
      <c r="K7" s="134"/>
      <c r="L7" s="136"/>
      <c r="M7" s="131"/>
      <c r="N7" s="93"/>
      <c r="O7" s="132"/>
      <c r="P7" s="132"/>
      <c r="Q7" s="93"/>
      <c r="R7" s="131"/>
      <c r="S7" s="95"/>
      <c r="T7" s="94"/>
      <c r="U7" s="90"/>
      <c r="V7" s="90"/>
      <c r="W7" s="90"/>
    </row>
    <row r="8" spans="1:23">
      <c r="A8" s="299"/>
      <c r="B8" s="315"/>
      <c r="C8" s="316"/>
      <c r="D8" s="317">
        <f>ABS(D7-E7)</f>
        <v>0.27989381693513593</v>
      </c>
      <c r="E8" s="318"/>
      <c r="F8" s="290">
        <f>ABS(F7-G7)</f>
        <v>3.5952715003124354</v>
      </c>
      <c r="G8" s="291"/>
      <c r="H8" s="290">
        <f>ABS(H7-I7)</f>
        <v>30.020831362045868</v>
      </c>
      <c r="I8" s="291"/>
      <c r="J8" s="88"/>
      <c r="K8" s="134"/>
      <c r="L8" s="136"/>
      <c r="M8" s="135"/>
      <c r="N8" s="135"/>
      <c r="O8" s="135"/>
      <c r="P8" s="135"/>
      <c r="Q8" s="135"/>
      <c r="R8" s="135"/>
      <c r="S8" s="135"/>
      <c r="T8" s="135"/>
      <c r="U8" s="90"/>
      <c r="V8" s="90"/>
      <c r="W8" s="90"/>
    </row>
    <row r="9" spans="1:23" ht="15.5" customHeight="1">
      <c r="A9" s="299" t="s">
        <v>12</v>
      </c>
      <c r="B9" s="73" t="s">
        <v>13</v>
      </c>
      <c r="C9" s="73" t="s">
        <v>14</v>
      </c>
      <c r="D9" s="73" t="s">
        <v>13</v>
      </c>
      <c r="E9" s="73" t="s">
        <v>14</v>
      </c>
      <c r="F9" s="71" t="s">
        <v>13</v>
      </c>
      <c r="G9" s="72" t="s">
        <v>14</v>
      </c>
      <c r="H9" s="73" t="s">
        <v>13</v>
      </c>
      <c r="I9" s="72" t="s">
        <v>14</v>
      </c>
      <c r="J9" s="89"/>
      <c r="K9" s="134"/>
      <c r="L9" s="136"/>
      <c r="M9" s="89"/>
      <c r="N9" s="131"/>
      <c r="O9" s="86"/>
      <c r="P9" s="86"/>
      <c r="Q9" s="86"/>
      <c r="R9" s="86"/>
      <c r="S9" s="86"/>
      <c r="T9" s="86"/>
      <c r="U9" s="90"/>
      <c r="V9" s="90"/>
      <c r="W9" s="90"/>
    </row>
    <row r="10" spans="1:23">
      <c r="A10" s="299"/>
      <c r="B10" s="127">
        <v>0</v>
      </c>
      <c r="C10" s="128">
        <v>0</v>
      </c>
      <c r="D10" s="67">
        <f>MEDIAN(PV!AC3:AC50)</f>
        <v>41.387856779497525</v>
      </c>
      <c r="E10" s="67">
        <f>MEDIAN(PV!AC51:AC98)</f>
        <v>47.25673241828526</v>
      </c>
      <c r="F10" s="288">
        <f>MEDIAN(PV!AD3:AD50)</f>
        <v>60.601297338256636</v>
      </c>
      <c r="G10" s="97">
        <f>MEDIAN(PV!AD51:AD98)</f>
        <v>59.744168338256642</v>
      </c>
      <c r="H10" s="66">
        <f>MEDIAN(PV!AE3:AE50)</f>
        <v>136.01281421600842</v>
      </c>
      <c r="I10" s="68">
        <f>MEDIAN(PV!AE51:AE98)</f>
        <v>136.01281421600842</v>
      </c>
      <c r="J10" s="88"/>
      <c r="K10" s="134"/>
      <c r="L10" s="136"/>
      <c r="O10" s="132"/>
      <c r="P10" s="132"/>
      <c r="Q10" s="94"/>
      <c r="R10" s="131"/>
      <c r="S10" s="95"/>
      <c r="T10" s="95"/>
      <c r="U10" s="90"/>
      <c r="V10" s="90"/>
      <c r="W10" s="90"/>
    </row>
    <row r="11" spans="1:23">
      <c r="A11" s="299"/>
      <c r="B11" s="315"/>
      <c r="C11" s="316"/>
      <c r="D11" s="290">
        <f>ABS(D10-E10)</f>
        <v>5.8688756387877348</v>
      </c>
      <c r="E11" s="291"/>
      <c r="F11" s="290">
        <f>ABS(F10-G10)</f>
        <v>0.85712899999999337</v>
      </c>
      <c r="G11" s="291"/>
      <c r="H11" s="290">
        <f>ABS(H10-I10)</f>
        <v>0</v>
      </c>
      <c r="I11" s="291"/>
      <c r="J11" s="88"/>
      <c r="K11" s="134"/>
      <c r="L11" s="136"/>
      <c r="N11" s="135"/>
      <c r="O11" s="135"/>
      <c r="P11" s="135"/>
      <c r="Q11" s="135"/>
      <c r="R11" s="135"/>
      <c r="S11" s="135"/>
      <c r="T11" s="135"/>
      <c r="U11" s="90"/>
      <c r="V11" s="90"/>
      <c r="W11" s="90"/>
    </row>
    <row r="12" spans="1:23" ht="15.5" customHeight="1">
      <c r="A12" s="299" t="s">
        <v>15</v>
      </c>
      <c r="B12" s="73" t="s">
        <v>13</v>
      </c>
      <c r="C12" s="73" t="s">
        <v>14</v>
      </c>
      <c r="D12" s="73" t="s">
        <v>13</v>
      </c>
      <c r="E12" s="73" t="s">
        <v>14</v>
      </c>
      <c r="F12" s="71" t="s">
        <v>13</v>
      </c>
      <c r="G12" s="72" t="s">
        <v>14</v>
      </c>
      <c r="H12" s="73" t="s">
        <v>13</v>
      </c>
      <c r="I12" s="72" t="s">
        <v>14</v>
      </c>
      <c r="J12" s="89"/>
      <c r="K12" s="134"/>
      <c r="L12" s="136"/>
      <c r="N12" s="89"/>
      <c r="O12" s="89"/>
      <c r="P12" s="89"/>
      <c r="Q12" s="89"/>
      <c r="R12" s="89"/>
      <c r="S12" s="89"/>
      <c r="T12" s="89"/>
      <c r="U12" s="90"/>
      <c r="V12" s="90"/>
      <c r="W12" s="90"/>
    </row>
    <row r="13" spans="1:23">
      <c r="A13" s="299"/>
      <c r="B13" s="127">
        <v>0</v>
      </c>
      <c r="C13" s="128">
        <v>0</v>
      </c>
      <c r="D13" s="67">
        <f>MEDIAN(STC!AC3:AC50)</f>
        <v>44.611721759535634</v>
      </c>
      <c r="E13" s="67">
        <f>MEDIAN(STC!AC51:AC98)</f>
        <v>43.880388284239899</v>
      </c>
      <c r="F13" s="288">
        <f>MEDIAN(STC!AD3:AD50)</f>
        <v>60.172732838256643</v>
      </c>
      <c r="G13" s="97">
        <f>MEDIAN(STC!AD51:AD98)</f>
        <v>60.267355004219198</v>
      </c>
      <c r="H13" s="66">
        <f>MEDIAN(STC!AE3:AE50)</f>
        <v>136.01281421600842</v>
      </c>
      <c r="I13" s="68">
        <f>MEDIAN(STC!AE51:AE98)</f>
        <v>136.01281421600842</v>
      </c>
      <c r="J13" s="88"/>
      <c r="K13" s="134"/>
      <c r="L13" s="136"/>
      <c r="M13" s="93"/>
      <c r="N13" s="93"/>
      <c r="O13" s="132"/>
      <c r="P13" s="132"/>
      <c r="Q13" s="131"/>
      <c r="R13" s="131"/>
      <c r="S13" s="95"/>
      <c r="T13" s="95"/>
      <c r="U13" s="90"/>
      <c r="V13" s="90"/>
      <c r="W13" s="90"/>
    </row>
    <row r="14" spans="1:23">
      <c r="A14" s="299"/>
      <c r="B14" s="315"/>
      <c r="C14" s="316"/>
      <c r="D14" s="290">
        <f>ABS(D13-E13)</f>
        <v>0.73133347529573456</v>
      </c>
      <c r="E14" s="291"/>
      <c r="F14" s="290">
        <f>ABS(F13-G13)</f>
        <v>9.4622165962555016E-2</v>
      </c>
      <c r="G14" s="291"/>
      <c r="H14" s="290">
        <f>ABS(H13-I13)</f>
        <v>0</v>
      </c>
      <c r="I14" s="291"/>
      <c r="J14" s="88"/>
      <c r="K14" s="134"/>
      <c r="L14" s="136"/>
      <c r="M14" s="135"/>
      <c r="N14" s="135"/>
      <c r="O14" s="135"/>
      <c r="P14" s="135"/>
      <c r="Q14" s="135"/>
      <c r="R14" s="135"/>
      <c r="S14" s="135"/>
      <c r="T14" s="135"/>
      <c r="U14" s="90"/>
      <c r="V14" s="90"/>
      <c r="W14" s="90"/>
    </row>
    <row r="15" spans="1:23" ht="15.5" customHeight="1">
      <c r="A15" s="299" t="s">
        <v>16</v>
      </c>
      <c r="B15" s="73" t="s">
        <v>17</v>
      </c>
      <c r="C15" s="73" t="s">
        <v>18</v>
      </c>
      <c r="D15" s="73" t="s">
        <v>17</v>
      </c>
      <c r="E15" s="73" t="s">
        <v>18</v>
      </c>
      <c r="F15" s="71" t="s">
        <v>17</v>
      </c>
      <c r="G15" s="72" t="s">
        <v>18</v>
      </c>
      <c r="H15" s="73" t="s">
        <v>17</v>
      </c>
      <c r="I15" s="72" t="s">
        <v>18</v>
      </c>
      <c r="J15" s="89"/>
      <c r="K15" s="134"/>
      <c r="L15" s="136"/>
      <c r="M15" s="89"/>
      <c r="N15" s="89"/>
      <c r="O15" s="89"/>
      <c r="P15" s="89"/>
      <c r="Q15" s="89"/>
      <c r="R15" s="89"/>
      <c r="S15" s="89"/>
      <c r="T15" s="89"/>
      <c r="U15" s="90"/>
      <c r="V15" s="90"/>
      <c r="W15" s="90"/>
    </row>
    <row r="16" spans="1:23">
      <c r="A16" s="299"/>
      <c r="B16" s="127">
        <v>0</v>
      </c>
      <c r="C16" s="128">
        <v>0</v>
      </c>
      <c r="D16" s="67">
        <f>MEDIAN('Window openings'!AC3:AC50)</f>
        <v>25.029563469542879</v>
      </c>
      <c r="E16" s="67">
        <f>MEDIAN('Window openings'!AC51:AC98)</f>
        <v>57.02876719701284</v>
      </c>
      <c r="F16" s="288">
        <f>MEDIAN('Window openings'!AD3:AD50)</f>
        <v>42.291045478129249</v>
      </c>
      <c r="G16" s="97">
        <f>MEDIAN('Window openings'!AD51:AD98)</f>
        <v>78.798286079560995</v>
      </c>
      <c r="H16" s="66">
        <f>MEDIAN('Window openings'!AE3:AE50)</f>
        <v>87.376054421945696</v>
      </c>
      <c r="I16" s="68">
        <f>MEDIAN('Window openings'!AE51:AE98)</f>
        <v>162.41616421600844</v>
      </c>
      <c r="J16" s="88"/>
      <c r="K16" s="134"/>
      <c r="L16" s="136"/>
      <c r="M16" s="131"/>
      <c r="N16" s="131"/>
      <c r="O16" s="93"/>
      <c r="P16" s="132"/>
      <c r="Q16" s="95"/>
      <c r="R16" s="93"/>
      <c r="S16" s="132"/>
      <c r="T16" s="95"/>
      <c r="U16" s="90"/>
      <c r="V16" s="90"/>
      <c r="W16" s="90"/>
    </row>
    <row r="17" spans="1:23">
      <c r="A17" s="299"/>
      <c r="B17" s="315"/>
      <c r="C17" s="316"/>
      <c r="D17" s="290">
        <f>ABS(D16-E16)</f>
        <v>31.999203727469961</v>
      </c>
      <c r="E17" s="291"/>
      <c r="F17" s="290">
        <f>ABS(F16-G16)</f>
        <v>36.507240601431747</v>
      </c>
      <c r="G17" s="291"/>
      <c r="H17" s="290">
        <f>ABS(H16-I16)</f>
        <v>75.040109794062744</v>
      </c>
      <c r="I17" s="291"/>
      <c r="J17" s="88"/>
      <c r="K17" s="134"/>
      <c r="L17" s="136"/>
      <c r="M17" s="135"/>
      <c r="N17" s="135"/>
      <c r="O17" s="135"/>
      <c r="P17" s="135"/>
      <c r="Q17" s="135"/>
      <c r="R17" s="135"/>
      <c r="S17" s="135"/>
      <c r="T17" s="135"/>
      <c r="U17" s="90"/>
      <c r="V17" s="90"/>
      <c r="W17" s="90"/>
    </row>
    <row r="18" spans="1:23">
      <c r="A18" s="299" t="s">
        <v>19</v>
      </c>
      <c r="B18" s="73" t="s">
        <v>20</v>
      </c>
      <c r="C18" s="73" t="s">
        <v>21</v>
      </c>
      <c r="D18" s="73" t="s">
        <v>20</v>
      </c>
      <c r="E18" s="73" t="s">
        <v>21</v>
      </c>
      <c r="F18" s="71" t="s">
        <v>20</v>
      </c>
      <c r="G18" s="72" t="s">
        <v>21</v>
      </c>
      <c r="H18" s="73" t="s">
        <v>20</v>
      </c>
      <c r="I18" s="72" t="s">
        <v>21</v>
      </c>
      <c r="J18" s="89"/>
      <c r="K18" s="90"/>
      <c r="L18" s="136"/>
      <c r="M18" s="89"/>
      <c r="N18" s="89"/>
      <c r="O18" s="86"/>
      <c r="P18" s="86"/>
      <c r="Q18" s="86"/>
      <c r="R18" s="86"/>
      <c r="S18" s="86"/>
      <c r="T18" s="86"/>
      <c r="U18" s="90"/>
      <c r="V18" s="90"/>
      <c r="W18" s="90"/>
    </row>
    <row r="19" spans="1:23">
      <c r="A19" s="299"/>
      <c r="B19" s="127">
        <v>0</v>
      </c>
      <c r="C19" s="128">
        <v>0</v>
      </c>
      <c r="D19" s="67">
        <f>MEDIAN(EV!AC3:AC34)</f>
        <v>38.52074322561883</v>
      </c>
      <c r="E19" s="67">
        <f>MEDIAN(EV!AC35:AC66)</f>
        <v>52.052766465929452</v>
      </c>
      <c r="F19" s="288">
        <f>MEDIAN(EV!AD3:AD34)</f>
        <v>60.658960623838254</v>
      </c>
      <c r="G19" s="97">
        <f>MEDIAN(EV!AD35:AD66)</f>
        <v>60.172732838256643</v>
      </c>
      <c r="H19" s="66">
        <f>MEDIAN(EV!AE3:AE34)</f>
        <v>136.01281421600842</v>
      </c>
      <c r="I19" s="68">
        <f>MEDIAN(EV!AE35:AE66)</f>
        <v>136.01281421600842</v>
      </c>
      <c r="J19" s="88"/>
      <c r="K19" s="90"/>
      <c r="L19" s="136"/>
      <c r="M19" s="93"/>
      <c r="N19" s="131"/>
      <c r="O19" s="132"/>
      <c r="P19" s="132"/>
      <c r="Q19" s="131"/>
      <c r="R19" s="94"/>
      <c r="S19" s="94"/>
      <c r="T19" s="95"/>
      <c r="U19" s="90"/>
      <c r="V19" s="90"/>
      <c r="W19" s="90"/>
    </row>
    <row r="20" spans="1:23">
      <c r="A20" s="295"/>
      <c r="B20" s="315"/>
      <c r="C20" s="316"/>
      <c r="D20" s="290">
        <f>ABS(D19-E19)</f>
        <v>13.532023240310622</v>
      </c>
      <c r="E20" s="291"/>
      <c r="F20" s="290">
        <f>ABS(F19-G19)</f>
        <v>0.48622778558161173</v>
      </c>
      <c r="G20" s="291"/>
      <c r="H20" s="290">
        <f>ABS(H19-I19)</f>
        <v>0</v>
      </c>
      <c r="I20" s="291"/>
      <c r="J20" s="88"/>
      <c r="K20" s="90"/>
      <c r="L20" s="136"/>
      <c r="M20" s="135"/>
      <c r="N20" s="135"/>
      <c r="O20" s="135"/>
      <c r="P20" s="135"/>
      <c r="Q20" s="135"/>
      <c r="R20" s="135"/>
      <c r="S20" s="135"/>
      <c r="T20" s="135"/>
      <c r="U20" s="90"/>
      <c r="V20" s="90"/>
      <c r="W20" s="90"/>
    </row>
    <row r="21" spans="1:23">
      <c r="A21" s="299" t="s">
        <v>22</v>
      </c>
      <c r="B21" s="73" t="s">
        <v>20</v>
      </c>
      <c r="C21" s="73" t="s">
        <v>23</v>
      </c>
      <c r="D21" s="73" t="s">
        <v>20</v>
      </c>
      <c r="E21" s="73" t="s">
        <v>23</v>
      </c>
      <c r="F21" s="71" t="s">
        <v>20</v>
      </c>
      <c r="G21" s="72" t="s">
        <v>23</v>
      </c>
      <c r="H21" s="73" t="s">
        <v>20</v>
      </c>
      <c r="I21" s="72" t="s">
        <v>23</v>
      </c>
      <c r="J21" s="89"/>
      <c r="K21" s="134"/>
      <c r="L21" s="136"/>
      <c r="M21" s="89"/>
      <c r="N21" s="89"/>
      <c r="O21" s="86"/>
      <c r="P21" s="86"/>
      <c r="Q21" s="86"/>
      <c r="R21" s="86"/>
      <c r="S21" s="86"/>
      <c r="T21" s="86"/>
      <c r="U21" s="90"/>
      <c r="V21" s="90"/>
      <c r="W21" s="90"/>
    </row>
    <row r="22" spans="1:23">
      <c r="A22" s="299"/>
      <c r="B22" s="127">
        <v>0</v>
      </c>
      <c r="C22" s="128">
        <v>0</v>
      </c>
      <c r="D22" s="67">
        <f>D19</f>
        <v>38.52074322561883</v>
      </c>
      <c r="E22" s="67">
        <f>MEDIAN(EV!AC67:AC98)</f>
        <v>49.140954426598526</v>
      </c>
      <c r="F22" s="288">
        <f>F19</f>
        <v>60.658960623838254</v>
      </c>
      <c r="G22" s="97">
        <f>MEDIAN(EV!AD67:AD98)</f>
        <v>65.211716119660935</v>
      </c>
      <c r="H22" s="66">
        <f>H19</f>
        <v>136.01281421600842</v>
      </c>
      <c r="I22" s="68">
        <f>MEDIAN(EV!AE67:AE98)</f>
        <v>136.01281421600842</v>
      </c>
      <c r="J22" s="88"/>
      <c r="K22" s="134"/>
      <c r="L22" s="136"/>
      <c r="M22" s="93"/>
      <c r="N22" s="131"/>
      <c r="O22" s="132"/>
      <c r="P22" s="132"/>
      <c r="Q22" s="131"/>
      <c r="R22" s="94"/>
      <c r="S22" s="94"/>
      <c r="T22" s="95"/>
      <c r="U22" s="90"/>
      <c r="V22" s="90"/>
      <c r="W22" s="90"/>
    </row>
    <row r="23" spans="1:23">
      <c r="A23" s="295"/>
      <c r="B23" s="315"/>
      <c r="C23" s="316"/>
      <c r="D23" s="290">
        <f>ABS(D22-G22)</f>
        <v>26.690972894042105</v>
      </c>
      <c r="E23" s="291"/>
      <c r="F23" s="290">
        <f>ABS(F22-G22)</f>
        <v>4.5527554958226801</v>
      </c>
      <c r="G23" s="291"/>
      <c r="H23" s="290">
        <f>ABS(H22-I22)</f>
        <v>0</v>
      </c>
      <c r="I23" s="291"/>
      <c r="J23" s="88"/>
      <c r="K23" s="134"/>
      <c r="L23" s="136"/>
      <c r="M23" s="135"/>
      <c r="N23" s="135"/>
      <c r="O23" s="135"/>
      <c r="P23" s="135"/>
      <c r="Q23" s="135"/>
      <c r="R23" s="135"/>
      <c r="S23" s="135"/>
      <c r="T23" s="135"/>
      <c r="U23" s="90"/>
      <c r="V23" s="90"/>
      <c r="W23" s="90"/>
    </row>
    <row r="24" spans="1:23">
      <c r="A24" s="299" t="s">
        <v>24</v>
      </c>
      <c r="B24" s="73" t="s">
        <v>21</v>
      </c>
      <c r="C24" s="73" t="s">
        <v>23</v>
      </c>
      <c r="D24" s="73" t="s">
        <v>21</v>
      </c>
      <c r="E24" s="73" t="s">
        <v>23</v>
      </c>
      <c r="F24" s="71" t="s">
        <v>21</v>
      </c>
      <c r="G24" s="72" t="s">
        <v>23</v>
      </c>
      <c r="H24" s="73" t="s">
        <v>21</v>
      </c>
      <c r="I24" s="72" t="s">
        <v>23</v>
      </c>
      <c r="J24" s="89"/>
      <c r="K24" s="90"/>
      <c r="L24" s="136"/>
      <c r="M24" s="89"/>
      <c r="N24" s="89"/>
      <c r="O24" s="86"/>
      <c r="P24" s="86"/>
      <c r="Q24" s="86"/>
      <c r="R24" s="86"/>
      <c r="S24" s="86"/>
      <c r="T24" s="86"/>
      <c r="U24" s="90"/>
      <c r="V24" s="90"/>
      <c r="W24" s="90"/>
    </row>
    <row r="25" spans="1:23">
      <c r="A25" s="299"/>
      <c r="B25" s="127">
        <v>0</v>
      </c>
      <c r="C25" s="128">
        <v>0</v>
      </c>
      <c r="D25" s="67">
        <f>E19</f>
        <v>52.052766465929452</v>
      </c>
      <c r="E25" s="67">
        <f>E22</f>
        <v>49.140954426598526</v>
      </c>
      <c r="F25" s="288">
        <f>G19</f>
        <v>60.172732838256643</v>
      </c>
      <c r="G25" s="97">
        <f>G22</f>
        <v>65.211716119660935</v>
      </c>
      <c r="H25" s="66">
        <f>I19</f>
        <v>136.01281421600842</v>
      </c>
      <c r="I25" s="68">
        <f>I22</f>
        <v>136.01281421600842</v>
      </c>
      <c r="J25" s="88"/>
      <c r="K25" s="90"/>
      <c r="L25" s="136"/>
      <c r="M25" s="131"/>
      <c r="N25" s="131"/>
      <c r="O25" s="132"/>
      <c r="P25" s="132"/>
      <c r="Q25" s="94"/>
      <c r="R25" s="94"/>
      <c r="S25" s="95"/>
      <c r="T25" s="95"/>
      <c r="U25" s="90"/>
      <c r="V25" s="90"/>
      <c r="W25" s="90"/>
    </row>
    <row r="26" spans="1:23">
      <c r="A26" s="299"/>
      <c r="B26" s="315"/>
      <c r="C26" s="316"/>
      <c r="D26" s="290">
        <f>ABS(D25-E25)</f>
        <v>2.9118120393309255</v>
      </c>
      <c r="E26" s="291"/>
      <c r="F26" s="290">
        <f>ABS(F25-G25)</f>
        <v>5.0389832814042919</v>
      </c>
      <c r="G26" s="291"/>
      <c r="H26" s="290">
        <f>ABS(H25-I25)</f>
        <v>0</v>
      </c>
      <c r="I26" s="291"/>
      <c r="J26" s="88"/>
      <c r="K26" s="90"/>
      <c r="L26" s="136"/>
      <c r="M26" s="135"/>
      <c r="N26" s="135"/>
      <c r="O26" s="135"/>
      <c r="P26" s="135"/>
      <c r="Q26" s="135"/>
      <c r="R26" s="135"/>
      <c r="S26" s="135"/>
      <c r="T26" s="135"/>
      <c r="U26" s="90"/>
      <c r="V26" s="90"/>
      <c r="W26" s="90"/>
    </row>
    <row r="27" spans="1:23">
      <c r="J27" s="85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</row>
    <row r="30" spans="1:23" ht="46" customHeight="1">
      <c r="A30" s="130"/>
      <c r="B30" s="319"/>
      <c r="C30" s="319"/>
      <c r="D30" s="319"/>
      <c r="E30" s="319"/>
      <c r="F30" s="319"/>
      <c r="G30" s="319"/>
      <c r="H30" s="90"/>
      <c r="I30" s="90"/>
      <c r="J30" s="84"/>
      <c r="K30" s="90"/>
      <c r="L30" s="90"/>
    </row>
    <row r="31" spans="1:23">
      <c r="A31" s="319"/>
      <c r="B31" s="86"/>
      <c r="C31" s="86"/>
      <c r="D31" s="86"/>
      <c r="E31" s="86"/>
      <c r="F31" s="86"/>
      <c r="G31" s="86"/>
      <c r="H31" s="90"/>
      <c r="I31" s="90"/>
      <c r="J31" s="86"/>
      <c r="K31" s="90"/>
      <c r="L31" s="90"/>
      <c r="M31" s="11"/>
    </row>
    <row r="32" spans="1:23">
      <c r="A32" s="319"/>
      <c r="B32" s="87"/>
      <c r="C32" s="87"/>
      <c r="D32" s="131"/>
      <c r="E32" s="131"/>
      <c r="F32" s="132"/>
      <c r="G32" s="132"/>
      <c r="H32" s="90"/>
      <c r="I32" s="90"/>
      <c r="J32" s="87"/>
      <c r="K32" s="90"/>
      <c r="L32" s="90"/>
      <c r="M32" s="11"/>
    </row>
    <row r="33" spans="1:12">
      <c r="A33" s="319"/>
      <c r="B33" s="320"/>
      <c r="C33" s="320"/>
      <c r="D33" s="320"/>
      <c r="E33" s="320"/>
      <c r="F33" s="320"/>
      <c r="G33" s="320"/>
      <c r="H33" s="90"/>
      <c r="I33" s="90"/>
      <c r="J33" s="88"/>
      <c r="K33" s="90"/>
      <c r="L33" s="90"/>
    </row>
    <row r="34" spans="1:12">
      <c r="A34" s="319"/>
      <c r="B34" s="86"/>
      <c r="C34" s="86"/>
      <c r="D34" s="86"/>
      <c r="E34" s="86"/>
      <c r="F34" s="86"/>
      <c r="G34" s="86"/>
      <c r="H34" s="90"/>
      <c r="I34" s="90"/>
      <c r="J34" s="86"/>
      <c r="K34" s="90"/>
      <c r="L34" s="90"/>
    </row>
    <row r="35" spans="1:12">
      <c r="A35" s="319"/>
      <c r="B35" s="132"/>
      <c r="C35" s="132"/>
      <c r="D35" s="131"/>
      <c r="E35" s="131"/>
      <c r="F35" s="87"/>
      <c r="G35" s="87"/>
      <c r="H35" s="90"/>
      <c r="I35" s="90"/>
      <c r="J35" s="87"/>
      <c r="K35" s="90"/>
      <c r="L35" s="90"/>
    </row>
    <row r="36" spans="1:12">
      <c r="A36" s="319"/>
      <c r="B36" s="320"/>
      <c r="C36" s="320"/>
      <c r="D36" s="320"/>
      <c r="E36" s="320"/>
      <c r="F36" s="320"/>
      <c r="G36" s="320"/>
      <c r="H36" s="90"/>
      <c r="I36" s="90"/>
      <c r="J36" s="88"/>
      <c r="K36" s="90"/>
      <c r="L36" s="90"/>
    </row>
    <row r="37" spans="1:12">
      <c r="A37" s="319"/>
      <c r="B37" s="86"/>
      <c r="C37" s="86"/>
      <c r="D37" s="86"/>
      <c r="E37" s="86"/>
      <c r="F37" s="86"/>
      <c r="G37" s="86"/>
      <c r="H37" s="90"/>
      <c r="I37" s="90"/>
      <c r="J37" s="86"/>
      <c r="K37" s="90"/>
      <c r="L37" s="90"/>
    </row>
    <row r="38" spans="1:12">
      <c r="A38" s="319"/>
      <c r="B38" s="87"/>
      <c r="C38" s="87"/>
      <c r="D38" s="131"/>
      <c r="E38" s="131"/>
      <c r="F38" s="132"/>
      <c r="G38" s="132"/>
      <c r="H38" s="90"/>
      <c r="I38" s="90"/>
      <c r="J38" s="87"/>
      <c r="K38" s="90"/>
      <c r="L38" s="90"/>
    </row>
    <row r="39" spans="1:12">
      <c r="A39" s="319"/>
      <c r="B39" s="320"/>
      <c r="C39" s="320"/>
      <c r="D39" s="320"/>
      <c r="E39" s="320"/>
      <c r="F39" s="320"/>
      <c r="G39" s="320"/>
      <c r="H39" s="90"/>
      <c r="I39" s="90"/>
      <c r="J39" s="88"/>
      <c r="K39" s="90"/>
      <c r="L39" s="90"/>
    </row>
    <row r="40" spans="1:12">
      <c r="A40" s="319"/>
      <c r="B40" s="89"/>
      <c r="C40" s="89"/>
      <c r="D40" s="89"/>
      <c r="E40" s="89"/>
      <c r="F40" s="89"/>
      <c r="G40" s="89"/>
      <c r="H40" s="90"/>
      <c r="I40" s="90"/>
      <c r="J40" s="89"/>
      <c r="K40" s="90"/>
      <c r="L40" s="90"/>
    </row>
    <row r="41" spans="1:12">
      <c r="A41" s="319"/>
      <c r="B41" s="132"/>
      <c r="C41" s="132"/>
      <c r="D41" s="131"/>
      <c r="E41" s="131"/>
      <c r="F41" s="87"/>
      <c r="G41" s="87"/>
      <c r="H41" s="90"/>
      <c r="I41" s="90"/>
      <c r="J41" s="87"/>
      <c r="K41" s="90"/>
      <c r="L41" s="90"/>
    </row>
    <row r="42" spans="1:12">
      <c r="A42" s="319"/>
      <c r="B42" s="320"/>
      <c r="C42" s="320"/>
      <c r="D42" s="320"/>
      <c r="E42" s="320"/>
      <c r="F42" s="320"/>
      <c r="G42" s="320"/>
      <c r="H42" s="90"/>
      <c r="I42" s="90"/>
      <c r="J42" s="88"/>
      <c r="K42" s="90"/>
      <c r="L42" s="90"/>
    </row>
    <row r="43" spans="1:12">
      <c r="A43" s="319"/>
      <c r="B43" s="89"/>
      <c r="C43" s="89"/>
      <c r="D43" s="89"/>
      <c r="E43" s="89"/>
      <c r="F43" s="89"/>
      <c r="G43" s="89"/>
      <c r="H43" s="90"/>
      <c r="I43" s="90"/>
      <c r="J43" s="89"/>
      <c r="K43" s="90"/>
      <c r="L43" s="90"/>
    </row>
    <row r="44" spans="1:12">
      <c r="A44" s="319"/>
      <c r="B44" s="87"/>
      <c r="C44" s="87"/>
      <c r="D44" s="131"/>
      <c r="E44" s="132"/>
      <c r="F44" s="132"/>
      <c r="G44" s="131"/>
      <c r="H44" s="90"/>
      <c r="I44" s="90"/>
      <c r="J44" s="87"/>
      <c r="K44" s="90"/>
      <c r="L44" s="90"/>
    </row>
    <row r="45" spans="1:12">
      <c r="A45" s="319"/>
      <c r="B45" s="320"/>
      <c r="C45" s="320"/>
      <c r="D45" s="320"/>
      <c r="E45" s="320"/>
      <c r="F45" s="320"/>
      <c r="G45" s="320"/>
      <c r="H45" s="90"/>
      <c r="I45" s="90"/>
      <c r="J45" s="88"/>
      <c r="K45" s="90"/>
      <c r="L45" s="90"/>
    </row>
    <row r="46" spans="1:12">
      <c r="A46" s="319"/>
      <c r="B46" s="86"/>
      <c r="C46" s="86"/>
      <c r="D46" s="86"/>
      <c r="E46" s="86"/>
      <c r="F46" s="86"/>
      <c r="G46" s="86"/>
      <c r="H46" s="90"/>
      <c r="I46" s="90"/>
      <c r="J46" s="86"/>
      <c r="K46" s="90"/>
      <c r="L46" s="90"/>
    </row>
    <row r="47" spans="1:12">
      <c r="A47" s="319"/>
      <c r="B47" s="132"/>
      <c r="C47" s="132"/>
      <c r="D47" s="131"/>
      <c r="E47" s="93"/>
      <c r="F47" s="87"/>
      <c r="G47" s="131"/>
      <c r="H47" s="90"/>
      <c r="I47" s="129"/>
      <c r="J47" s="87"/>
      <c r="K47" s="90"/>
      <c r="L47" s="90"/>
    </row>
    <row r="48" spans="1:12">
      <c r="A48" s="319"/>
      <c r="B48" s="320"/>
      <c r="C48" s="320"/>
      <c r="D48" s="320"/>
      <c r="E48" s="320"/>
      <c r="F48" s="320"/>
      <c r="G48" s="320"/>
      <c r="H48" s="90"/>
      <c r="I48" s="90"/>
      <c r="J48" s="88"/>
      <c r="K48" s="90"/>
      <c r="L48" s="90"/>
    </row>
    <row r="49" spans="1:12">
      <c r="A49" s="319"/>
      <c r="B49" s="86"/>
      <c r="C49" s="86"/>
      <c r="D49" s="86"/>
      <c r="E49" s="86"/>
      <c r="F49" s="86"/>
      <c r="G49" s="86"/>
      <c r="H49" s="90"/>
      <c r="I49" s="90"/>
      <c r="J49" s="86"/>
      <c r="K49" s="90"/>
      <c r="L49" s="90"/>
    </row>
    <row r="50" spans="1:12">
      <c r="A50" s="319"/>
      <c r="B50" s="132"/>
      <c r="C50" s="132"/>
      <c r="D50" s="131"/>
      <c r="E50" s="131"/>
      <c r="F50" s="87"/>
      <c r="G50" s="87"/>
      <c r="H50" s="90"/>
      <c r="I50" s="90"/>
      <c r="J50" s="87"/>
      <c r="K50" s="90"/>
      <c r="L50" s="90"/>
    </row>
    <row r="51" spans="1:12">
      <c r="A51" s="319"/>
      <c r="B51" s="320"/>
      <c r="C51" s="320"/>
      <c r="D51" s="320"/>
      <c r="E51" s="320"/>
      <c r="F51" s="320"/>
      <c r="G51" s="320"/>
      <c r="H51" s="90"/>
      <c r="I51" s="90"/>
      <c r="J51" s="88"/>
      <c r="K51" s="90"/>
      <c r="L51" s="90"/>
    </row>
    <row r="52" spans="1:12">
      <c r="A52" s="319"/>
      <c r="B52" s="86"/>
      <c r="C52" s="86"/>
      <c r="D52" s="86"/>
      <c r="E52" s="86"/>
      <c r="F52" s="86"/>
      <c r="G52" s="86"/>
      <c r="H52" s="90"/>
      <c r="I52" s="90"/>
      <c r="J52" s="86"/>
      <c r="K52" s="90"/>
      <c r="L52" s="90"/>
    </row>
    <row r="53" spans="1:12">
      <c r="A53" s="319"/>
      <c r="B53" s="132"/>
      <c r="C53" s="132"/>
      <c r="D53" s="93"/>
      <c r="E53" s="131"/>
      <c r="F53" s="131"/>
      <c r="G53" s="87"/>
      <c r="H53" s="90"/>
      <c r="I53" s="90"/>
      <c r="J53" s="87"/>
      <c r="K53" s="90"/>
      <c r="L53" s="90"/>
    </row>
    <row r="54" spans="1:12">
      <c r="A54" s="319"/>
      <c r="B54" s="320"/>
      <c r="C54" s="320"/>
      <c r="D54" s="320"/>
      <c r="E54" s="320"/>
      <c r="F54" s="320"/>
      <c r="G54" s="320"/>
      <c r="H54" s="90"/>
      <c r="I54" s="90"/>
      <c r="J54" s="88"/>
      <c r="K54" s="90"/>
      <c r="L54" s="90"/>
    </row>
    <row r="55" spans="1:1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</row>
  </sheetData>
  <mergeCells count="81">
    <mergeCell ref="A52:A54"/>
    <mergeCell ref="B54:C54"/>
    <mergeCell ref="D54:E54"/>
    <mergeCell ref="F54:G54"/>
    <mergeCell ref="A46:A48"/>
    <mergeCell ref="B48:C48"/>
    <mergeCell ref="D48:E48"/>
    <mergeCell ref="F48:G48"/>
    <mergeCell ref="A49:A51"/>
    <mergeCell ref="B51:C51"/>
    <mergeCell ref="D51:E51"/>
    <mergeCell ref="F51:G51"/>
    <mergeCell ref="A40:A42"/>
    <mergeCell ref="B42:C42"/>
    <mergeCell ref="D42:E42"/>
    <mergeCell ref="F42:G42"/>
    <mergeCell ref="A43:A45"/>
    <mergeCell ref="B45:C45"/>
    <mergeCell ref="D45:E45"/>
    <mergeCell ref="F45:G45"/>
    <mergeCell ref="A34:A36"/>
    <mergeCell ref="B36:C36"/>
    <mergeCell ref="D36:E36"/>
    <mergeCell ref="F36:G36"/>
    <mergeCell ref="A37:A39"/>
    <mergeCell ref="B39:C39"/>
    <mergeCell ref="D39:E39"/>
    <mergeCell ref="F39:G39"/>
    <mergeCell ref="B30:C30"/>
    <mergeCell ref="D30:E30"/>
    <mergeCell ref="F30:G30"/>
    <mergeCell ref="A31:A33"/>
    <mergeCell ref="B33:C33"/>
    <mergeCell ref="D33:E33"/>
    <mergeCell ref="F33:G33"/>
    <mergeCell ref="A24:A26"/>
    <mergeCell ref="B26:C26"/>
    <mergeCell ref="D26:E26"/>
    <mergeCell ref="F26:G26"/>
    <mergeCell ref="H26:I26"/>
    <mergeCell ref="A21:A23"/>
    <mergeCell ref="B23:C23"/>
    <mergeCell ref="D23:E23"/>
    <mergeCell ref="F23:G23"/>
    <mergeCell ref="H23:I23"/>
    <mergeCell ref="A18:A20"/>
    <mergeCell ref="B20:C20"/>
    <mergeCell ref="D20:E20"/>
    <mergeCell ref="F20:G20"/>
    <mergeCell ref="H20:I20"/>
    <mergeCell ref="A15:A17"/>
    <mergeCell ref="B17:C17"/>
    <mergeCell ref="D17:E17"/>
    <mergeCell ref="F17:G17"/>
    <mergeCell ref="H17:I17"/>
    <mergeCell ref="A12:A14"/>
    <mergeCell ref="B14:C14"/>
    <mergeCell ref="D14:E14"/>
    <mergeCell ref="F14:G14"/>
    <mergeCell ref="H14:I14"/>
    <mergeCell ref="A9:A11"/>
    <mergeCell ref="B11:C11"/>
    <mergeCell ref="D11:E11"/>
    <mergeCell ref="F11:G11"/>
    <mergeCell ref="H11:I11"/>
    <mergeCell ref="A6:A8"/>
    <mergeCell ref="B8:C8"/>
    <mergeCell ref="D8:E8"/>
    <mergeCell ref="F8:G8"/>
    <mergeCell ref="H8:I8"/>
    <mergeCell ref="A3:A5"/>
    <mergeCell ref="B5:C5"/>
    <mergeCell ref="D5:E5"/>
    <mergeCell ref="F5:G5"/>
    <mergeCell ref="H5:I5"/>
    <mergeCell ref="B1:I1"/>
    <mergeCell ref="M1:T1"/>
    <mergeCell ref="B2:C2"/>
    <mergeCell ref="D2:E2"/>
    <mergeCell ref="F2:G2"/>
    <mergeCell ref="H2:I2"/>
  </mergeCells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W55"/>
  <sheetViews>
    <sheetView tabSelected="1"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3" ht="30">
      <c r="B1" s="322" t="s">
        <v>65</v>
      </c>
      <c r="C1" s="322"/>
      <c r="D1" s="322"/>
      <c r="E1" s="322"/>
      <c r="F1" s="322"/>
      <c r="G1" s="322"/>
      <c r="H1" s="322"/>
      <c r="I1" s="322"/>
      <c r="J1" s="64"/>
      <c r="K1" s="90"/>
      <c r="L1" s="90"/>
      <c r="M1" s="314"/>
      <c r="N1" s="314"/>
      <c r="O1" s="314"/>
      <c r="P1" s="314"/>
      <c r="Q1" s="314"/>
      <c r="R1" s="314"/>
      <c r="S1" s="314"/>
      <c r="T1" s="314"/>
      <c r="U1" s="90"/>
      <c r="V1" s="90"/>
      <c r="W1" s="90"/>
    </row>
    <row r="2" spans="1:23" ht="45" customHeight="1">
      <c r="A2" s="138"/>
      <c r="B2" s="321" t="s">
        <v>72</v>
      </c>
      <c r="C2" s="321"/>
      <c r="D2" s="323" t="s">
        <v>9</v>
      </c>
      <c r="E2" s="323"/>
      <c r="F2" s="323" t="s">
        <v>49</v>
      </c>
      <c r="G2" s="323"/>
      <c r="H2" s="323" t="s">
        <v>50</v>
      </c>
      <c r="I2" s="323"/>
      <c r="J2" s="323" t="s">
        <v>16</v>
      </c>
      <c r="K2" s="323"/>
      <c r="L2" s="321" t="s">
        <v>19</v>
      </c>
      <c r="M2" s="321"/>
      <c r="N2" s="321" t="s">
        <v>22</v>
      </c>
      <c r="O2" s="321"/>
      <c r="P2" s="313" t="s">
        <v>24</v>
      </c>
      <c r="Q2" s="313"/>
    </row>
    <row r="3" spans="1:23" ht="15.5" customHeight="1">
      <c r="A3" s="139"/>
      <c r="B3" s="140" t="s">
        <v>7</v>
      </c>
      <c r="C3" s="148" t="s">
        <v>8</v>
      </c>
      <c r="D3" s="140" t="s">
        <v>10</v>
      </c>
      <c r="E3" s="140" t="s">
        <v>11</v>
      </c>
      <c r="F3" s="141" t="s">
        <v>37</v>
      </c>
      <c r="G3" s="141" t="s">
        <v>49</v>
      </c>
      <c r="H3" s="141" t="s">
        <v>70</v>
      </c>
      <c r="I3" s="141" t="s">
        <v>50</v>
      </c>
      <c r="J3" s="141" t="s">
        <v>71</v>
      </c>
      <c r="K3" s="141" t="s">
        <v>51</v>
      </c>
      <c r="L3" s="141" t="s">
        <v>20</v>
      </c>
      <c r="M3" s="141" t="s">
        <v>73</v>
      </c>
      <c r="N3" s="140" t="s">
        <v>20</v>
      </c>
      <c r="O3" s="140" t="s">
        <v>23</v>
      </c>
      <c r="P3" s="140" t="s">
        <v>21</v>
      </c>
      <c r="Q3" s="140" t="s">
        <v>23</v>
      </c>
    </row>
    <row r="4" spans="1:23">
      <c r="A4" s="142" t="s">
        <v>69</v>
      </c>
      <c r="B4" s="143">
        <v>0</v>
      </c>
      <c r="C4" s="143">
        <v>0</v>
      </c>
      <c r="D4" s="144">
        <v>0</v>
      </c>
      <c r="E4" s="144">
        <v>0</v>
      </c>
      <c r="F4" s="144">
        <v>0</v>
      </c>
      <c r="G4" s="144">
        <v>0</v>
      </c>
      <c r="H4" s="145">
        <v>0</v>
      </c>
      <c r="I4" s="144">
        <v>0</v>
      </c>
      <c r="J4" s="144">
        <v>0</v>
      </c>
      <c r="K4" s="145">
        <v>0</v>
      </c>
      <c r="L4" s="143">
        <v>0</v>
      </c>
      <c r="M4" s="143">
        <v>0</v>
      </c>
      <c r="N4" s="143">
        <v>0</v>
      </c>
      <c r="O4" s="143">
        <v>0</v>
      </c>
      <c r="P4" s="143">
        <v>0</v>
      </c>
      <c r="Q4" s="143">
        <v>0</v>
      </c>
    </row>
    <row r="5" spans="1:23">
      <c r="A5" s="146" t="s">
        <v>66</v>
      </c>
      <c r="B5" s="147">
        <f>MEDIAN('Building type'!AC3:AC50)</f>
        <v>37.366579282553033</v>
      </c>
      <c r="C5" s="147">
        <f>MEDIAN('Building type'!AC51:AC98)</f>
        <v>44.42814063870231</v>
      </c>
      <c r="D5" s="144">
        <f>MEDIAN('Heating system'!AC3:AC50)</f>
        <v>44.608390429166661</v>
      </c>
      <c r="E5" s="147">
        <f>MEDIAN('Heating system'!AC51:AC98)</f>
        <v>44.328496612231525</v>
      </c>
      <c r="F5" s="147">
        <f>MEDIAN(PV!AC3:AC50)</f>
        <v>41.387856779497525</v>
      </c>
      <c r="G5" s="147">
        <f>MEDIAN(PV!AC51:AC98)</f>
        <v>47.25673241828526</v>
      </c>
      <c r="H5" s="147">
        <f>MEDIAN(STC!AC3:AC50)</f>
        <v>44.611721759535634</v>
      </c>
      <c r="I5" s="147">
        <f>MEDIAN(STC!AC51:AC98)</f>
        <v>43.880388284239899</v>
      </c>
      <c r="J5" s="147">
        <f>MEDIAN('Window openings'!AC3:AC50)</f>
        <v>25.029563469542879</v>
      </c>
      <c r="K5" s="147">
        <f>MEDIAN('Window openings'!AC51:AC98)</f>
        <v>57.02876719701284</v>
      </c>
      <c r="L5" s="147">
        <f>MEDIAN(EV!AC3:AC34)</f>
        <v>38.52074322561883</v>
      </c>
      <c r="M5" s="147">
        <f>MEDIAN(EV!AC35:AC66)</f>
        <v>52.052766465929452</v>
      </c>
      <c r="N5" s="147">
        <f>L5</f>
        <v>38.52074322561883</v>
      </c>
      <c r="O5" s="147">
        <f>MEDIAN(EV!AC67:AC98)</f>
        <v>49.140954426598526</v>
      </c>
      <c r="P5" s="147">
        <f>M5</f>
        <v>52.052766465929452</v>
      </c>
      <c r="Q5" s="147">
        <f>O5</f>
        <v>49.140954426598526</v>
      </c>
    </row>
    <row r="6" spans="1:23" ht="15.5" customHeight="1">
      <c r="A6" s="146" t="s">
        <v>68</v>
      </c>
      <c r="B6" s="145">
        <f>MEDIAN('Building type'!AD3:AD50)</f>
        <v>31.251135849298905</v>
      </c>
      <c r="C6" s="145">
        <f>MEDIAN('Building type'!AD51:AD98)</f>
        <v>82.259392122607935</v>
      </c>
      <c r="D6" s="145">
        <f>MEDIAN('Heating system'!AD3:AD50)</f>
        <v>61.416992323838258</v>
      </c>
      <c r="E6" s="145">
        <f>MEDIAN('Heating system'!AD51:AD98)</f>
        <v>57.821720823525823</v>
      </c>
      <c r="F6" s="145">
        <f>MEDIAN(PV!AD3:AD50)</f>
        <v>60.601297338256636</v>
      </c>
      <c r="G6" s="145">
        <f>MEDIAN(PV!AD51:AD98)</f>
        <v>59.744168338256642</v>
      </c>
      <c r="H6" s="145">
        <f>MEDIAN(STC!AD3:AD50)</f>
        <v>60.172732838256643</v>
      </c>
      <c r="I6" s="145">
        <f>MEDIAN(STC!AD51:AD98)</f>
        <v>60.267355004219198</v>
      </c>
      <c r="J6" s="145">
        <f>MEDIAN('Window openings'!AD3:AD50)</f>
        <v>42.291045478129249</v>
      </c>
      <c r="K6" s="145">
        <f>MEDIAN('Window openings'!AD51:AD98)</f>
        <v>78.798286079560995</v>
      </c>
      <c r="L6" s="145">
        <f>MEDIAN(EV!AD3:AD34)</f>
        <v>60.658960623838254</v>
      </c>
      <c r="M6" s="145">
        <f>MEDIAN(EV!AD35:AD66)</f>
        <v>60.172732838256643</v>
      </c>
      <c r="N6" s="145">
        <f>L6</f>
        <v>60.658960623838254</v>
      </c>
      <c r="O6" s="145">
        <f>MEDIAN(EV!AD67:AD98)</f>
        <v>65.211716119660935</v>
      </c>
      <c r="P6" s="145">
        <f>M6</f>
        <v>60.172732838256643</v>
      </c>
      <c r="Q6" s="145">
        <f>O6</f>
        <v>65.211716119660935</v>
      </c>
    </row>
    <row r="7" spans="1:23">
      <c r="A7" s="146" t="s">
        <v>67</v>
      </c>
      <c r="B7" s="147">
        <f>MEDIAN('Building type'!AE3:AE50)</f>
        <v>98.451964216008435</v>
      </c>
      <c r="C7" s="145">
        <f>MEDIAN('Building type'!AE51:AE98)</f>
        <v>149.98421421600841</v>
      </c>
      <c r="D7" s="147">
        <f>MEDIAN('Heating system'!AE3:AE50)</f>
        <v>151.70124999999999</v>
      </c>
      <c r="E7" s="147">
        <f>MEDIAN('Heating system'!AE51:AE98)</f>
        <v>121.68041863795412</v>
      </c>
      <c r="F7" s="147">
        <f>MEDIAN(PV!AE3:AE50)</f>
        <v>136.01281421600842</v>
      </c>
      <c r="G7" s="147">
        <f>MEDIAN(PV!AE51:AE98)</f>
        <v>136.01281421600842</v>
      </c>
      <c r="H7" s="147">
        <f>MEDIAN(STC!AE3:AE50)</f>
        <v>136.01281421600842</v>
      </c>
      <c r="I7" s="147">
        <f>MEDIAN(STC!AE51:AE98)</f>
        <v>136.01281421600842</v>
      </c>
      <c r="J7" s="147">
        <f>MEDIAN('Window openings'!AE3:AE50)</f>
        <v>87.376054421945696</v>
      </c>
      <c r="K7" s="147">
        <f>MEDIAN('Window openings'!AE51:AE98)</f>
        <v>162.41616421600844</v>
      </c>
      <c r="L7" s="147">
        <f>MEDIAN(EV!AE3:AE34)</f>
        <v>136.01281421600842</v>
      </c>
      <c r="M7" s="147">
        <f>MEDIAN(EV!AE35:AE66)</f>
        <v>136.01281421600842</v>
      </c>
      <c r="N7" s="147">
        <f>L7</f>
        <v>136.01281421600842</v>
      </c>
      <c r="O7" s="147">
        <f>MEDIAN(EV!AE67:AE98)</f>
        <v>136.01281421600842</v>
      </c>
      <c r="P7" s="147">
        <f>M7</f>
        <v>136.01281421600842</v>
      </c>
      <c r="Q7" s="147">
        <f>O7</f>
        <v>136.01281421600842</v>
      </c>
    </row>
    <row r="8" spans="1:23">
      <c r="A8" s="88"/>
      <c r="B8" s="134"/>
      <c r="C8" s="136"/>
      <c r="D8" s="135"/>
      <c r="E8" s="135"/>
      <c r="F8" s="135"/>
      <c r="G8" s="135"/>
      <c r="H8" s="135"/>
      <c r="I8" s="135"/>
      <c r="J8" s="135"/>
      <c r="K8" s="135"/>
      <c r="L8" s="90"/>
      <c r="M8" s="90"/>
      <c r="N8" s="129"/>
      <c r="O8" s="129"/>
      <c r="P8" s="129"/>
      <c r="Q8" s="129"/>
    </row>
    <row r="9" spans="1:23" ht="15.5" customHeight="1">
      <c r="A9" s="136"/>
      <c r="B9" s="89"/>
      <c r="C9" s="89"/>
      <c r="D9" s="89"/>
      <c r="E9" s="89"/>
      <c r="F9" s="89"/>
      <c r="G9" s="89"/>
      <c r="H9" s="89"/>
      <c r="I9" s="89"/>
      <c r="J9" s="89"/>
      <c r="K9" s="134"/>
      <c r="L9" s="136"/>
      <c r="M9" s="89"/>
      <c r="N9" s="108"/>
      <c r="O9" s="108"/>
      <c r="P9" s="108"/>
      <c r="Q9" s="108"/>
      <c r="R9" s="86"/>
      <c r="S9" s="86"/>
      <c r="T9" s="86"/>
      <c r="U9" s="90"/>
      <c r="V9" s="90"/>
      <c r="W9" s="90"/>
    </row>
    <row r="10" spans="1:23">
      <c r="A10" s="136"/>
      <c r="B10" s="90"/>
      <c r="C10" s="90"/>
      <c r="D10" s="90"/>
      <c r="E10" s="90"/>
      <c r="F10" s="90"/>
      <c r="G10" s="90"/>
      <c r="H10" s="90"/>
      <c r="I10" s="90"/>
      <c r="J10" s="88"/>
      <c r="K10" s="134"/>
      <c r="L10" s="136"/>
      <c r="M10" s="131"/>
      <c r="N10" s="93"/>
      <c r="O10" s="93"/>
      <c r="P10" s="93"/>
      <c r="Q10" s="94"/>
      <c r="R10" s="131"/>
      <c r="S10" s="95"/>
      <c r="T10" s="95"/>
      <c r="U10" s="90"/>
      <c r="V10" s="90"/>
      <c r="W10" s="90"/>
    </row>
    <row r="11" spans="1:23">
      <c r="A11" s="136"/>
      <c r="B11" s="135"/>
      <c r="C11" s="135"/>
      <c r="D11" s="135"/>
      <c r="E11" s="135"/>
      <c r="F11" s="135"/>
      <c r="G11" s="135"/>
      <c r="H11" s="135"/>
      <c r="I11" s="135"/>
      <c r="J11" s="88"/>
      <c r="K11" s="134"/>
      <c r="L11" s="136"/>
      <c r="M11" s="135"/>
      <c r="N11" s="135"/>
      <c r="O11" s="135"/>
      <c r="P11" s="135"/>
      <c r="Q11" s="135"/>
      <c r="R11" s="135"/>
      <c r="S11" s="135"/>
      <c r="T11" s="135"/>
      <c r="U11" s="90"/>
      <c r="V11" s="90"/>
      <c r="W11" s="90"/>
    </row>
    <row r="12" spans="1:23" ht="15.5" customHeight="1">
      <c r="A12" s="136"/>
      <c r="B12" s="89"/>
      <c r="C12" s="89"/>
      <c r="D12" s="89"/>
      <c r="E12" s="89"/>
      <c r="F12" s="89"/>
      <c r="G12" s="89"/>
      <c r="H12" s="89"/>
      <c r="I12" s="89"/>
      <c r="J12" s="89"/>
      <c r="K12" s="134"/>
      <c r="L12" s="136"/>
      <c r="M12" s="89"/>
      <c r="N12" s="89"/>
      <c r="O12" s="89"/>
      <c r="P12" s="89"/>
      <c r="Q12" s="89"/>
      <c r="R12" s="89"/>
      <c r="S12" s="89"/>
      <c r="T12" s="89"/>
      <c r="U12" s="90"/>
      <c r="V12" s="90"/>
      <c r="W12" s="90"/>
    </row>
    <row r="13" spans="1:23">
      <c r="A13" s="136"/>
      <c r="B13" s="132"/>
      <c r="C13" s="132"/>
      <c r="D13" s="90"/>
      <c r="E13" s="90"/>
      <c r="F13" s="90"/>
      <c r="G13" s="90"/>
      <c r="H13" s="90"/>
      <c r="I13" s="90"/>
      <c r="J13" s="88"/>
      <c r="K13" s="134"/>
      <c r="L13" s="136"/>
      <c r="M13" s="93"/>
      <c r="N13" s="93"/>
      <c r="O13" s="132"/>
      <c r="P13" s="132"/>
      <c r="Q13" s="131"/>
      <c r="R13" s="131"/>
      <c r="S13" s="95"/>
      <c r="T13" s="95"/>
      <c r="U13" s="90"/>
      <c r="V13" s="90"/>
      <c r="W13" s="90"/>
    </row>
    <row r="14" spans="1:23">
      <c r="A14" s="136"/>
      <c r="B14" s="135"/>
      <c r="C14" s="135"/>
      <c r="D14" s="135"/>
      <c r="E14" s="135"/>
      <c r="F14" s="135"/>
      <c r="G14" s="135"/>
      <c r="H14" s="135"/>
      <c r="I14" s="135"/>
      <c r="J14" s="88"/>
      <c r="K14" s="134"/>
      <c r="L14" s="136"/>
      <c r="M14" s="135"/>
      <c r="N14" s="135"/>
      <c r="O14" s="135"/>
      <c r="P14" s="135"/>
      <c r="Q14" s="135"/>
      <c r="R14" s="135"/>
      <c r="S14" s="135"/>
      <c r="T14" s="135"/>
      <c r="U14" s="90"/>
      <c r="V14" s="90"/>
      <c r="W14" s="90"/>
    </row>
    <row r="15" spans="1:23" ht="15.5" customHeight="1">
      <c r="A15" s="136"/>
      <c r="B15" s="89"/>
      <c r="C15" s="89"/>
      <c r="D15" s="89"/>
      <c r="E15" s="89"/>
      <c r="F15" s="89"/>
      <c r="G15" s="89"/>
      <c r="H15" s="89"/>
      <c r="I15" s="89"/>
      <c r="J15" s="89"/>
      <c r="K15" s="134"/>
      <c r="L15" s="136"/>
      <c r="M15" s="89"/>
      <c r="N15" s="89"/>
      <c r="O15" s="89"/>
      <c r="P15" s="89"/>
      <c r="Q15" s="89"/>
      <c r="R15" s="89"/>
      <c r="S15" s="89"/>
      <c r="T15" s="89"/>
      <c r="U15" s="90"/>
      <c r="V15" s="90"/>
      <c r="W15" s="90"/>
    </row>
    <row r="16" spans="1:23">
      <c r="A16" s="136"/>
      <c r="B16" s="132"/>
      <c r="C16" s="132"/>
      <c r="D16" s="90"/>
      <c r="E16" s="90"/>
      <c r="F16" s="90"/>
      <c r="G16" s="90"/>
      <c r="H16" s="90"/>
      <c r="I16" s="90"/>
      <c r="J16" s="88"/>
      <c r="K16" s="134"/>
      <c r="L16" s="136"/>
      <c r="M16" s="131"/>
      <c r="N16" s="131"/>
      <c r="O16" s="93"/>
      <c r="P16" s="132"/>
      <c r="Q16" s="95"/>
      <c r="R16" s="93"/>
      <c r="S16" s="132"/>
      <c r="T16" s="95"/>
      <c r="U16" s="90"/>
      <c r="V16" s="90"/>
      <c r="W16" s="90"/>
    </row>
    <row r="17" spans="1:23">
      <c r="A17" s="136"/>
      <c r="B17" s="135"/>
      <c r="C17" s="135"/>
      <c r="D17" s="135"/>
      <c r="E17" s="135"/>
      <c r="F17" s="135"/>
      <c r="G17" s="135"/>
      <c r="H17" s="135"/>
      <c r="I17" s="135"/>
      <c r="J17" s="88"/>
      <c r="K17" s="134"/>
      <c r="L17" s="136"/>
      <c r="M17" s="135"/>
      <c r="N17" s="135"/>
      <c r="O17" s="135"/>
      <c r="P17" s="135"/>
      <c r="Q17" s="135"/>
      <c r="R17" s="135"/>
      <c r="S17" s="135"/>
      <c r="T17" s="135"/>
      <c r="U17" s="90"/>
      <c r="V17" s="90"/>
      <c r="W17" s="90"/>
    </row>
    <row r="18" spans="1:23">
      <c r="A18" s="136"/>
      <c r="B18" s="89"/>
      <c r="C18" s="89"/>
      <c r="D18" s="89"/>
      <c r="E18" s="89"/>
      <c r="F18" s="89"/>
      <c r="G18" s="89"/>
      <c r="H18" s="89"/>
      <c r="I18" s="89"/>
      <c r="J18" s="89"/>
      <c r="K18" s="90"/>
      <c r="L18" s="136"/>
      <c r="M18" s="89"/>
      <c r="N18" s="89"/>
      <c r="O18" s="86"/>
      <c r="P18" s="86"/>
      <c r="Q18" s="86"/>
      <c r="R18" s="86"/>
      <c r="S18" s="86"/>
      <c r="T18" s="86"/>
      <c r="U18" s="90"/>
      <c r="V18" s="90"/>
      <c r="W18" s="90"/>
    </row>
    <row r="19" spans="1:23">
      <c r="A19" s="136"/>
      <c r="B19" s="132"/>
      <c r="C19" s="132"/>
      <c r="D19" s="90"/>
      <c r="E19" s="90"/>
      <c r="F19" s="90"/>
      <c r="G19" s="90"/>
      <c r="H19" s="90"/>
      <c r="I19" s="90"/>
      <c r="J19" s="88"/>
      <c r="K19" s="90"/>
      <c r="L19" s="136"/>
      <c r="M19" s="93"/>
      <c r="N19" s="131"/>
      <c r="O19" s="132"/>
      <c r="P19" s="132"/>
      <c r="Q19" s="131"/>
      <c r="R19" s="94"/>
      <c r="S19" s="94"/>
      <c r="T19" s="95"/>
      <c r="U19" s="90"/>
      <c r="V19" s="90"/>
      <c r="W19" s="90"/>
    </row>
    <row r="20" spans="1:23">
      <c r="A20" s="136"/>
      <c r="B20" s="135"/>
      <c r="C20" s="135"/>
      <c r="D20" s="135"/>
      <c r="E20" s="135"/>
      <c r="F20" s="135"/>
      <c r="G20" s="135"/>
      <c r="H20" s="135"/>
      <c r="I20" s="135"/>
      <c r="J20" s="88"/>
      <c r="K20" s="90"/>
      <c r="L20" s="136"/>
      <c r="M20" s="135"/>
      <c r="N20" s="135"/>
      <c r="O20" s="135"/>
      <c r="P20" s="135"/>
      <c r="Q20" s="135"/>
      <c r="R20" s="135"/>
      <c r="S20" s="135"/>
      <c r="T20" s="135"/>
      <c r="U20" s="90"/>
      <c r="V20" s="90"/>
      <c r="W20" s="90"/>
    </row>
    <row r="21" spans="1:23">
      <c r="A21" s="136"/>
      <c r="B21" s="89"/>
      <c r="C21" s="89"/>
      <c r="D21" s="90"/>
      <c r="E21" s="90"/>
      <c r="F21" s="89"/>
      <c r="G21" s="89"/>
      <c r="H21" s="89"/>
      <c r="I21" s="89"/>
      <c r="J21" s="89"/>
      <c r="K21" s="134"/>
      <c r="L21" s="136"/>
      <c r="M21" s="89"/>
      <c r="N21" s="89"/>
      <c r="O21" s="86"/>
      <c r="P21" s="86"/>
      <c r="Q21" s="86"/>
      <c r="R21" s="86"/>
      <c r="S21" s="86"/>
      <c r="T21" s="86"/>
      <c r="U21" s="90"/>
      <c r="V21" s="90"/>
      <c r="W21" s="90"/>
    </row>
    <row r="22" spans="1:23">
      <c r="A22" s="136"/>
      <c r="B22" s="132"/>
      <c r="C22" s="132"/>
      <c r="D22" s="90"/>
      <c r="E22" s="90"/>
      <c r="F22" s="90"/>
      <c r="G22" s="90"/>
      <c r="H22" s="90"/>
      <c r="I22" s="90"/>
      <c r="J22" s="88"/>
      <c r="K22" s="134"/>
      <c r="L22" s="136"/>
      <c r="M22" s="93"/>
      <c r="N22" s="131"/>
      <c r="O22" s="132"/>
      <c r="P22" s="132"/>
      <c r="Q22" s="131"/>
      <c r="R22" s="94"/>
      <c r="S22" s="94"/>
      <c r="T22" s="95"/>
      <c r="U22" s="90"/>
      <c r="V22" s="90"/>
      <c r="W22" s="90"/>
    </row>
    <row r="23" spans="1:23">
      <c r="A23" s="136"/>
      <c r="B23" s="135"/>
      <c r="C23" s="135"/>
      <c r="D23" s="135"/>
      <c r="E23" s="135"/>
      <c r="F23" s="135"/>
      <c r="G23" s="135"/>
      <c r="H23" s="135"/>
      <c r="I23" s="135"/>
      <c r="J23" s="88"/>
      <c r="K23" s="134"/>
      <c r="L23" s="136"/>
      <c r="M23" s="135"/>
      <c r="N23" s="135"/>
      <c r="O23" s="135"/>
      <c r="P23" s="135"/>
      <c r="Q23" s="135"/>
      <c r="R23" s="135"/>
      <c r="S23" s="135"/>
      <c r="T23" s="135"/>
      <c r="U23" s="90"/>
      <c r="V23" s="90"/>
      <c r="W23" s="90"/>
    </row>
    <row r="24" spans="1:23">
      <c r="A24" s="136"/>
      <c r="B24" s="89"/>
      <c r="C24" s="89"/>
      <c r="D24" s="90"/>
      <c r="E24" s="90"/>
      <c r="F24" s="89"/>
      <c r="G24" s="89"/>
      <c r="H24" s="89"/>
      <c r="I24" s="89"/>
      <c r="J24" s="89"/>
      <c r="K24" s="90"/>
      <c r="L24" s="136"/>
      <c r="M24" s="89"/>
      <c r="N24" s="89"/>
      <c r="O24" s="86"/>
      <c r="P24" s="86"/>
      <c r="Q24" s="86"/>
      <c r="R24" s="86"/>
      <c r="S24" s="86"/>
      <c r="T24" s="86"/>
      <c r="U24" s="90"/>
      <c r="V24" s="90"/>
      <c r="W24" s="90"/>
    </row>
    <row r="25" spans="1:23">
      <c r="A25" s="136"/>
      <c r="B25" s="132"/>
      <c r="C25" s="132"/>
      <c r="D25" s="90"/>
      <c r="E25" s="90"/>
      <c r="F25" s="90"/>
      <c r="G25" s="90"/>
      <c r="H25" s="90"/>
      <c r="I25" s="90"/>
      <c r="J25" s="88"/>
      <c r="K25" s="90"/>
      <c r="L25" s="136"/>
      <c r="M25" s="131"/>
      <c r="N25" s="131"/>
      <c r="O25" s="132"/>
      <c r="P25" s="132"/>
      <c r="Q25" s="94"/>
      <c r="R25" s="94"/>
      <c r="S25" s="95"/>
      <c r="T25" s="95"/>
      <c r="U25" s="90"/>
      <c r="V25" s="90"/>
      <c r="W25" s="90"/>
    </row>
    <row r="26" spans="1:23">
      <c r="A26" s="136"/>
      <c r="B26" s="135"/>
      <c r="C26" s="135"/>
      <c r="D26" s="135"/>
      <c r="E26" s="135"/>
      <c r="F26" s="135"/>
      <c r="G26" s="135"/>
      <c r="H26" s="135"/>
      <c r="I26" s="135"/>
      <c r="J26" s="88"/>
      <c r="K26" s="90"/>
      <c r="L26" s="136"/>
      <c r="M26" s="135"/>
      <c r="N26" s="135"/>
      <c r="O26" s="135"/>
      <c r="P26" s="135"/>
      <c r="Q26" s="135"/>
      <c r="R26" s="135"/>
      <c r="S26" s="135"/>
      <c r="T26" s="135"/>
      <c r="U26" s="90"/>
      <c r="V26" s="90"/>
      <c r="W26" s="90"/>
    </row>
    <row r="27" spans="1:23">
      <c r="J27" s="85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</row>
    <row r="30" spans="1:23">
      <c r="A30" s="130"/>
      <c r="B30" s="136"/>
      <c r="C30" s="136"/>
      <c r="D30" s="136"/>
      <c r="E30" s="136"/>
      <c r="F30" s="136"/>
      <c r="G30" s="136"/>
      <c r="H30" s="90"/>
      <c r="I30" s="90"/>
      <c r="J30" s="84"/>
      <c r="K30" s="90"/>
      <c r="L30" s="90"/>
    </row>
    <row r="31" spans="1:23">
      <c r="A31" s="136"/>
      <c r="B31" s="86"/>
      <c r="C31" s="86"/>
      <c r="D31" s="86"/>
      <c r="E31" s="86"/>
      <c r="F31" s="86"/>
      <c r="G31" s="86"/>
      <c r="H31" s="90"/>
      <c r="I31" s="90"/>
      <c r="J31" s="86"/>
      <c r="K31" s="90"/>
      <c r="L31" s="90"/>
      <c r="M31" s="11"/>
    </row>
    <row r="32" spans="1:23">
      <c r="A32" s="136"/>
      <c r="B32" s="87"/>
      <c r="C32" s="87"/>
      <c r="D32" s="131"/>
      <c r="E32" s="131"/>
      <c r="F32" s="132"/>
      <c r="G32" s="132"/>
      <c r="H32" s="90"/>
      <c r="I32" s="90"/>
      <c r="J32" s="87"/>
      <c r="K32" s="90"/>
      <c r="L32" s="90"/>
      <c r="M32" s="11"/>
    </row>
    <row r="33" spans="1:12">
      <c r="A33" s="136"/>
      <c r="B33" s="135"/>
      <c r="C33" s="135"/>
      <c r="D33" s="135"/>
      <c r="E33" s="135"/>
      <c r="F33" s="135"/>
      <c r="G33" s="135"/>
      <c r="H33" s="90"/>
      <c r="I33" s="90"/>
      <c r="J33" s="88"/>
      <c r="K33" s="90"/>
      <c r="L33" s="90"/>
    </row>
    <row r="34" spans="1:12">
      <c r="A34" s="136"/>
      <c r="B34" s="86"/>
      <c r="C34" s="86"/>
      <c r="D34" s="86"/>
      <c r="E34" s="86"/>
      <c r="F34" s="86"/>
      <c r="G34" s="86"/>
      <c r="H34" s="90"/>
      <c r="I34" s="90"/>
      <c r="J34" s="86"/>
      <c r="K34" s="90"/>
      <c r="L34" s="90"/>
    </row>
    <row r="35" spans="1:12">
      <c r="A35" s="136"/>
      <c r="B35" s="132"/>
      <c r="C35" s="132"/>
      <c r="D35" s="131"/>
      <c r="E35" s="131"/>
      <c r="F35" s="87"/>
      <c r="G35" s="87"/>
      <c r="H35" s="90"/>
      <c r="I35" s="90"/>
      <c r="J35" s="87"/>
      <c r="K35" s="90"/>
      <c r="L35" s="90"/>
    </row>
    <row r="36" spans="1:12">
      <c r="A36" s="136"/>
      <c r="B36" s="135"/>
      <c r="C36" s="135"/>
      <c r="D36" s="135"/>
      <c r="E36" s="135"/>
      <c r="F36" s="135"/>
      <c r="G36" s="135"/>
      <c r="H36" s="90"/>
      <c r="I36" s="90"/>
      <c r="J36" s="88"/>
      <c r="K36" s="90"/>
      <c r="L36" s="90"/>
    </row>
    <row r="37" spans="1:12">
      <c r="A37" s="136"/>
      <c r="B37" s="86"/>
      <c r="C37" s="86"/>
      <c r="D37" s="86"/>
      <c r="E37" s="86"/>
      <c r="F37" s="86"/>
      <c r="G37" s="86"/>
      <c r="H37" s="90"/>
      <c r="I37" s="90"/>
      <c r="J37" s="86"/>
      <c r="K37" s="90"/>
      <c r="L37" s="90"/>
    </row>
    <row r="38" spans="1:12">
      <c r="A38" s="136"/>
      <c r="B38" s="87"/>
      <c r="C38" s="87"/>
      <c r="D38" s="131"/>
      <c r="E38" s="131"/>
      <c r="F38" s="132"/>
      <c r="G38" s="132"/>
      <c r="H38" s="90"/>
      <c r="I38" s="90"/>
      <c r="J38" s="87"/>
      <c r="K38" s="90"/>
      <c r="L38" s="90"/>
    </row>
    <row r="39" spans="1:12">
      <c r="A39" s="136"/>
      <c r="B39" s="135"/>
      <c r="C39" s="135"/>
      <c r="D39" s="135"/>
      <c r="E39" s="135"/>
      <c r="F39" s="135"/>
      <c r="G39" s="135"/>
      <c r="H39" s="90"/>
      <c r="I39" s="90"/>
      <c r="J39" s="88"/>
      <c r="K39" s="90"/>
      <c r="L39" s="90"/>
    </row>
    <row r="40" spans="1:12">
      <c r="A40" s="136"/>
      <c r="B40" s="89"/>
      <c r="C40" s="89"/>
      <c r="D40" s="89"/>
      <c r="E40" s="89"/>
      <c r="F40" s="89"/>
      <c r="G40" s="89"/>
      <c r="H40" s="90"/>
      <c r="I40" s="90"/>
      <c r="J40" s="89"/>
      <c r="K40" s="90"/>
      <c r="L40" s="90"/>
    </row>
    <row r="41" spans="1:12">
      <c r="A41" s="136"/>
      <c r="B41" s="132"/>
      <c r="C41" s="132"/>
      <c r="D41" s="131"/>
      <c r="E41" s="131"/>
      <c r="F41" s="87"/>
      <c r="G41" s="87"/>
      <c r="H41" s="90"/>
      <c r="I41" s="90"/>
      <c r="J41" s="87"/>
      <c r="K41" s="90"/>
      <c r="L41" s="90"/>
    </row>
    <row r="42" spans="1:12">
      <c r="A42" s="136"/>
      <c r="B42" s="135"/>
      <c r="C42" s="135"/>
      <c r="D42" s="135"/>
      <c r="E42" s="135"/>
      <c r="F42" s="135"/>
      <c r="G42" s="135"/>
      <c r="H42" s="90"/>
      <c r="I42" s="90"/>
      <c r="J42" s="88"/>
      <c r="K42" s="90"/>
      <c r="L42" s="90"/>
    </row>
    <row r="43" spans="1:12">
      <c r="A43" s="136"/>
      <c r="B43" s="89"/>
      <c r="C43" s="89"/>
      <c r="D43" s="89"/>
      <c r="E43" s="89"/>
      <c r="F43" s="89"/>
      <c r="G43" s="89"/>
      <c r="H43" s="90"/>
      <c r="I43" s="90"/>
      <c r="J43" s="89"/>
      <c r="K43" s="90"/>
      <c r="L43" s="90"/>
    </row>
    <row r="44" spans="1:12">
      <c r="A44" s="136"/>
      <c r="B44" s="87"/>
      <c r="C44" s="87"/>
      <c r="D44" s="131"/>
      <c r="E44" s="132"/>
      <c r="F44" s="132"/>
      <c r="G44" s="131"/>
      <c r="H44" s="90"/>
      <c r="I44" s="90"/>
      <c r="J44" s="87"/>
      <c r="K44" s="90"/>
      <c r="L44" s="90"/>
    </row>
    <row r="45" spans="1:12">
      <c r="A45" s="136"/>
      <c r="B45" s="135"/>
      <c r="C45" s="135"/>
      <c r="D45" s="135"/>
      <c r="E45" s="135"/>
      <c r="F45" s="135"/>
      <c r="G45" s="135"/>
      <c r="H45" s="90"/>
      <c r="I45" s="90"/>
      <c r="J45" s="88"/>
      <c r="K45" s="90"/>
      <c r="L45" s="90"/>
    </row>
    <row r="46" spans="1:12">
      <c r="A46" s="136"/>
      <c r="B46" s="86"/>
      <c r="C46" s="86"/>
      <c r="D46" s="86"/>
      <c r="E46" s="86"/>
      <c r="F46" s="86"/>
      <c r="G46" s="86"/>
      <c r="H46" s="90"/>
      <c r="I46" s="90"/>
      <c r="J46" s="86"/>
      <c r="K46" s="90"/>
      <c r="L46" s="90"/>
    </row>
    <row r="47" spans="1:12">
      <c r="A47" s="136"/>
      <c r="B47" s="132"/>
      <c r="C47" s="132"/>
      <c r="D47" s="131"/>
      <c r="E47" s="93"/>
      <c r="F47" s="87"/>
      <c r="G47" s="131"/>
      <c r="H47" s="90"/>
      <c r="I47" s="129"/>
      <c r="J47" s="87"/>
      <c r="K47" s="90"/>
      <c r="L47" s="90"/>
    </row>
    <row r="48" spans="1:12">
      <c r="A48" s="136"/>
      <c r="B48" s="135"/>
      <c r="C48" s="135"/>
      <c r="D48" s="135"/>
      <c r="E48" s="135"/>
      <c r="F48" s="135"/>
      <c r="G48" s="135"/>
      <c r="H48" s="90"/>
      <c r="I48" s="90"/>
      <c r="J48" s="88"/>
      <c r="K48" s="90"/>
      <c r="L48" s="90"/>
    </row>
    <row r="49" spans="1:12">
      <c r="A49" s="136"/>
      <c r="B49" s="86"/>
      <c r="C49" s="86"/>
      <c r="D49" s="86"/>
      <c r="E49" s="86"/>
      <c r="F49" s="86"/>
      <c r="G49" s="86"/>
      <c r="H49" s="90"/>
      <c r="I49" s="90"/>
      <c r="J49" s="86"/>
      <c r="K49" s="90"/>
      <c r="L49" s="90"/>
    </row>
    <row r="50" spans="1:12">
      <c r="A50" s="136"/>
      <c r="B50" s="132"/>
      <c r="C50" s="132"/>
      <c r="D50" s="131"/>
      <c r="E50" s="131"/>
      <c r="F50" s="87"/>
      <c r="G50" s="87"/>
      <c r="H50" s="90"/>
      <c r="I50" s="90"/>
      <c r="J50" s="87"/>
      <c r="K50" s="90"/>
      <c r="L50" s="90"/>
    </row>
    <row r="51" spans="1:12">
      <c r="A51" s="136"/>
      <c r="B51" s="135"/>
      <c r="C51" s="135"/>
      <c r="D51" s="135"/>
      <c r="E51" s="135"/>
      <c r="F51" s="135"/>
      <c r="G51" s="135"/>
      <c r="H51" s="90"/>
      <c r="I51" s="90"/>
      <c r="J51" s="88"/>
      <c r="K51" s="90"/>
      <c r="L51" s="90"/>
    </row>
    <row r="52" spans="1:12">
      <c r="A52" s="136"/>
      <c r="B52" s="86"/>
      <c r="C52" s="86"/>
      <c r="D52" s="86"/>
      <c r="E52" s="86"/>
      <c r="F52" s="86"/>
      <c r="G52" s="86"/>
      <c r="H52" s="90"/>
      <c r="I52" s="90"/>
      <c r="J52" s="86"/>
      <c r="K52" s="90"/>
      <c r="L52" s="90"/>
    </row>
    <row r="53" spans="1:12">
      <c r="A53" s="136"/>
      <c r="B53" s="132"/>
      <c r="C53" s="132"/>
      <c r="D53" s="93"/>
      <c r="E53" s="131"/>
      <c r="F53" s="131"/>
      <c r="G53" s="87"/>
      <c r="H53" s="90"/>
      <c r="I53" s="90"/>
      <c r="J53" s="87"/>
      <c r="K53" s="90"/>
      <c r="L53" s="90"/>
    </row>
    <row r="54" spans="1:12">
      <c r="A54" s="136"/>
      <c r="B54" s="135"/>
      <c r="C54" s="135"/>
      <c r="D54" s="135"/>
      <c r="E54" s="135"/>
      <c r="F54" s="135"/>
      <c r="G54" s="135"/>
      <c r="H54" s="90"/>
      <c r="I54" s="90"/>
      <c r="J54" s="88"/>
      <c r="K54" s="90"/>
      <c r="L54" s="90"/>
    </row>
    <row r="55" spans="1:1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</row>
  </sheetData>
  <mergeCells count="10">
    <mergeCell ref="L2:M2"/>
    <mergeCell ref="N2:O2"/>
    <mergeCell ref="P2:Q2"/>
    <mergeCell ref="B1:I1"/>
    <mergeCell ref="M1:T1"/>
    <mergeCell ref="D2:E2"/>
    <mergeCell ref="F2:G2"/>
    <mergeCell ref="H2:I2"/>
    <mergeCell ref="J2:K2"/>
    <mergeCell ref="B2:C2"/>
  </mergeCells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</sheetPr>
  <dimension ref="A1:T53"/>
  <sheetViews>
    <sheetView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0" ht="30">
      <c r="B1" s="306" t="s">
        <v>76</v>
      </c>
      <c r="C1" s="306"/>
      <c r="D1" s="306"/>
      <c r="E1" s="306"/>
      <c r="F1" s="306"/>
      <c r="G1" s="183"/>
      <c r="H1" s="183"/>
      <c r="I1" s="183"/>
      <c r="J1" s="183"/>
      <c r="K1" s="183"/>
      <c r="L1" s="183"/>
      <c r="M1" s="183"/>
      <c r="N1" s="183"/>
      <c r="O1" s="183"/>
    </row>
    <row r="2" spans="1:20" ht="45" customHeight="1">
      <c r="B2" s="150"/>
      <c r="E2" s="313" t="s">
        <v>72</v>
      </c>
      <c r="F2" s="313"/>
      <c r="G2" s="197"/>
      <c r="H2" s="195"/>
      <c r="I2" s="195"/>
      <c r="J2" s="195"/>
      <c r="K2" s="195"/>
      <c r="L2" s="195"/>
      <c r="M2" s="195"/>
      <c r="N2" s="195"/>
      <c r="O2" s="195"/>
      <c r="P2" s="149"/>
      <c r="Q2" s="149"/>
      <c r="R2" s="149"/>
    </row>
    <row r="3" spans="1:20" ht="15.5" customHeight="1">
      <c r="B3" s="150"/>
      <c r="C3" s="140" t="s">
        <v>7</v>
      </c>
      <c r="D3" s="140" t="s">
        <v>8</v>
      </c>
      <c r="E3" s="140" t="s">
        <v>7</v>
      </c>
      <c r="F3" s="148" t="s">
        <v>8</v>
      </c>
      <c r="G3" s="89"/>
      <c r="H3" s="89"/>
      <c r="I3" s="89"/>
      <c r="J3" s="89"/>
      <c r="K3" s="89"/>
      <c r="L3" s="89"/>
      <c r="M3" s="89"/>
      <c r="N3" s="89"/>
      <c r="O3" s="89"/>
    </row>
    <row r="4" spans="1:20">
      <c r="A4" s="155" t="s">
        <v>75</v>
      </c>
      <c r="B4" s="151" t="s">
        <v>69</v>
      </c>
      <c r="C4" s="171">
        <f>MEDIAN('Building type'!H3:H50)</f>
        <v>7566.6255978486433</v>
      </c>
      <c r="D4" s="171">
        <f>MEDIAN('Building type'!H51:H98)</f>
        <v>10620.311928696197</v>
      </c>
      <c r="E4" s="144">
        <f>C4</f>
        <v>7566.6255978486433</v>
      </c>
      <c r="F4" s="144">
        <f>D4</f>
        <v>10620.311928696197</v>
      </c>
      <c r="G4" s="93"/>
      <c r="H4" s="93"/>
      <c r="I4" s="93"/>
      <c r="J4" s="93"/>
      <c r="K4" s="93"/>
      <c r="L4" s="93"/>
      <c r="M4" s="93"/>
      <c r="N4" s="93"/>
      <c r="O4" s="93"/>
    </row>
    <row r="5" spans="1:20">
      <c r="A5" s="155"/>
      <c r="B5" s="152" t="s">
        <v>66</v>
      </c>
      <c r="C5" s="172">
        <f>MEDIAN('Building type'!I3:I50)</f>
        <v>8564.3356022773878</v>
      </c>
      <c r="D5" s="172">
        <f>MEDIAN('Building type'!I51:I98)</f>
        <v>10725.859540988673</v>
      </c>
      <c r="E5" s="144">
        <f t="shared" ref="E5:F11" si="0">C5</f>
        <v>8564.3356022773878</v>
      </c>
      <c r="F5" s="144">
        <f t="shared" si="0"/>
        <v>10725.859540988673</v>
      </c>
      <c r="G5" s="94"/>
      <c r="H5" s="94"/>
      <c r="I5" s="94"/>
      <c r="J5" s="94"/>
      <c r="K5" s="94"/>
      <c r="L5" s="94"/>
      <c r="M5" s="94"/>
      <c r="N5" s="94"/>
      <c r="O5" s="94"/>
    </row>
    <row r="6" spans="1:20" ht="15.5" customHeight="1">
      <c r="A6" s="155"/>
      <c r="B6" s="152" t="s">
        <v>68</v>
      </c>
      <c r="C6" s="173">
        <f>MEDIAN('Building type'!J3:J50)</f>
        <v>8946.5085335956028</v>
      </c>
      <c r="D6" s="173">
        <f>MEDIAN('Building type'!J51:J98)</f>
        <v>11548.993507417057</v>
      </c>
      <c r="E6" s="144">
        <f t="shared" si="0"/>
        <v>8946.5085335956028</v>
      </c>
      <c r="F6" s="144">
        <f t="shared" si="0"/>
        <v>11548.993507417057</v>
      </c>
      <c r="G6" s="95"/>
      <c r="H6" s="95"/>
      <c r="I6" s="95"/>
      <c r="J6" s="95"/>
      <c r="K6" s="95"/>
      <c r="L6" s="95"/>
      <c r="M6" s="95"/>
      <c r="N6" s="95"/>
      <c r="O6" s="95"/>
    </row>
    <row r="7" spans="1:20" ht="16" thickBot="1">
      <c r="A7" s="155"/>
      <c r="B7" s="159" t="s">
        <v>67</v>
      </c>
      <c r="C7" s="174">
        <f>MEDIAN('Building type'!K3:K50)</f>
        <v>8156.4966586057562</v>
      </c>
      <c r="D7" s="175">
        <f>MEDIAN('Building type'!K51:K98)</f>
        <v>11551.234350186092</v>
      </c>
      <c r="E7" s="164">
        <f t="shared" si="0"/>
        <v>8156.4966586057562</v>
      </c>
      <c r="F7" s="164">
        <f t="shared" si="0"/>
        <v>11551.234350186092</v>
      </c>
      <c r="G7" s="94"/>
      <c r="H7" s="94"/>
      <c r="I7" s="94"/>
      <c r="J7" s="94"/>
      <c r="K7" s="94"/>
      <c r="L7" s="94"/>
      <c r="M7" s="94"/>
      <c r="N7" s="94"/>
      <c r="O7" s="94"/>
    </row>
    <row r="8" spans="1:20">
      <c r="A8" s="155" t="s">
        <v>5</v>
      </c>
      <c r="B8" s="156" t="s">
        <v>69</v>
      </c>
      <c r="C8" s="176">
        <f>C4</f>
        <v>7566.6255978486433</v>
      </c>
      <c r="D8" s="176">
        <f>D4</f>
        <v>10620.311928696197</v>
      </c>
      <c r="E8" s="157">
        <f t="shared" si="0"/>
        <v>7566.6255978486433</v>
      </c>
      <c r="F8" s="157">
        <f t="shared" si="0"/>
        <v>10620.311928696197</v>
      </c>
      <c r="G8" s="93"/>
      <c r="H8" s="93"/>
      <c r="I8" s="93"/>
      <c r="J8" s="93"/>
      <c r="K8" s="93"/>
      <c r="L8" s="95"/>
      <c r="M8" s="93"/>
      <c r="N8" s="93"/>
      <c r="O8" s="93"/>
    </row>
    <row r="9" spans="1:20" ht="15.5" customHeight="1">
      <c r="B9" s="152" t="s">
        <v>66</v>
      </c>
      <c r="C9" s="171">
        <f>MEDIAN('Building type'!M3:M50)</f>
        <v>7364.8237001144626</v>
      </c>
      <c r="D9" s="171">
        <f>MEDIAN('Building type'!M51:M98)</f>
        <v>8371.117105910409</v>
      </c>
      <c r="E9" s="144">
        <f t="shared" si="0"/>
        <v>7364.8237001144626</v>
      </c>
      <c r="F9" s="144">
        <f t="shared" si="0"/>
        <v>8371.117105910409</v>
      </c>
      <c r="G9" s="93"/>
      <c r="H9" s="93"/>
      <c r="I9" s="93"/>
      <c r="J9" s="93"/>
      <c r="K9" s="93"/>
      <c r="L9" s="93"/>
      <c r="M9" s="93"/>
      <c r="N9" s="93"/>
      <c r="O9" s="93"/>
    </row>
    <row r="10" spans="1:20">
      <c r="B10" s="152" t="s">
        <v>68</v>
      </c>
      <c r="C10" s="173">
        <f>MEDIAN('Building type'!N3:N50)</f>
        <v>8047.9716056503876</v>
      </c>
      <c r="D10" s="173">
        <f>MEDIAN('Building type'!N51:N98)</f>
        <v>10260.658017308117</v>
      </c>
      <c r="E10" s="144">
        <f t="shared" si="0"/>
        <v>8047.9716056503876</v>
      </c>
      <c r="F10" s="144">
        <f t="shared" si="0"/>
        <v>10260.658017308117</v>
      </c>
      <c r="G10" s="95"/>
      <c r="H10" s="95"/>
      <c r="I10" s="95"/>
      <c r="J10" s="95"/>
      <c r="K10" s="95"/>
      <c r="L10" s="93"/>
      <c r="M10" s="95"/>
      <c r="N10" s="95"/>
      <c r="O10" s="95"/>
    </row>
    <row r="11" spans="1:20" ht="16" thickBot="1">
      <c r="B11" s="159" t="s">
        <v>67</v>
      </c>
      <c r="C11" s="177">
        <f>MEDIAN('Building type'!O3:O50)</f>
        <v>6716.3393016399223</v>
      </c>
      <c r="D11" s="175">
        <f>MEDIAN('Building type'!O51:O98)</f>
        <v>9029.3690962000364</v>
      </c>
      <c r="E11" s="144">
        <f t="shared" si="0"/>
        <v>6716.3393016399223</v>
      </c>
      <c r="F11" s="144">
        <f t="shared" si="0"/>
        <v>9029.3690962000364</v>
      </c>
      <c r="G11" s="95"/>
      <c r="H11" s="95"/>
      <c r="I11" s="95"/>
      <c r="J11" s="95"/>
      <c r="K11" s="93"/>
      <c r="L11" s="95"/>
      <c r="M11" s="94"/>
      <c r="N11" s="95"/>
      <c r="O11" s="95"/>
    </row>
    <row r="12" spans="1:20">
      <c r="G12" s="85"/>
      <c r="H12" s="85"/>
      <c r="I12" s="85"/>
      <c r="J12" s="85"/>
      <c r="K12" s="85"/>
      <c r="L12" s="85"/>
      <c r="M12" s="85"/>
      <c r="N12" s="85"/>
      <c r="O12" s="85"/>
    </row>
    <row r="13" spans="1:20" ht="30">
      <c r="B13" s="322" t="s">
        <v>78</v>
      </c>
      <c r="C13" s="322"/>
      <c r="D13" s="322"/>
      <c r="E13" s="322"/>
      <c r="F13" s="322"/>
      <c r="G13" s="199"/>
      <c r="H13" s="199"/>
      <c r="I13" s="199"/>
      <c r="J13" s="199"/>
      <c r="K13" s="199"/>
      <c r="L13" s="199"/>
      <c r="M13" s="199"/>
      <c r="N13" s="199"/>
      <c r="O13" s="199"/>
      <c r="P13" s="165"/>
      <c r="Q13" s="165"/>
      <c r="R13" s="165"/>
      <c r="S13" s="165"/>
      <c r="T13" s="165"/>
    </row>
    <row r="14" spans="1:20" ht="37" customHeight="1">
      <c r="B14" s="138"/>
      <c r="E14" s="300" t="s">
        <v>72</v>
      </c>
      <c r="F14" s="302"/>
      <c r="G14" s="198"/>
      <c r="H14" s="136"/>
      <c r="I14" s="136"/>
      <c r="J14" s="136"/>
      <c r="K14" s="136"/>
      <c r="L14" s="136"/>
      <c r="M14" s="195"/>
      <c r="N14" s="195"/>
      <c r="O14" s="195"/>
    </row>
    <row r="15" spans="1:20">
      <c r="B15" s="139"/>
      <c r="C15" s="140" t="s">
        <v>7</v>
      </c>
      <c r="D15" s="148" t="s">
        <v>8</v>
      </c>
      <c r="E15" s="140" t="s">
        <v>7</v>
      </c>
      <c r="F15" s="148" t="s">
        <v>8</v>
      </c>
      <c r="G15" s="86"/>
      <c r="H15" s="86"/>
      <c r="I15" s="86"/>
      <c r="J15" s="86"/>
      <c r="K15" s="86"/>
      <c r="L15" s="86"/>
      <c r="M15" s="86"/>
      <c r="N15" s="86"/>
      <c r="O15" s="89"/>
    </row>
    <row r="16" spans="1:20" ht="15" customHeight="1">
      <c r="A16" s="155" t="s">
        <v>75</v>
      </c>
      <c r="B16" s="162" t="s">
        <v>69</v>
      </c>
      <c r="C16" s="200">
        <v>3466.7501434898249</v>
      </c>
      <c r="D16" s="200">
        <v>3610.8088157376824</v>
      </c>
      <c r="E16" s="169">
        <f>C16</f>
        <v>3466.7501434898249</v>
      </c>
      <c r="F16" s="169">
        <f>D16</f>
        <v>3610.8088157376824</v>
      </c>
      <c r="G16" s="137"/>
      <c r="H16" s="137"/>
      <c r="I16" s="137"/>
      <c r="J16" s="137"/>
      <c r="K16" s="137"/>
      <c r="L16" s="137"/>
      <c r="M16" s="137"/>
      <c r="N16" s="137"/>
      <c r="O16" s="137"/>
    </row>
    <row r="17" spans="1:20">
      <c r="A17" s="155"/>
      <c r="B17" s="146" t="s">
        <v>66</v>
      </c>
      <c r="C17" s="200">
        <v>3652.191828034418</v>
      </c>
      <c r="D17" s="200">
        <v>3503.3745094186684</v>
      </c>
      <c r="E17" s="169">
        <f t="shared" ref="E17:F23" si="1">C17</f>
        <v>3652.191828034418</v>
      </c>
      <c r="F17" s="169">
        <f t="shared" si="1"/>
        <v>3503.3745094186684</v>
      </c>
      <c r="G17" s="181"/>
      <c r="H17" s="181"/>
      <c r="I17" s="181"/>
      <c r="J17" s="181"/>
      <c r="K17" s="181"/>
      <c r="L17" s="181"/>
      <c r="M17" s="181"/>
      <c r="N17" s="181"/>
      <c r="O17" s="181"/>
    </row>
    <row r="18" spans="1:20">
      <c r="A18" s="155"/>
      <c r="B18" s="146" t="s">
        <v>68</v>
      </c>
      <c r="C18" s="200">
        <v>5676.7309509503048</v>
      </c>
      <c r="D18" s="200">
        <v>6762.0948168760187</v>
      </c>
      <c r="E18" s="169">
        <f t="shared" si="1"/>
        <v>5676.7309509503048</v>
      </c>
      <c r="F18" s="169">
        <f t="shared" si="1"/>
        <v>6762.0948168760187</v>
      </c>
      <c r="G18" s="181"/>
      <c r="H18" s="181"/>
      <c r="I18" s="181"/>
      <c r="J18" s="181"/>
      <c r="K18" s="181"/>
      <c r="L18" s="181"/>
      <c r="M18" s="181"/>
      <c r="N18" s="181"/>
      <c r="O18" s="181"/>
    </row>
    <row r="19" spans="1:20" ht="16" thickBot="1">
      <c r="A19" s="155"/>
      <c r="B19" s="167" t="s">
        <v>67</v>
      </c>
      <c r="C19" s="201">
        <v>3498.7530519512688</v>
      </c>
      <c r="D19" s="201">
        <v>3622.6411298719777</v>
      </c>
      <c r="E19" s="203">
        <f t="shared" si="1"/>
        <v>3498.7530519512688</v>
      </c>
      <c r="F19" s="203">
        <f t="shared" si="1"/>
        <v>3622.6411298719777</v>
      </c>
      <c r="G19" s="181"/>
      <c r="H19" s="181"/>
      <c r="I19" s="181"/>
      <c r="J19" s="181"/>
      <c r="K19" s="181"/>
      <c r="L19" s="181"/>
      <c r="M19" s="181"/>
      <c r="N19" s="181"/>
      <c r="O19" s="181"/>
    </row>
    <row r="20" spans="1:20">
      <c r="A20" s="155" t="s">
        <v>5</v>
      </c>
      <c r="B20" s="162" t="s">
        <v>69</v>
      </c>
      <c r="C20" s="202">
        <v>0</v>
      </c>
      <c r="D20" s="202">
        <v>0</v>
      </c>
      <c r="E20" s="204">
        <f t="shared" si="1"/>
        <v>0</v>
      </c>
      <c r="F20" s="204">
        <f t="shared" si="1"/>
        <v>0</v>
      </c>
      <c r="G20" s="93"/>
      <c r="H20" s="93"/>
      <c r="I20" s="95"/>
      <c r="J20" s="93"/>
      <c r="K20" s="93"/>
      <c r="L20" s="95"/>
      <c r="M20" s="108"/>
      <c r="N20" s="108"/>
      <c r="O20" s="108"/>
      <c r="P20" s="129"/>
      <c r="Q20" s="129"/>
    </row>
    <row r="21" spans="1:20">
      <c r="B21" s="146" t="s">
        <v>66</v>
      </c>
      <c r="C21" s="172">
        <v>1994.3440012739609</v>
      </c>
      <c r="D21" s="172">
        <v>2192.438036988251</v>
      </c>
      <c r="E21" s="169">
        <f t="shared" si="1"/>
        <v>1994.3440012739609</v>
      </c>
      <c r="F21" s="169">
        <f t="shared" si="1"/>
        <v>2192.438036988251</v>
      </c>
      <c r="G21" s="94"/>
      <c r="H21" s="94"/>
      <c r="I21" s="94"/>
      <c r="J21" s="94"/>
      <c r="K21" s="94"/>
      <c r="L21" s="94"/>
      <c r="M21" s="94"/>
      <c r="N21" s="94"/>
      <c r="O21" s="94"/>
      <c r="P21" s="108"/>
      <c r="Q21" s="108"/>
      <c r="R21" s="86"/>
      <c r="S21" s="86"/>
      <c r="T21" s="86"/>
    </row>
    <row r="22" spans="1:20">
      <c r="B22" s="146" t="s">
        <v>68</v>
      </c>
      <c r="C22" s="173">
        <v>2535.1449646734141</v>
      </c>
      <c r="D22" s="173">
        <v>1989.7197837882954</v>
      </c>
      <c r="E22" s="169">
        <f t="shared" si="1"/>
        <v>2535.1449646734141</v>
      </c>
      <c r="F22" s="169">
        <f t="shared" si="1"/>
        <v>1989.7197837882954</v>
      </c>
      <c r="G22" s="95"/>
      <c r="H22" s="95"/>
      <c r="I22" s="95"/>
      <c r="J22" s="95"/>
      <c r="K22" s="95"/>
      <c r="L22" s="95"/>
      <c r="M22" s="95"/>
      <c r="N22" s="95"/>
      <c r="O22" s="95"/>
    </row>
    <row r="23" spans="1:20">
      <c r="B23" s="146" t="s">
        <v>67</v>
      </c>
      <c r="C23" s="172">
        <v>2561.5675735211416</v>
      </c>
      <c r="D23" s="173">
        <v>2658.3322532456978</v>
      </c>
      <c r="E23" s="169">
        <f t="shared" si="1"/>
        <v>2561.5675735211416</v>
      </c>
      <c r="F23" s="169">
        <f t="shared" si="1"/>
        <v>2658.3322532456978</v>
      </c>
      <c r="G23" s="94"/>
      <c r="H23" s="94"/>
      <c r="I23" s="94"/>
      <c r="J23" s="94"/>
      <c r="K23" s="94"/>
      <c r="L23" s="94"/>
      <c r="M23" s="94"/>
      <c r="N23" s="94"/>
      <c r="O23" s="94"/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4">
    <mergeCell ref="B13:F13"/>
    <mergeCell ref="E14:F14"/>
    <mergeCell ref="B1:F1"/>
    <mergeCell ref="E2:F2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</sheetPr>
  <dimension ref="A1:T53"/>
  <sheetViews>
    <sheetView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0" ht="30">
      <c r="B1" s="306" t="s">
        <v>76</v>
      </c>
      <c r="C1" s="306"/>
      <c r="D1" s="306"/>
      <c r="E1" s="306"/>
      <c r="F1" s="306"/>
      <c r="G1" s="183"/>
      <c r="H1" s="183"/>
      <c r="I1" s="183"/>
      <c r="J1" s="183"/>
      <c r="K1" s="183"/>
      <c r="L1" s="183"/>
      <c r="M1" s="183"/>
      <c r="N1" s="183"/>
      <c r="O1" s="183"/>
    </row>
    <row r="2" spans="1:20" ht="45" customHeight="1">
      <c r="B2" s="150"/>
      <c r="E2" s="313" t="s">
        <v>72</v>
      </c>
      <c r="F2" s="313"/>
      <c r="G2" s="197"/>
      <c r="H2" s="195"/>
      <c r="I2" s="195"/>
      <c r="J2" s="195"/>
      <c r="K2" s="195"/>
      <c r="L2" s="195"/>
      <c r="M2" s="195"/>
      <c r="N2" s="195"/>
      <c r="O2" s="195"/>
      <c r="P2" s="149"/>
      <c r="Q2" s="149"/>
      <c r="R2" s="149"/>
    </row>
    <row r="3" spans="1:20" ht="15.5" customHeight="1">
      <c r="B3" s="150"/>
      <c r="C3" s="140" t="s">
        <v>10</v>
      </c>
      <c r="D3" s="140" t="s">
        <v>11</v>
      </c>
      <c r="E3" s="140" t="s">
        <v>10</v>
      </c>
      <c r="F3" s="140" t="s">
        <v>11</v>
      </c>
      <c r="G3" s="89"/>
      <c r="H3" s="89"/>
      <c r="I3" s="89"/>
      <c r="J3" s="89"/>
      <c r="K3" s="89"/>
      <c r="L3" s="89"/>
      <c r="M3" s="89"/>
      <c r="N3" s="89"/>
      <c r="O3" s="89"/>
    </row>
    <row r="4" spans="1:20">
      <c r="A4" s="155" t="s">
        <v>75</v>
      </c>
      <c r="B4" s="151" t="s">
        <v>69</v>
      </c>
      <c r="C4" s="144">
        <v>11229.580988532241</v>
      </c>
      <c r="D4" s="144">
        <v>8124.8281262925784</v>
      </c>
      <c r="E4" s="144">
        <f>C4</f>
        <v>11229.580988532241</v>
      </c>
      <c r="F4" s="144">
        <f>D4</f>
        <v>8124.8281262925784</v>
      </c>
      <c r="G4" s="93"/>
      <c r="H4" s="93"/>
      <c r="I4" s="93"/>
      <c r="J4" s="93"/>
      <c r="K4" s="93"/>
      <c r="L4" s="93"/>
      <c r="M4" s="93"/>
      <c r="N4" s="93"/>
      <c r="O4" s="93"/>
    </row>
    <row r="5" spans="1:20">
      <c r="A5" s="155"/>
      <c r="B5" s="152" t="s">
        <v>66</v>
      </c>
      <c r="C5" s="144">
        <v>11817.858643323629</v>
      </c>
      <c r="D5" s="147">
        <v>8802.1454525483568</v>
      </c>
      <c r="E5" s="144">
        <f t="shared" ref="E5:F11" si="0">C5</f>
        <v>11817.858643323629</v>
      </c>
      <c r="F5" s="144">
        <f t="shared" si="0"/>
        <v>8802.1454525483568</v>
      </c>
      <c r="G5" s="94"/>
      <c r="H5" s="94"/>
      <c r="I5" s="94"/>
      <c r="J5" s="94"/>
      <c r="K5" s="94"/>
      <c r="L5" s="94"/>
      <c r="M5" s="94"/>
      <c r="N5" s="94"/>
      <c r="O5" s="94"/>
    </row>
    <row r="6" spans="1:20" ht="15.5" customHeight="1">
      <c r="A6" s="155"/>
      <c r="B6" s="152" t="s">
        <v>68</v>
      </c>
      <c r="C6" s="145">
        <v>13224.414018406587</v>
      </c>
      <c r="D6" s="145">
        <v>9421.9863653402172</v>
      </c>
      <c r="E6" s="144">
        <f t="shared" si="0"/>
        <v>13224.414018406587</v>
      </c>
      <c r="F6" s="144">
        <f t="shared" si="0"/>
        <v>9421.9863653402172</v>
      </c>
      <c r="G6" s="95"/>
      <c r="H6" s="95"/>
      <c r="I6" s="95"/>
      <c r="J6" s="95"/>
      <c r="K6" s="95"/>
      <c r="L6" s="95"/>
      <c r="M6" s="95"/>
      <c r="N6" s="95"/>
      <c r="O6" s="95"/>
    </row>
    <row r="7" spans="1:20" ht="16" thickBot="1">
      <c r="A7" s="155"/>
      <c r="B7" s="159" t="s">
        <v>67</v>
      </c>
      <c r="C7" s="160">
        <v>12172.257073292578</v>
      </c>
      <c r="D7" s="160">
        <v>8628.4050008341383</v>
      </c>
      <c r="E7" s="164">
        <f t="shared" si="0"/>
        <v>12172.257073292578</v>
      </c>
      <c r="F7" s="164">
        <f t="shared" si="0"/>
        <v>8628.4050008341383</v>
      </c>
      <c r="G7" s="94"/>
      <c r="H7" s="94"/>
      <c r="I7" s="94"/>
      <c r="J7" s="94"/>
      <c r="K7" s="94"/>
      <c r="L7" s="94"/>
      <c r="M7" s="94"/>
      <c r="N7" s="94"/>
      <c r="O7" s="94"/>
    </row>
    <row r="8" spans="1:20">
      <c r="A8" s="155" t="s">
        <v>5</v>
      </c>
      <c r="B8" s="156" t="s">
        <v>69</v>
      </c>
      <c r="C8" s="158">
        <v>11229.580988532241</v>
      </c>
      <c r="D8" s="157">
        <v>8124.8281262925784</v>
      </c>
      <c r="E8" s="157">
        <f t="shared" si="0"/>
        <v>11229.580988532241</v>
      </c>
      <c r="F8" s="157">
        <f t="shared" si="0"/>
        <v>8124.8281262925784</v>
      </c>
      <c r="G8" s="93"/>
      <c r="H8" s="93"/>
      <c r="I8" s="93"/>
      <c r="J8" s="93"/>
      <c r="K8" s="93"/>
      <c r="L8" s="95"/>
      <c r="M8" s="93"/>
      <c r="N8" s="93"/>
      <c r="O8" s="93"/>
    </row>
    <row r="9" spans="1:20" ht="15.5" customHeight="1">
      <c r="B9" s="152" t="s">
        <v>66</v>
      </c>
      <c r="C9" s="144">
        <v>8583.5718596269198</v>
      </c>
      <c r="D9" s="144">
        <v>7049.3655300584624</v>
      </c>
      <c r="E9" s="144">
        <f t="shared" si="0"/>
        <v>8583.5718596269198</v>
      </c>
      <c r="F9" s="144">
        <f t="shared" si="0"/>
        <v>7049.3655300584624</v>
      </c>
      <c r="G9" s="93"/>
      <c r="H9" s="93"/>
      <c r="I9" s="93"/>
      <c r="J9" s="93"/>
      <c r="K9" s="93"/>
      <c r="L9" s="93"/>
      <c r="M9" s="93"/>
      <c r="N9" s="93"/>
      <c r="O9" s="93"/>
    </row>
    <row r="10" spans="1:20">
      <c r="B10" s="152" t="s">
        <v>68</v>
      </c>
      <c r="C10" s="144">
        <v>10419.301678748745</v>
      </c>
      <c r="D10" s="145">
        <v>8497.3597334419392</v>
      </c>
      <c r="E10" s="144">
        <f t="shared" si="0"/>
        <v>10419.301678748745</v>
      </c>
      <c r="F10" s="144">
        <f t="shared" si="0"/>
        <v>8497.3597334419392</v>
      </c>
      <c r="G10" s="95"/>
      <c r="H10" s="95"/>
      <c r="I10" s="95"/>
      <c r="J10" s="95"/>
      <c r="K10" s="95"/>
      <c r="L10" s="93"/>
      <c r="M10" s="95"/>
      <c r="N10" s="95"/>
      <c r="O10" s="95"/>
    </row>
    <row r="11" spans="1:20" ht="16" thickBot="1">
      <c r="B11" s="159" t="s">
        <v>67</v>
      </c>
      <c r="C11" s="161">
        <v>9343.4013187312921</v>
      </c>
      <c r="D11" s="160">
        <v>7078.009152421565</v>
      </c>
      <c r="E11" s="144">
        <f t="shared" si="0"/>
        <v>9343.4013187312921</v>
      </c>
      <c r="F11" s="144">
        <f t="shared" si="0"/>
        <v>7078.009152421565</v>
      </c>
      <c r="G11" s="95"/>
      <c r="H11" s="95"/>
      <c r="I11" s="95"/>
      <c r="J11" s="95"/>
      <c r="K11" s="93"/>
      <c r="L11" s="95"/>
      <c r="M11" s="94"/>
      <c r="N11" s="95"/>
      <c r="O11" s="95"/>
    </row>
    <row r="12" spans="1:20">
      <c r="G12" s="85"/>
      <c r="H12" s="85"/>
      <c r="I12" s="85"/>
      <c r="J12" s="85"/>
      <c r="K12" s="85"/>
      <c r="L12" s="85"/>
      <c r="M12" s="85"/>
      <c r="N12" s="85"/>
      <c r="O12" s="85"/>
    </row>
    <row r="13" spans="1:20" ht="30">
      <c r="B13" s="322" t="s">
        <v>78</v>
      </c>
      <c r="C13" s="322"/>
      <c r="D13" s="322"/>
      <c r="E13" s="322"/>
      <c r="F13" s="322"/>
      <c r="G13" s="199"/>
      <c r="H13" s="199"/>
      <c r="I13" s="199"/>
      <c r="J13" s="199"/>
      <c r="K13" s="199"/>
      <c r="L13" s="199"/>
      <c r="M13" s="199"/>
      <c r="N13" s="199"/>
      <c r="O13" s="199"/>
      <c r="P13" s="165"/>
      <c r="Q13" s="165"/>
      <c r="R13" s="165"/>
      <c r="S13" s="165"/>
      <c r="T13" s="165"/>
    </row>
    <row r="14" spans="1:20" ht="37" customHeight="1">
      <c r="B14" s="138"/>
      <c r="E14" s="300" t="s">
        <v>72</v>
      </c>
      <c r="F14" s="302"/>
      <c r="G14" s="198"/>
      <c r="H14" s="136"/>
      <c r="I14" s="136"/>
      <c r="J14" s="136"/>
      <c r="K14" s="136"/>
      <c r="L14" s="136"/>
      <c r="M14" s="195"/>
      <c r="N14" s="195"/>
      <c r="O14" s="195"/>
    </row>
    <row r="15" spans="1:20">
      <c r="B15" s="139"/>
      <c r="C15" s="140" t="s">
        <v>10</v>
      </c>
      <c r="D15" s="140" t="s">
        <v>11</v>
      </c>
      <c r="E15" s="140" t="s">
        <v>10</v>
      </c>
      <c r="F15" s="140" t="s">
        <v>11</v>
      </c>
      <c r="G15" s="86"/>
      <c r="H15" s="86"/>
      <c r="I15" s="86"/>
      <c r="J15" s="86"/>
      <c r="K15" s="86"/>
      <c r="L15" s="86"/>
      <c r="M15" s="86"/>
      <c r="N15" s="86"/>
      <c r="O15" s="89"/>
    </row>
    <row r="16" spans="1:20" ht="15" customHeight="1">
      <c r="A16" s="155" t="s">
        <v>75</v>
      </c>
      <c r="B16" s="162" t="s">
        <v>69</v>
      </c>
      <c r="C16" s="172">
        <v>3971.4724658119494</v>
      </c>
      <c r="D16" s="171">
        <v>2583.8825601104099</v>
      </c>
      <c r="E16" s="169">
        <f>C16</f>
        <v>3971.4724658119494</v>
      </c>
      <c r="F16" s="169">
        <f>D16</f>
        <v>2583.8825601104099</v>
      </c>
      <c r="G16" s="137"/>
      <c r="H16" s="137"/>
      <c r="I16" s="137"/>
      <c r="J16" s="137"/>
      <c r="K16" s="137"/>
      <c r="L16" s="137"/>
      <c r="M16" s="137"/>
      <c r="N16" s="137"/>
      <c r="O16" s="137"/>
    </row>
    <row r="17" spans="1:20">
      <c r="A17" s="155"/>
      <c r="B17" s="146" t="s">
        <v>66</v>
      </c>
      <c r="C17" s="171">
        <v>3941.9998709110937</v>
      </c>
      <c r="D17" s="172">
        <v>2761.1591647702103</v>
      </c>
      <c r="E17" s="169">
        <f t="shared" ref="E17:F23" si="1">C17</f>
        <v>3941.9998709110937</v>
      </c>
      <c r="F17" s="169">
        <f t="shared" si="1"/>
        <v>2761.1591647702103</v>
      </c>
      <c r="G17" s="181"/>
      <c r="H17" s="181"/>
      <c r="I17" s="181"/>
      <c r="J17" s="181"/>
      <c r="K17" s="181"/>
      <c r="L17" s="181"/>
      <c r="M17" s="181"/>
      <c r="N17" s="181"/>
      <c r="O17" s="181"/>
    </row>
    <row r="18" spans="1:20">
      <c r="A18" s="155"/>
      <c r="B18" s="146" t="s">
        <v>68</v>
      </c>
      <c r="C18" s="173">
        <v>7467.1828374504812</v>
      </c>
      <c r="D18" s="173">
        <v>3589.7524046763197</v>
      </c>
      <c r="E18" s="169">
        <f t="shared" si="1"/>
        <v>7467.1828374504812</v>
      </c>
      <c r="F18" s="169">
        <f t="shared" si="1"/>
        <v>3589.7524046763197</v>
      </c>
      <c r="G18" s="181"/>
      <c r="H18" s="181"/>
      <c r="I18" s="181"/>
      <c r="J18" s="181"/>
      <c r="K18" s="181"/>
      <c r="L18" s="181"/>
      <c r="M18" s="181"/>
      <c r="N18" s="181"/>
      <c r="O18" s="181"/>
    </row>
    <row r="19" spans="1:20" ht="16" thickBot="1">
      <c r="A19" s="155"/>
      <c r="B19" s="167" t="s">
        <v>67</v>
      </c>
      <c r="C19" s="174">
        <v>3943.9905357286152</v>
      </c>
      <c r="D19" s="174">
        <v>2675.6704516870573</v>
      </c>
      <c r="E19" s="203">
        <f t="shared" si="1"/>
        <v>3943.9905357286152</v>
      </c>
      <c r="F19" s="203">
        <f t="shared" si="1"/>
        <v>2675.6704516870573</v>
      </c>
      <c r="G19" s="181"/>
      <c r="H19" s="181"/>
      <c r="I19" s="181"/>
      <c r="J19" s="181"/>
      <c r="K19" s="181"/>
      <c r="L19" s="181"/>
      <c r="M19" s="181"/>
      <c r="N19" s="181"/>
      <c r="O19" s="181"/>
    </row>
    <row r="20" spans="1:20">
      <c r="A20" s="155" t="s">
        <v>5</v>
      </c>
      <c r="B20" s="162" t="s">
        <v>69</v>
      </c>
      <c r="C20" s="180">
        <v>0</v>
      </c>
      <c r="D20" s="180">
        <v>0</v>
      </c>
      <c r="E20" s="204">
        <f t="shared" si="1"/>
        <v>0</v>
      </c>
      <c r="F20" s="204">
        <f t="shared" si="1"/>
        <v>0</v>
      </c>
      <c r="G20" s="93"/>
      <c r="H20" s="93"/>
      <c r="I20" s="95"/>
      <c r="J20" s="93"/>
      <c r="K20" s="93"/>
      <c r="L20" s="95"/>
      <c r="M20" s="108"/>
      <c r="N20" s="108"/>
      <c r="O20" s="108"/>
      <c r="P20" s="129"/>
      <c r="Q20" s="129"/>
    </row>
    <row r="21" spans="1:20">
      <c r="B21" s="146" t="s">
        <v>66</v>
      </c>
      <c r="C21" s="172">
        <v>2324.500185741671</v>
      </c>
      <c r="D21" s="171">
        <v>1598.0180328129213</v>
      </c>
      <c r="E21" s="169">
        <f t="shared" si="1"/>
        <v>2324.500185741671</v>
      </c>
      <c r="F21" s="169">
        <f t="shared" si="1"/>
        <v>1598.0180328129213</v>
      </c>
      <c r="G21" s="94"/>
      <c r="H21" s="94"/>
      <c r="I21" s="94"/>
      <c r="J21" s="94"/>
      <c r="K21" s="94"/>
      <c r="L21" s="94"/>
      <c r="M21" s="94"/>
      <c r="N21" s="94"/>
      <c r="O21" s="94"/>
      <c r="P21" s="108"/>
      <c r="Q21" s="108"/>
      <c r="R21" s="86"/>
      <c r="S21" s="86"/>
      <c r="T21" s="86"/>
    </row>
    <row r="22" spans="1:20">
      <c r="B22" s="146" t="s">
        <v>68</v>
      </c>
      <c r="C22" s="171">
        <v>2207.1813859857048</v>
      </c>
      <c r="D22" s="173">
        <v>2317.7551708909537</v>
      </c>
      <c r="E22" s="169">
        <f t="shared" si="1"/>
        <v>2207.1813859857048</v>
      </c>
      <c r="F22" s="169">
        <f t="shared" si="1"/>
        <v>2317.7551708909537</v>
      </c>
      <c r="G22" s="95"/>
      <c r="H22" s="95"/>
      <c r="I22" s="95"/>
      <c r="J22" s="95"/>
      <c r="K22" s="95"/>
      <c r="L22" s="95"/>
      <c r="M22" s="95"/>
      <c r="N22" s="95"/>
      <c r="O22" s="95"/>
    </row>
    <row r="23" spans="1:20">
      <c r="B23" s="146" t="s">
        <v>67</v>
      </c>
      <c r="C23" s="173">
        <v>2912.2878845167634</v>
      </c>
      <c r="D23" s="172">
        <v>1976.9819952279527</v>
      </c>
      <c r="E23" s="169">
        <f t="shared" si="1"/>
        <v>2912.2878845167634</v>
      </c>
      <c r="F23" s="169">
        <f t="shared" si="1"/>
        <v>1976.9819952279527</v>
      </c>
      <c r="G23" s="94"/>
      <c r="H23" s="94"/>
      <c r="I23" s="94"/>
      <c r="J23" s="94"/>
      <c r="K23" s="94"/>
      <c r="L23" s="94"/>
      <c r="M23" s="94"/>
      <c r="N23" s="94"/>
      <c r="O23" s="94"/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4">
    <mergeCell ref="B1:F1"/>
    <mergeCell ref="E2:F2"/>
    <mergeCell ref="B13:F13"/>
    <mergeCell ref="E14:F14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</sheetPr>
  <dimension ref="A1:T53"/>
  <sheetViews>
    <sheetView workbookViewId="0">
      <selection activeCell="N103" sqref="N103"/>
    </sheetView>
  </sheetViews>
  <sheetFormatPr baseColWidth="10" defaultColWidth="11" defaultRowHeight="15" x14ac:dyDescent="0"/>
  <cols>
    <col min="1" max="1" width="14.6640625" customWidth="1"/>
    <col min="2" max="2" width="12.1640625" customWidth="1"/>
    <col min="3" max="3" width="14.33203125" bestFit="1" customWidth="1"/>
    <col min="4" max="4" width="12.83203125" customWidth="1"/>
    <col min="5" max="5" width="14.33203125" bestFit="1" customWidth="1"/>
    <col min="6" max="6" width="12.83203125" customWidth="1"/>
    <col min="7" max="7" width="14.33203125" bestFit="1" customWidth="1"/>
    <col min="8" max="8" width="11.33203125" customWidth="1"/>
    <col min="9" max="9" width="14.33203125" bestFit="1" customWidth="1"/>
    <col min="10" max="10" width="14.33203125" customWidth="1"/>
    <col min="14" max="14" width="14.33203125" bestFit="1" customWidth="1"/>
    <col min="16" max="16" width="14.33203125" bestFit="1" customWidth="1"/>
    <col min="18" max="18" width="14.33203125" bestFit="1" customWidth="1"/>
  </cols>
  <sheetData>
    <row r="1" spans="1:20" ht="30">
      <c r="B1" s="306" t="s">
        <v>76</v>
      </c>
      <c r="C1" s="306"/>
      <c r="D1" s="306"/>
      <c r="E1" s="306"/>
      <c r="F1" s="306"/>
      <c r="G1" s="183"/>
      <c r="H1" s="183"/>
      <c r="I1" s="183"/>
      <c r="J1" s="183"/>
      <c r="K1" s="183"/>
      <c r="L1" s="183"/>
      <c r="M1" s="183"/>
      <c r="N1" s="183"/>
      <c r="O1" s="183"/>
    </row>
    <row r="2" spans="1:20" ht="45" customHeight="1">
      <c r="B2" s="150"/>
      <c r="C2" s="304" t="s">
        <v>49</v>
      </c>
      <c r="D2" s="305"/>
      <c r="E2" s="304" t="s">
        <v>49</v>
      </c>
      <c r="F2" s="305"/>
      <c r="G2" s="197"/>
      <c r="H2" s="195"/>
      <c r="I2" s="195"/>
      <c r="J2" s="195"/>
      <c r="K2" s="195"/>
      <c r="L2" s="195"/>
      <c r="M2" s="195"/>
      <c r="N2" s="195"/>
      <c r="O2" s="195"/>
      <c r="P2" s="149"/>
      <c r="Q2" s="149"/>
      <c r="R2" s="149"/>
    </row>
    <row r="3" spans="1:20" ht="15.5" customHeight="1">
      <c r="B3" s="150"/>
      <c r="C3" s="141" t="s">
        <v>37</v>
      </c>
      <c r="D3" s="141" t="s">
        <v>49</v>
      </c>
      <c r="E3" s="141" t="s">
        <v>37</v>
      </c>
      <c r="F3" s="141" t="s">
        <v>49</v>
      </c>
      <c r="G3" s="89"/>
      <c r="H3" s="89"/>
      <c r="I3" s="89"/>
      <c r="J3" s="89"/>
      <c r="K3" s="89"/>
      <c r="L3" s="89"/>
      <c r="M3" s="89"/>
      <c r="N3" s="89"/>
      <c r="O3" s="89"/>
    </row>
    <row r="4" spans="1:20">
      <c r="A4" s="155" t="s">
        <v>75</v>
      </c>
      <c r="B4" s="151" t="s">
        <v>69</v>
      </c>
      <c r="C4" s="171">
        <v>10232.286539574896</v>
      </c>
      <c r="D4" s="171">
        <v>9563.0462239300105</v>
      </c>
      <c r="E4" s="144">
        <f>C4</f>
        <v>10232.286539574896</v>
      </c>
      <c r="F4" s="144">
        <f>D4</f>
        <v>9563.0462239300105</v>
      </c>
      <c r="G4" s="93"/>
      <c r="H4" s="93"/>
      <c r="I4" s="93"/>
      <c r="J4" s="93"/>
      <c r="K4" s="93"/>
      <c r="L4" s="93"/>
      <c r="M4" s="93"/>
      <c r="N4" s="93"/>
      <c r="O4" s="93"/>
    </row>
    <row r="5" spans="1:20">
      <c r="A5" s="155"/>
      <c r="B5" s="152" t="s">
        <v>66</v>
      </c>
      <c r="C5" s="172">
        <v>10300.23343051966</v>
      </c>
      <c r="D5" s="172">
        <v>10030.063267790389</v>
      </c>
      <c r="E5" s="144">
        <f t="shared" ref="E5:F11" si="0">C5</f>
        <v>10300.23343051966</v>
      </c>
      <c r="F5" s="144">
        <f t="shared" si="0"/>
        <v>10030.063267790389</v>
      </c>
      <c r="G5" s="94"/>
      <c r="H5" s="94"/>
      <c r="I5" s="94"/>
      <c r="J5" s="94"/>
      <c r="K5" s="94"/>
      <c r="L5" s="94"/>
      <c r="M5" s="94"/>
      <c r="N5" s="94"/>
      <c r="O5" s="94"/>
    </row>
    <row r="6" spans="1:20" ht="15.5" customHeight="1">
      <c r="A6" s="155"/>
      <c r="B6" s="152" t="s">
        <v>68</v>
      </c>
      <c r="C6" s="173">
        <v>11486.828930553598</v>
      </c>
      <c r="D6" s="173">
        <v>11285.902707957921</v>
      </c>
      <c r="E6" s="144">
        <f t="shared" si="0"/>
        <v>11486.828930553598</v>
      </c>
      <c r="F6" s="144">
        <f t="shared" si="0"/>
        <v>11285.902707957921</v>
      </c>
      <c r="G6" s="95"/>
      <c r="H6" s="95"/>
      <c r="I6" s="95"/>
      <c r="J6" s="95"/>
      <c r="K6" s="95"/>
      <c r="L6" s="95"/>
      <c r="M6" s="95"/>
      <c r="N6" s="95"/>
      <c r="O6" s="95"/>
    </row>
    <row r="7" spans="1:20" ht="16" thickBot="1">
      <c r="A7" s="155"/>
      <c r="B7" s="159" t="s">
        <v>67</v>
      </c>
      <c r="C7" s="174">
        <v>10867.843242918159</v>
      </c>
      <c r="D7" s="175">
        <v>10162.503745725655</v>
      </c>
      <c r="E7" s="164">
        <f t="shared" si="0"/>
        <v>10867.843242918159</v>
      </c>
      <c r="F7" s="164">
        <f t="shared" si="0"/>
        <v>10162.503745725655</v>
      </c>
      <c r="G7" s="94"/>
      <c r="H7" s="94"/>
      <c r="I7" s="94"/>
      <c r="J7" s="94"/>
      <c r="K7" s="94"/>
      <c r="L7" s="94"/>
      <c r="M7" s="94"/>
      <c r="N7" s="94"/>
      <c r="O7" s="94"/>
    </row>
    <row r="8" spans="1:20">
      <c r="A8" s="155" t="s">
        <v>5</v>
      </c>
      <c r="B8" s="156" t="s">
        <v>69</v>
      </c>
      <c r="C8" s="176">
        <v>10232.286539574896</v>
      </c>
      <c r="D8" s="176">
        <v>9563.0462239300105</v>
      </c>
      <c r="E8" s="157">
        <f t="shared" si="0"/>
        <v>10232.286539574896</v>
      </c>
      <c r="F8" s="157">
        <f t="shared" si="0"/>
        <v>9563.0462239300105</v>
      </c>
      <c r="G8" s="93"/>
      <c r="H8" s="93"/>
      <c r="I8" s="93"/>
      <c r="J8" s="93"/>
      <c r="K8" s="93"/>
      <c r="L8" s="95"/>
      <c r="M8" s="93"/>
      <c r="N8" s="93"/>
      <c r="O8" s="93"/>
    </row>
    <row r="9" spans="1:20" ht="15.5" customHeight="1">
      <c r="B9" s="152" t="s">
        <v>66</v>
      </c>
      <c r="C9" s="171">
        <v>8107.4224106160873</v>
      </c>
      <c r="D9" s="171">
        <v>7847.539368571609</v>
      </c>
      <c r="E9" s="144">
        <f t="shared" si="0"/>
        <v>8107.4224106160873</v>
      </c>
      <c r="F9" s="144">
        <f t="shared" si="0"/>
        <v>7847.539368571609</v>
      </c>
      <c r="G9" s="93"/>
      <c r="H9" s="93"/>
      <c r="I9" s="93"/>
      <c r="J9" s="93"/>
      <c r="K9" s="93"/>
      <c r="L9" s="93"/>
      <c r="M9" s="93"/>
      <c r="N9" s="93"/>
      <c r="O9" s="93"/>
    </row>
    <row r="10" spans="1:20">
      <c r="B10" s="152" t="s">
        <v>68</v>
      </c>
      <c r="C10" s="173">
        <v>10159.572175182762</v>
      </c>
      <c r="D10" s="173">
        <v>9985.2908429835879</v>
      </c>
      <c r="E10" s="144">
        <f t="shared" si="0"/>
        <v>10159.572175182762</v>
      </c>
      <c r="F10" s="144">
        <f t="shared" si="0"/>
        <v>9985.2908429835879</v>
      </c>
      <c r="G10" s="95"/>
      <c r="H10" s="95"/>
      <c r="I10" s="95"/>
      <c r="J10" s="95"/>
      <c r="K10" s="95"/>
      <c r="L10" s="93"/>
      <c r="M10" s="95"/>
      <c r="N10" s="95"/>
      <c r="O10" s="95"/>
    </row>
    <row r="11" spans="1:20" ht="16" thickBot="1">
      <c r="B11" s="159" t="s">
        <v>67</v>
      </c>
      <c r="C11" s="177">
        <v>8546.3522207496371</v>
      </c>
      <c r="D11" s="175">
        <v>7977.0139733436836</v>
      </c>
      <c r="E11" s="144">
        <f t="shared" si="0"/>
        <v>8546.3522207496371</v>
      </c>
      <c r="F11" s="144">
        <f t="shared" si="0"/>
        <v>7977.0139733436836</v>
      </c>
      <c r="G11" s="95"/>
      <c r="H11" s="95"/>
      <c r="I11" s="95"/>
      <c r="J11" s="95"/>
      <c r="K11" s="93"/>
      <c r="L11" s="95"/>
      <c r="M11" s="94"/>
      <c r="N11" s="95"/>
      <c r="O11" s="95"/>
    </row>
    <row r="12" spans="1:20">
      <c r="G12" s="85"/>
      <c r="H12" s="85"/>
      <c r="I12" s="85"/>
      <c r="J12" s="85"/>
      <c r="K12" s="85"/>
      <c r="L12" s="85"/>
      <c r="M12" s="85"/>
      <c r="N12" s="85"/>
      <c r="O12" s="85"/>
    </row>
    <row r="13" spans="1:20" ht="30">
      <c r="B13" s="322" t="s">
        <v>78</v>
      </c>
      <c r="C13" s="322"/>
      <c r="D13" s="322"/>
      <c r="E13" s="322"/>
      <c r="F13" s="322"/>
      <c r="G13" s="199"/>
      <c r="H13" s="199"/>
      <c r="I13" s="199"/>
      <c r="J13" s="199"/>
      <c r="K13" s="199"/>
      <c r="L13" s="199"/>
      <c r="M13" s="199"/>
      <c r="N13" s="199"/>
      <c r="O13" s="199"/>
      <c r="P13" s="165"/>
      <c r="Q13" s="165"/>
      <c r="R13" s="165"/>
      <c r="S13" s="165"/>
      <c r="T13" s="165"/>
    </row>
    <row r="14" spans="1:20" ht="37" customHeight="1">
      <c r="B14" s="138"/>
      <c r="C14" s="304" t="s">
        <v>49</v>
      </c>
      <c r="D14" s="305"/>
      <c r="E14" s="304" t="s">
        <v>49</v>
      </c>
      <c r="F14" s="305"/>
      <c r="G14" s="198"/>
      <c r="H14" s="136"/>
      <c r="I14" s="136"/>
      <c r="J14" s="136"/>
      <c r="K14" s="136"/>
      <c r="L14" s="136"/>
      <c r="M14" s="195"/>
      <c r="N14" s="195"/>
      <c r="O14" s="195"/>
    </row>
    <row r="15" spans="1:20">
      <c r="B15" s="139"/>
      <c r="C15" s="141" t="s">
        <v>37</v>
      </c>
      <c r="D15" s="141" t="s">
        <v>49</v>
      </c>
      <c r="E15" s="141" t="s">
        <v>37</v>
      </c>
      <c r="F15" s="141" t="s">
        <v>49</v>
      </c>
      <c r="G15" s="86"/>
      <c r="H15" s="86"/>
      <c r="I15" s="86"/>
      <c r="J15" s="86"/>
      <c r="K15" s="86"/>
      <c r="L15" s="86"/>
      <c r="M15" s="86"/>
      <c r="N15" s="86"/>
      <c r="O15" s="89"/>
    </row>
    <row r="16" spans="1:20" ht="15" customHeight="1">
      <c r="A16" s="155" t="s">
        <v>75</v>
      </c>
      <c r="B16" s="162" t="s">
        <v>69</v>
      </c>
      <c r="C16" s="172">
        <v>3746.2005088211713</v>
      </c>
      <c r="D16" s="171">
        <v>3651.0870752473811</v>
      </c>
      <c r="E16" s="169">
        <f>C16</f>
        <v>3746.2005088211713</v>
      </c>
      <c r="F16" s="169">
        <f>D16</f>
        <v>3651.0870752473811</v>
      </c>
      <c r="G16" s="137"/>
      <c r="H16" s="137"/>
      <c r="I16" s="137"/>
      <c r="J16" s="137"/>
      <c r="K16" s="137"/>
      <c r="L16" s="137"/>
      <c r="M16" s="137"/>
      <c r="N16" s="137"/>
      <c r="O16" s="137"/>
    </row>
    <row r="17" spans="1:20">
      <c r="A17" s="155"/>
      <c r="B17" s="146" t="s">
        <v>66</v>
      </c>
      <c r="C17" s="171">
        <v>3678.5674586776017</v>
      </c>
      <c r="D17" s="172">
        <v>3657.0124010571963</v>
      </c>
      <c r="E17" s="169">
        <f t="shared" ref="E17:F23" si="1">C17</f>
        <v>3678.5674586776017</v>
      </c>
      <c r="F17" s="169">
        <f t="shared" si="1"/>
        <v>3657.0124010571963</v>
      </c>
      <c r="G17" s="181"/>
      <c r="H17" s="181"/>
      <c r="I17" s="181"/>
      <c r="J17" s="181"/>
      <c r="K17" s="181"/>
      <c r="L17" s="181"/>
      <c r="M17" s="181"/>
      <c r="N17" s="181"/>
      <c r="O17" s="181"/>
    </row>
    <row r="18" spans="1:20">
      <c r="A18" s="155"/>
      <c r="B18" s="146" t="s">
        <v>68</v>
      </c>
      <c r="C18" s="173">
        <v>6626.5768777665407</v>
      </c>
      <c r="D18" s="173">
        <v>6301.443190655209</v>
      </c>
      <c r="E18" s="169">
        <f t="shared" si="1"/>
        <v>6626.5768777665407</v>
      </c>
      <c r="F18" s="169">
        <f t="shared" si="1"/>
        <v>6301.443190655209</v>
      </c>
      <c r="G18" s="181"/>
      <c r="H18" s="181"/>
      <c r="I18" s="181"/>
      <c r="J18" s="181"/>
      <c r="K18" s="181"/>
      <c r="L18" s="181"/>
      <c r="M18" s="181"/>
      <c r="N18" s="181"/>
      <c r="O18" s="181"/>
    </row>
    <row r="19" spans="1:20" ht="16" thickBot="1">
      <c r="A19" s="155"/>
      <c r="B19" s="167" t="s">
        <v>67</v>
      </c>
      <c r="C19" s="174">
        <v>3827.5758136167533</v>
      </c>
      <c r="D19" s="174">
        <v>3734.0232327981803</v>
      </c>
      <c r="E19" s="203">
        <f t="shared" si="1"/>
        <v>3827.5758136167533</v>
      </c>
      <c r="F19" s="203">
        <f t="shared" si="1"/>
        <v>3734.0232327981803</v>
      </c>
      <c r="G19" s="181"/>
      <c r="H19" s="181"/>
      <c r="I19" s="181"/>
      <c r="J19" s="181"/>
      <c r="K19" s="181"/>
      <c r="L19" s="181"/>
      <c r="M19" s="181"/>
      <c r="N19" s="181"/>
      <c r="O19" s="181"/>
    </row>
    <row r="20" spans="1:20">
      <c r="A20" s="155" t="s">
        <v>5</v>
      </c>
      <c r="B20" s="162" t="s">
        <v>69</v>
      </c>
      <c r="C20" s="180">
        <v>0</v>
      </c>
      <c r="D20" s="180">
        <v>0</v>
      </c>
      <c r="E20" s="204">
        <f t="shared" si="1"/>
        <v>0</v>
      </c>
      <c r="F20" s="204">
        <f t="shared" si="1"/>
        <v>0</v>
      </c>
      <c r="G20" s="93"/>
      <c r="H20" s="93"/>
      <c r="I20" s="95"/>
      <c r="J20" s="93"/>
      <c r="K20" s="93"/>
      <c r="L20" s="95"/>
      <c r="M20" s="108"/>
      <c r="N20" s="108"/>
      <c r="O20" s="108"/>
      <c r="P20" s="129"/>
      <c r="Q20" s="129"/>
    </row>
    <row r="21" spans="1:20">
      <c r="B21" s="146" t="s">
        <v>66</v>
      </c>
      <c r="C21" s="171">
        <v>2202.3332201141493</v>
      </c>
      <c r="D21" s="171">
        <v>2133.1319903416461</v>
      </c>
      <c r="E21" s="169">
        <f t="shared" si="1"/>
        <v>2202.3332201141493</v>
      </c>
      <c r="F21" s="169">
        <f t="shared" si="1"/>
        <v>2133.1319903416461</v>
      </c>
      <c r="G21" s="94"/>
      <c r="H21" s="94"/>
      <c r="I21" s="94"/>
      <c r="J21" s="94"/>
      <c r="K21" s="94"/>
      <c r="L21" s="94"/>
      <c r="M21" s="94"/>
      <c r="N21" s="94"/>
      <c r="O21" s="94"/>
      <c r="P21" s="108"/>
      <c r="Q21" s="108"/>
      <c r="R21" s="86"/>
      <c r="S21" s="86"/>
      <c r="T21" s="86"/>
    </row>
    <row r="22" spans="1:20">
      <c r="B22" s="146" t="s">
        <v>68</v>
      </c>
      <c r="C22" s="172">
        <v>2413.3455607819578</v>
      </c>
      <c r="D22" s="172">
        <v>2387.5520015505704</v>
      </c>
      <c r="E22" s="169">
        <f t="shared" si="1"/>
        <v>2413.3455607819578</v>
      </c>
      <c r="F22" s="169">
        <f t="shared" si="1"/>
        <v>2387.5520015505704</v>
      </c>
      <c r="G22" s="95"/>
      <c r="H22" s="95"/>
      <c r="I22" s="95"/>
      <c r="J22" s="95"/>
      <c r="K22" s="95"/>
      <c r="L22" s="95"/>
      <c r="M22" s="95"/>
      <c r="N22" s="95"/>
      <c r="O22" s="95"/>
    </row>
    <row r="23" spans="1:20">
      <c r="B23" s="146" t="s">
        <v>67</v>
      </c>
      <c r="C23" s="173">
        <v>2761.2577945140783</v>
      </c>
      <c r="D23" s="173">
        <v>2693.497643441071</v>
      </c>
      <c r="E23" s="169">
        <f t="shared" si="1"/>
        <v>2761.2577945140783</v>
      </c>
      <c r="F23" s="169">
        <f t="shared" si="1"/>
        <v>2693.497643441071</v>
      </c>
      <c r="G23" s="94"/>
      <c r="H23" s="94"/>
      <c r="I23" s="94"/>
      <c r="J23" s="94"/>
      <c r="K23" s="94"/>
      <c r="L23" s="94"/>
      <c r="M23" s="94"/>
      <c r="N23" s="94"/>
      <c r="O23" s="94"/>
    </row>
    <row r="24" spans="1:20">
      <c r="A24" s="129"/>
      <c r="B24" s="153"/>
      <c r="C24" s="93"/>
      <c r="D24" s="93"/>
      <c r="E24" s="93"/>
      <c r="F24" s="93"/>
      <c r="G24" s="95"/>
      <c r="H24" s="95"/>
      <c r="I24" s="95"/>
      <c r="J24" s="95"/>
    </row>
    <row r="25" spans="1:20">
      <c r="A25" s="129"/>
      <c r="B25" s="153"/>
      <c r="C25" s="154"/>
      <c r="D25" s="154"/>
      <c r="E25" s="154"/>
      <c r="F25" s="154"/>
      <c r="G25" s="154"/>
      <c r="H25" s="154"/>
      <c r="I25" s="154"/>
      <c r="J25" s="154"/>
    </row>
    <row r="29" spans="1:20">
      <c r="A29" s="90"/>
      <c r="B29" s="90"/>
    </row>
    <row r="30" spans="1:20">
      <c r="A30" s="90"/>
      <c r="B30" s="90"/>
      <c r="C30" s="11"/>
    </row>
    <row r="31" spans="1:20">
      <c r="A31" s="90"/>
      <c r="B31" s="90"/>
      <c r="C31" s="11"/>
    </row>
    <row r="32" spans="1:20">
      <c r="A32" s="90"/>
      <c r="B32" s="90"/>
    </row>
    <row r="33" spans="1:2">
      <c r="A33" s="90"/>
      <c r="B33" s="90"/>
    </row>
    <row r="34" spans="1:2">
      <c r="A34" s="90"/>
      <c r="B34" s="90"/>
    </row>
    <row r="35" spans="1:2">
      <c r="A35" s="90"/>
      <c r="B35" s="90"/>
    </row>
    <row r="36" spans="1:2">
      <c r="A36" s="90"/>
      <c r="B36" s="90"/>
    </row>
    <row r="37" spans="1:2">
      <c r="A37" s="90"/>
      <c r="B37" s="90"/>
    </row>
    <row r="38" spans="1:2">
      <c r="A38" s="90"/>
      <c r="B38" s="90"/>
    </row>
    <row r="39" spans="1:2" ht="15" customHeight="1">
      <c r="A39" s="90"/>
      <c r="B39" s="90"/>
    </row>
    <row r="40" spans="1:2">
      <c r="A40" s="90"/>
      <c r="B40" s="90"/>
    </row>
    <row r="41" spans="1:2">
      <c r="A41" s="90"/>
      <c r="B41" s="90"/>
    </row>
    <row r="42" spans="1:2" ht="15" customHeight="1">
      <c r="A42" s="90"/>
      <c r="B42" s="90"/>
    </row>
    <row r="43" spans="1:2">
      <c r="A43" s="90"/>
      <c r="B43" s="90"/>
    </row>
    <row r="44" spans="1:2">
      <c r="A44" s="90"/>
      <c r="B44" s="90"/>
    </row>
    <row r="45" spans="1:2">
      <c r="A45" s="90"/>
      <c r="B45" s="90"/>
    </row>
    <row r="46" spans="1:2">
      <c r="A46" s="90"/>
      <c r="B46" s="90"/>
    </row>
    <row r="47" spans="1:2">
      <c r="A47" s="90"/>
      <c r="B47" s="90"/>
    </row>
    <row r="48" spans="1:2">
      <c r="A48" s="90"/>
      <c r="B48" s="90"/>
    </row>
    <row r="49" spans="1:2">
      <c r="A49" s="90"/>
      <c r="B49" s="90"/>
    </row>
    <row r="50" spans="1:2">
      <c r="A50" s="90"/>
      <c r="B50" s="90"/>
    </row>
    <row r="51" spans="1:2">
      <c r="A51" s="90"/>
      <c r="B51" s="90"/>
    </row>
    <row r="52" spans="1:2">
      <c r="A52" s="90"/>
      <c r="B52" s="90"/>
    </row>
    <row r="53" spans="1:2">
      <c r="A53" s="90"/>
      <c r="B53" s="90"/>
    </row>
  </sheetData>
  <mergeCells count="6">
    <mergeCell ref="B1:F1"/>
    <mergeCell ref="E2:F2"/>
    <mergeCell ref="B13:F13"/>
    <mergeCell ref="E14:F14"/>
    <mergeCell ref="C14:D14"/>
    <mergeCell ref="C2:D2"/>
  </mergeCells>
  <pageMargins left="0.78740157499999996" right="0.78740157499999996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27</vt:i4>
      </vt:variant>
    </vt:vector>
  </HeadingPairs>
  <TitlesOfParts>
    <vt:vector size="27" baseType="lpstr">
      <vt:lpstr>Standard deviation</vt:lpstr>
      <vt:lpstr>Standard deviation (2)</vt:lpstr>
      <vt:lpstr>Median cost</vt:lpstr>
      <vt:lpstr>Median cost (2)</vt:lpstr>
      <vt:lpstr>Median daily shift</vt:lpstr>
      <vt:lpstr>Median daily shift (2)</vt:lpstr>
      <vt:lpstr>Robustness Envelope</vt:lpstr>
      <vt:lpstr>Robustness HS</vt:lpstr>
      <vt:lpstr>Robustness PV</vt:lpstr>
      <vt:lpstr>Robustness STC</vt:lpstr>
      <vt:lpstr>Robustness Windows</vt:lpstr>
      <vt:lpstr>Robustness EV</vt:lpstr>
      <vt:lpstr>Achievability HS</vt:lpstr>
      <vt:lpstr>Achievability Envelope</vt:lpstr>
      <vt:lpstr>Achievability PV</vt:lpstr>
      <vt:lpstr>Achievability STC</vt:lpstr>
      <vt:lpstr>Achievability Window</vt:lpstr>
      <vt:lpstr>Achievability EV</vt:lpstr>
      <vt:lpstr>Building type</vt:lpstr>
      <vt:lpstr>Heating system</vt:lpstr>
      <vt:lpstr>PV</vt:lpstr>
      <vt:lpstr>STC</vt:lpstr>
      <vt:lpstr>Window openings</vt:lpstr>
      <vt:lpstr>EV</vt:lpstr>
      <vt:lpstr>Best tariff</vt:lpstr>
      <vt:lpstr>Best comparing</vt:lpstr>
      <vt:lpstr>Load profiles average day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Schönfeldt Karlsen</dc:creator>
  <cp:keywords/>
  <dc:description/>
  <cp:lastModifiedBy>fdg dfg</cp:lastModifiedBy>
  <cp:revision/>
  <dcterms:created xsi:type="dcterms:W3CDTF">2018-05-14T11:18:47Z</dcterms:created>
  <dcterms:modified xsi:type="dcterms:W3CDTF">2018-06-11T17:57:50Z</dcterms:modified>
  <cp:category/>
  <cp:contentStatus/>
</cp:coreProperties>
</file>