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_\Dropbox\Masteroppgave\Filer som skal leveres\"/>
    </mc:Choice>
  </mc:AlternateContent>
  <bookViews>
    <workbookView xWindow="0" yWindow="0" windowWidth="23040" windowHeight="8508" firstSheet="2" activeTab="7"/>
  </bookViews>
  <sheets>
    <sheet name="Descriptives" sheetId="1" r:id="rId1"/>
    <sheet name="Variable explaination" sheetId="4" r:id="rId2"/>
    <sheet name="VarDesc2" sheetId="16" r:id="rId3"/>
    <sheet name="Desc" sheetId="3" r:id="rId4"/>
    <sheet name="Correlogram" sheetId="2" r:id="rId5"/>
    <sheet name="OLS 3 portføljer" sheetId="12" r:id="rId6"/>
    <sheet name="Graphs of factors (2)" sheetId="17" r:id="rId7"/>
    <sheet name="Graphs of factors" sheetId="15" r:id="rId8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14" i="1"/>
  <c r="N11" i="1"/>
  <c r="N10" i="1"/>
  <c r="N9" i="1"/>
  <c r="N8" i="1"/>
  <c r="N7" i="1"/>
  <c r="N6" i="1"/>
  <c r="N5" i="1"/>
  <c r="N4" i="1"/>
  <c r="N3" i="1"/>
  <c r="N2" i="1"/>
  <c r="K29" i="1"/>
  <c r="M14" i="1"/>
  <c r="L14" i="1"/>
  <c r="M13" i="1"/>
  <c r="L13" i="1"/>
  <c r="M11" i="1"/>
  <c r="M10" i="1"/>
  <c r="M9" i="1"/>
  <c r="M8" i="1"/>
  <c r="M7" i="1"/>
  <c r="M6" i="1"/>
  <c r="M5" i="1"/>
  <c r="M4" i="1"/>
  <c r="M3" i="1"/>
  <c r="M2" i="1"/>
  <c r="L11" i="1"/>
  <c r="L10" i="1"/>
  <c r="L9" i="1"/>
  <c r="L8" i="1"/>
  <c r="L7" i="1"/>
  <c r="L6" i="1"/>
  <c r="L5" i="1"/>
  <c r="L4" i="1"/>
  <c r="L3" i="1"/>
  <c r="L2" i="1"/>
  <c r="P27" i="1"/>
  <c r="Q27" i="1"/>
  <c r="R27" i="1"/>
  <c r="S27" i="1"/>
  <c r="T27" i="1"/>
  <c r="U27" i="1"/>
  <c r="V27" i="1"/>
  <c r="P28" i="1"/>
  <c r="Q28" i="1"/>
  <c r="R28" i="1"/>
  <c r="S28" i="1"/>
  <c r="T28" i="1"/>
  <c r="U28" i="1"/>
  <c r="V28" i="1"/>
  <c r="P29" i="1"/>
  <c r="Q29" i="1"/>
  <c r="R29" i="1"/>
  <c r="S29" i="1"/>
  <c r="T29" i="1"/>
  <c r="U29" i="1"/>
  <c r="V29" i="1"/>
  <c r="P30" i="1"/>
  <c r="Q30" i="1"/>
  <c r="R30" i="1"/>
  <c r="S30" i="1"/>
  <c r="T30" i="1"/>
  <c r="U30" i="1"/>
  <c r="V30" i="1"/>
  <c r="P31" i="1"/>
  <c r="Q31" i="1"/>
  <c r="R31" i="1"/>
  <c r="S31" i="1"/>
  <c r="T31" i="1"/>
  <c r="U31" i="1"/>
  <c r="V31" i="1"/>
  <c r="O31" i="1"/>
  <c r="O30" i="1"/>
  <c r="O29" i="1"/>
  <c r="O28" i="1"/>
  <c r="O27" i="1"/>
  <c r="P26" i="1"/>
  <c r="Q26" i="1"/>
  <c r="R26" i="1"/>
  <c r="S26" i="1"/>
  <c r="T26" i="1"/>
  <c r="U26" i="1"/>
  <c r="V26" i="1"/>
  <c r="O26" i="1"/>
  <c r="X8" i="1"/>
  <c r="X7" i="1"/>
  <c r="W7" i="1"/>
  <c r="W6" i="1"/>
  <c r="X6" i="1"/>
  <c r="V6" i="1"/>
  <c r="V5" i="1"/>
  <c r="W5" i="1"/>
  <c r="X5" i="1"/>
  <c r="U5" i="1"/>
  <c r="U4" i="1"/>
  <c r="V4" i="1"/>
  <c r="W4" i="1"/>
  <c r="X4" i="1"/>
  <c r="T4" i="1"/>
  <c r="T3" i="1"/>
  <c r="U3" i="1"/>
  <c r="V3" i="1"/>
  <c r="W3" i="1"/>
  <c r="X3" i="1"/>
  <c r="S3" i="1"/>
  <c r="S2" i="1"/>
  <c r="T2" i="1"/>
  <c r="U2" i="1"/>
  <c r="V2" i="1"/>
  <c r="W2" i="1"/>
  <c r="X2" i="1"/>
  <c r="R2" i="1"/>
</calcChain>
</file>

<file path=xl/comments1.xml><?xml version="1.0" encoding="utf-8"?>
<comments xmlns="http://schemas.openxmlformats.org/spreadsheetml/2006/main">
  <authors>
    <author>Per Sigmund Alfsen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Per Sigmund Alfsen:</t>
        </r>
        <r>
          <rPr>
            <sz val="9"/>
            <color indexed="81"/>
            <rFont val="Tahoma"/>
            <family val="2"/>
          </rPr>
          <t xml:space="preserve">
Hentet fra R</t>
        </r>
      </text>
    </comment>
  </commentList>
</comments>
</file>

<file path=xl/comments2.xml><?xml version="1.0" encoding="utf-8"?>
<comments xmlns="http://schemas.openxmlformats.org/spreadsheetml/2006/main">
  <authors>
    <author>Per Sigmund Alfsen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Per Sigmund Alfsen:</t>
        </r>
        <r>
          <rPr>
            <sz val="9"/>
            <color indexed="81"/>
            <rFont val="Tahoma"/>
            <family val="2"/>
          </rPr>
          <t xml:space="preserve">
Hentet fra R</t>
        </r>
      </text>
    </comment>
  </commentList>
</comments>
</file>

<file path=xl/sharedStrings.xml><?xml version="1.0" encoding="utf-8"?>
<sst xmlns="http://schemas.openxmlformats.org/spreadsheetml/2006/main" count="220" uniqueCount="89">
  <si>
    <t>Dato</t>
  </si>
  <si>
    <t>ERP</t>
  </si>
  <si>
    <t>ERM</t>
  </si>
  <si>
    <t>GOLD</t>
  </si>
  <si>
    <t>FXR</t>
  </si>
  <si>
    <t>I</t>
  </si>
  <si>
    <t>WTI</t>
  </si>
  <si>
    <t>SMB</t>
  </si>
  <si>
    <t>HML</t>
  </si>
  <si>
    <t>VIF</t>
  </si>
  <si>
    <t>Mean</t>
  </si>
  <si>
    <t>Max.</t>
  </si>
  <si>
    <t>Min.</t>
  </si>
  <si>
    <t>St.Dev.</t>
  </si>
  <si>
    <t>Skewness</t>
  </si>
  <si>
    <t>Kurtosis</t>
  </si>
  <si>
    <t>JB</t>
  </si>
  <si>
    <t>ADF</t>
  </si>
  <si>
    <t>N</t>
  </si>
  <si>
    <t>35.748*</t>
  </si>
  <si>
    <t>5.156*</t>
  </si>
  <si>
    <t>14.020*</t>
  </si>
  <si>
    <t>33.439*</t>
  </si>
  <si>
    <t>30.564*</t>
  </si>
  <si>
    <t>-4.054*</t>
  </si>
  <si>
    <t>-4.927*</t>
  </si>
  <si>
    <t>-4.265*</t>
  </si>
  <si>
    <t>-4.861*</t>
  </si>
  <si>
    <t>-5.336*</t>
  </si>
  <si>
    <t>-4.284*</t>
  </si>
  <si>
    <t>-5.019*</t>
  </si>
  <si>
    <t>-5.071*</t>
  </si>
  <si>
    <t>5.861*</t>
  </si>
  <si>
    <t>CW</t>
  </si>
  <si>
    <t>RH</t>
  </si>
  <si>
    <t>Variable</t>
  </si>
  <si>
    <t>Definition</t>
  </si>
  <si>
    <t>Log changes in the Small-Minus-Big portfolio</t>
  </si>
  <si>
    <t>Log changes in the High-Minus-Low portfolio</t>
  </si>
  <si>
    <t>Log changes in excessive returns of the gold stock portfolio</t>
  </si>
  <si>
    <t>Log changes in the excessive return of the market portfolio</t>
  </si>
  <si>
    <t>Log changes in the USD-index (Trade-Weighted USD-Index)</t>
  </si>
  <si>
    <t>Log changes in the gold price (Gold bars)</t>
  </si>
  <si>
    <t>Log changes in the oil price (WTI crude oil)</t>
  </si>
  <si>
    <t>Log changes in the risk free rate (10-year Treasury Rate)</t>
  </si>
  <si>
    <t>P-value</t>
  </si>
  <si>
    <t>Gold stocks</t>
  </si>
  <si>
    <t>Gold</t>
  </si>
  <si>
    <t>Financial crisis</t>
  </si>
  <si>
    <t>Post Crisis</t>
  </si>
  <si>
    <t>α</t>
  </si>
  <si>
    <t>βERM</t>
  </si>
  <si>
    <t>βGOLD</t>
  </si>
  <si>
    <t>βFXR</t>
  </si>
  <si>
    <t>βI</t>
  </si>
  <si>
    <t>βWTI</t>
  </si>
  <si>
    <t>βSMB</t>
  </si>
  <si>
    <t>βHML</t>
  </si>
  <si>
    <t>Big</t>
  </si>
  <si>
    <t>Small</t>
  </si>
  <si>
    <t>R2</t>
  </si>
  <si>
    <t>Size</t>
  </si>
  <si>
    <t>BM</t>
  </si>
  <si>
    <t>Logarithm to the market cap of the gold mining stocks (FMB)</t>
  </si>
  <si>
    <t>Logarithm to the book-to-market equity for gold mining stocks (FMB)</t>
  </si>
  <si>
    <t>Assumptions</t>
  </si>
  <si>
    <t>Test</t>
  </si>
  <si>
    <t>Breusch-Godfrey test</t>
  </si>
  <si>
    <t>Breusch-Pagan test</t>
  </si>
  <si>
    <t>Jarque-Bera test</t>
  </si>
  <si>
    <t>Portfolio</t>
  </si>
  <si>
    <t>MSCI ACWI</t>
  </si>
  <si>
    <t>Gold price</t>
  </si>
  <si>
    <t>US Trade weighted dollar index</t>
  </si>
  <si>
    <t>US Treasury 10 yeats constant mat</t>
  </si>
  <si>
    <t>Collected from / Datastream code</t>
  </si>
  <si>
    <t>Gold Bullion Spot Price</t>
  </si>
  <si>
    <t>Trade Weighted Treasury Constant Maturity Rate</t>
  </si>
  <si>
    <t>10-Month Treasury Constant Maturity Rate</t>
  </si>
  <si>
    <t>WTI Crude Oil Spot Price</t>
  </si>
  <si>
    <t>1-Month Risk-free Rate</t>
  </si>
  <si>
    <t>Datasteam/ MSACWF$</t>
  </si>
  <si>
    <t>Datasteam/ S20665</t>
  </si>
  <si>
    <t>Datasteam/ S05966</t>
  </si>
  <si>
    <t>Datasteam/ Y74758</t>
  </si>
  <si>
    <t>Datasteam/ S71926</t>
  </si>
  <si>
    <t>http://mba.tuck.dartmouth.edu/pages/faculty/ken.french/data_library.html</t>
  </si>
  <si>
    <t>Market</t>
  </si>
  <si>
    <t>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</si>
</sst>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\ 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14" fontId="0" fillId="0" borderId="0" xfId="0" applyNumberFormat="1"/>
    <xf numFmtId="10" fontId="0" fillId="0" borderId="0" xfId="1" applyNumberFormat="1" applyFont="1"/>
    <xf numFmtId="0" fontId="0" fillId="0" borderId="0" xfId="0" applyFont="1"/>
    <xf numFmtId="0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0" fontId="0" fillId="0" borderId="0" xfId="0" applyNumberFormat="1"/>
    <xf numFmtId="1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  <xf numFmtId="0" fontId="0" fillId="0" borderId="0" xfId="0" quotePrefix="1"/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0" fillId="0" borderId="0" xfId="0" applyNumberFormat="1"/>
    <xf numFmtId="0" fontId="0" fillId="0" borderId="1" xfId="0" applyBorder="1"/>
    <xf numFmtId="0" fontId="0" fillId="0" borderId="0" xfId="0" applyBorder="1"/>
    <xf numFmtId="0" fontId="4" fillId="0" borderId="0" xfId="0" applyFont="1" applyBorder="1" applyAlignment="1">
      <alignment vertical="center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 wrapText="1"/>
    </xf>
    <xf numFmtId="0" fontId="0" fillId="0" borderId="3" xfId="0" applyBorder="1"/>
    <xf numFmtId="164" fontId="0" fillId="0" borderId="5" xfId="0" applyNumberFormat="1" applyFill="1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0" borderId="6" xfId="0" applyBorder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/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9" xfId="2" applyFont="1" applyBorder="1" applyAlignment="1"/>
    <xf numFmtId="0" fontId="8" fillId="0" borderId="10" xfId="2" applyFont="1" applyBorder="1" applyAlignment="1"/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/>
    <xf numFmtId="0" fontId="0" fillId="0" borderId="8" xfId="0" applyBorder="1" applyAlignment="1">
      <alignment horizontal="left"/>
    </xf>
    <xf numFmtId="164" fontId="0" fillId="0" borderId="9" xfId="0" applyNumberFormat="1" applyBorder="1" applyAlignment="1">
      <alignment horizontal="center"/>
    </xf>
    <xf numFmtId="0" fontId="2" fillId="0" borderId="0" xfId="0" applyFont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Gold  stock portfolio (USD)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'Graphs of factors (2)'!$K$2:$K$121</c:f>
              <c:numCache>
                <c:formatCode>m/d/yyyy</c:formatCode>
                <c:ptCount val="120"/>
                <c:pt idx="12" formatCode="General">
                  <c:v>2008</c:v>
                </c:pt>
                <c:pt idx="24" formatCode="General">
                  <c:v>2009</c:v>
                </c:pt>
                <c:pt idx="36" formatCode="General">
                  <c:v>2010</c:v>
                </c:pt>
                <c:pt idx="48" formatCode="General">
                  <c:v>2011</c:v>
                </c:pt>
                <c:pt idx="60" formatCode="General">
                  <c:v>2012</c:v>
                </c:pt>
                <c:pt idx="72" formatCode="General">
                  <c:v>2013</c:v>
                </c:pt>
                <c:pt idx="84" formatCode="General">
                  <c:v>2014</c:v>
                </c:pt>
                <c:pt idx="96" formatCode="General">
                  <c:v>2015</c:v>
                </c:pt>
                <c:pt idx="108" formatCode="General">
                  <c:v>2016</c:v>
                </c:pt>
              </c:numCache>
            </c:numRef>
          </c:cat>
          <c:val>
            <c:numRef>
              <c:f>'Graphs of factors (2)'!$L$2:$L$121</c:f>
              <c:numCache>
                <c:formatCode>General</c:formatCode>
                <c:ptCount val="120"/>
                <c:pt idx="0">
                  <c:v>68.983631426751998</c:v>
                </c:pt>
                <c:pt idx="1">
                  <c:v>70.864853410372191</c:v>
                </c:pt>
                <c:pt idx="2">
                  <c:v>64.167448610827307</c:v>
                </c:pt>
                <c:pt idx="3">
                  <c:v>68.090275859642503</c:v>
                </c:pt>
                <c:pt idx="4">
                  <c:v>68.033614557655824</c:v>
                </c:pt>
                <c:pt idx="5">
                  <c:v>63.836970899159482</c:v>
                </c:pt>
                <c:pt idx="6">
                  <c:v>57.412733164849634</c:v>
                </c:pt>
                <c:pt idx="7">
                  <c:v>60.959887100607901</c:v>
                </c:pt>
                <c:pt idx="8">
                  <c:v>62.611929969621002</c:v>
                </c:pt>
                <c:pt idx="9">
                  <c:v>71.779608192299861</c:v>
                </c:pt>
                <c:pt idx="10">
                  <c:v>73.246606663530059</c:v>
                </c:pt>
                <c:pt idx="11">
                  <c:v>75.632312333406759</c:v>
                </c:pt>
                <c:pt idx="12">
                  <c:v>73.595368329104318</c:v>
                </c:pt>
                <c:pt idx="13">
                  <c:v>86.235271407924699</c:v>
                </c:pt>
                <c:pt idx="14">
                  <c:v>87.688278605310614</c:v>
                </c:pt>
                <c:pt idx="15">
                  <c:v>74.750045020765825</c:v>
                </c:pt>
                <c:pt idx="16">
                  <c:v>73.198475240576713</c:v>
                </c:pt>
                <c:pt idx="17">
                  <c:v>87.46952873696506</c:v>
                </c:pt>
                <c:pt idx="18">
                  <c:v>87.238800678728808</c:v>
                </c:pt>
                <c:pt idx="19">
                  <c:v>85.175199705088971</c:v>
                </c:pt>
                <c:pt idx="20">
                  <c:v>76.221066155166454</c:v>
                </c:pt>
                <c:pt idx="21">
                  <c:v>71.551197038043611</c:v>
                </c:pt>
                <c:pt idx="22">
                  <c:v>64.812736704107351</c:v>
                </c:pt>
                <c:pt idx="23">
                  <c:v>71.627019424207603</c:v>
                </c:pt>
                <c:pt idx="24">
                  <c:v>90.492230056317737</c:v>
                </c:pt>
                <c:pt idx="25">
                  <c:v>99.027774600746952</c:v>
                </c:pt>
                <c:pt idx="26">
                  <c:v>101.48004931944365</c:v>
                </c:pt>
                <c:pt idx="27">
                  <c:v>128.84013206392669</c:v>
                </c:pt>
                <c:pt idx="28">
                  <c:v>113.0179961970381</c:v>
                </c:pt>
                <c:pt idx="29">
                  <c:v>150.0949414185169</c:v>
                </c:pt>
                <c:pt idx="30">
                  <c:v>134.00457688597115</c:v>
                </c:pt>
                <c:pt idx="31">
                  <c:v>131.07953862077875</c:v>
                </c:pt>
                <c:pt idx="32">
                  <c:v>124.31215329630432</c:v>
                </c:pt>
                <c:pt idx="33">
                  <c:v>147.95514834514634</c:v>
                </c:pt>
                <c:pt idx="34">
                  <c:v>152.92999882000476</c:v>
                </c:pt>
                <c:pt idx="35">
                  <c:v>190.67142304389461</c:v>
                </c:pt>
                <c:pt idx="36">
                  <c:v>177.46717307079521</c:v>
                </c:pt>
                <c:pt idx="37">
                  <c:v>155.46386398430894</c:v>
                </c:pt>
                <c:pt idx="38">
                  <c:v>166.77044932692814</c:v>
                </c:pt>
                <c:pt idx="39">
                  <c:v>186.31364736688889</c:v>
                </c:pt>
                <c:pt idx="40">
                  <c:v>192.93593486176167</c:v>
                </c:pt>
                <c:pt idx="41">
                  <c:v>223.36692823530177</c:v>
                </c:pt>
                <c:pt idx="42">
                  <c:v>217.86756779643272</c:v>
                </c:pt>
                <c:pt idx="43">
                  <c:v>206.94866419605279</c:v>
                </c:pt>
                <c:pt idx="44">
                  <c:v>205.51945359726079</c:v>
                </c:pt>
                <c:pt idx="45">
                  <c:v>223.27658315551204</c:v>
                </c:pt>
                <c:pt idx="46">
                  <c:v>195.79418689638493</c:v>
                </c:pt>
                <c:pt idx="47">
                  <c:v>208.73246684033899</c:v>
                </c:pt>
                <c:pt idx="48">
                  <c:v>195.20844012028221</c:v>
                </c:pt>
                <c:pt idx="49">
                  <c:v>169.52700147548097</c:v>
                </c:pt>
                <c:pt idx="50">
                  <c:v>183.79125358638396</c:v>
                </c:pt>
                <c:pt idx="51">
                  <c:v>187.33542501913749</c:v>
                </c:pt>
                <c:pt idx="52">
                  <c:v>191.11678914684322</c:v>
                </c:pt>
                <c:pt idx="53">
                  <c:v>173.99787274730082</c:v>
                </c:pt>
                <c:pt idx="54">
                  <c:v>177.64467976912368</c:v>
                </c:pt>
                <c:pt idx="55">
                  <c:v>205.26228669736682</c:v>
                </c:pt>
                <c:pt idx="56">
                  <c:v>247.01746881812258</c:v>
                </c:pt>
                <c:pt idx="57">
                  <c:v>241.4146988030372</c:v>
                </c:pt>
                <c:pt idx="58">
                  <c:v>244.85594802248468</c:v>
                </c:pt>
                <c:pt idx="59">
                  <c:v>246.77076780150151</c:v>
                </c:pt>
                <c:pt idx="60">
                  <c:v>245.9170476024216</c:v>
                </c:pt>
                <c:pt idx="61">
                  <c:v>281.67048383757208</c:v>
                </c:pt>
                <c:pt idx="62">
                  <c:v>286.51194401608444</c:v>
                </c:pt>
                <c:pt idx="63">
                  <c:v>208.14101374712692</c:v>
                </c:pt>
                <c:pt idx="64">
                  <c:v>215.08789798293154</c:v>
                </c:pt>
                <c:pt idx="65">
                  <c:v>204.86867059457052</c:v>
                </c:pt>
                <c:pt idx="66">
                  <c:v>228.2593435204216</c:v>
                </c:pt>
                <c:pt idx="67">
                  <c:v>227.74521250491455</c:v>
                </c:pt>
                <c:pt idx="68">
                  <c:v>254.5715213393122</c:v>
                </c:pt>
                <c:pt idx="69">
                  <c:v>307.96067380267203</c:v>
                </c:pt>
                <c:pt idx="70">
                  <c:v>309.90600576174552</c:v>
                </c:pt>
                <c:pt idx="71">
                  <c:v>299.79981028876506</c:v>
                </c:pt>
                <c:pt idx="72">
                  <c:v>257.15054290794581</c:v>
                </c:pt>
                <c:pt idx="73">
                  <c:v>259.104783821627</c:v>
                </c:pt>
                <c:pt idx="74">
                  <c:v>230.25817079426668</c:v>
                </c:pt>
                <c:pt idx="75">
                  <c:v>228.2787568381568</c:v>
                </c:pt>
                <c:pt idx="76">
                  <c:v>220.95817035610952</c:v>
                </c:pt>
                <c:pt idx="77">
                  <c:v>222.88335273005629</c:v>
                </c:pt>
                <c:pt idx="78">
                  <c:v>178.72774704439479</c:v>
                </c:pt>
                <c:pt idx="79">
                  <c:v>222.01624046350867</c:v>
                </c:pt>
                <c:pt idx="80">
                  <c:v>230.3019868855566</c:v>
                </c:pt>
                <c:pt idx="81">
                  <c:v>181.31030850236124</c:v>
                </c:pt>
                <c:pt idx="82">
                  <c:v>197.71955206759307</c:v>
                </c:pt>
                <c:pt idx="83">
                  <c:v>176.04024139203659</c:v>
                </c:pt>
                <c:pt idx="84">
                  <c:v>151.40424853465728</c:v>
                </c:pt>
                <c:pt idx="85">
                  <c:v>178.48510717604606</c:v>
                </c:pt>
                <c:pt idx="86">
                  <c:v>204.85137370309647</c:v>
                </c:pt>
                <c:pt idx="87">
                  <c:v>187.77170298003765</c:v>
                </c:pt>
                <c:pt idx="88">
                  <c:v>195.14243310959134</c:v>
                </c:pt>
                <c:pt idx="89">
                  <c:v>186.51414891685147</c:v>
                </c:pt>
                <c:pt idx="90">
                  <c:v>201.83327465951012</c:v>
                </c:pt>
                <c:pt idx="91">
                  <c:v>209.14763280871321</c:v>
                </c:pt>
                <c:pt idx="92">
                  <c:v>209.50128501112027</c:v>
                </c:pt>
                <c:pt idx="93">
                  <c:v>166.84720830711996</c:v>
                </c:pt>
                <c:pt idx="94">
                  <c:v>160.90078394690056</c:v>
                </c:pt>
                <c:pt idx="95">
                  <c:v>185.37886439506022</c:v>
                </c:pt>
                <c:pt idx="96">
                  <c:v>202.06929811677003</c:v>
                </c:pt>
                <c:pt idx="97">
                  <c:v>257.66145235926371</c:v>
                </c:pt>
                <c:pt idx="98">
                  <c:v>228.8731000361955</c:v>
                </c:pt>
                <c:pt idx="99">
                  <c:v>214.27429342477902</c:v>
                </c:pt>
                <c:pt idx="100">
                  <c:v>221.7139084806239</c:v>
                </c:pt>
                <c:pt idx="101">
                  <c:v>210.41699766457819</c:v>
                </c:pt>
                <c:pt idx="102">
                  <c:v>183.87641848752591</c:v>
                </c:pt>
                <c:pt idx="103">
                  <c:v>180.44483480159113</c:v>
                </c:pt>
                <c:pt idx="104">
                  <c:v>182.88125248245905</c:v>
                </c:pt>
                <c:pt idx="105">
                  <c:v>185.66662181438213</c:v>
                </c:pt>
                <c:pt idx="106">
                  <c:v>205.26893252606288</c:v>
                </c:pt>
                <c:pt idx="107">
                  <c:v>201.80721047859342</c:v>
                </c:pt>
                <c:pt idx="108">
                  <c:v>198.79491716357302</c:v>
                </c:pt>
                <c:pt idx="109">
                  <c:v>255.90807956212535</c:v>
                </c:pt>
                <c:pt idx="110">
                  <c:v>320.43735500736773</c:v>
                </c:pt>
                <c:pt idx="111">
                  <c:v>299.05209638997474</c:v>
                </c:pt>
                <c:pt idx="112">
                  <c:v>292.82539503510372</c:v>
                </c:pt>
                <c:pt idx="113">
                  <c:v>246.53084143895487</c:v>
                </c:pt>
                <c:pt idx="114">
                  <c:v>445.10892767244513</c:v>
                </c:pt>
                <c:pt idx="115">
                  <c:v>448.29801523660313</c:v>
                </c:pt>
                <c:pt idx="116">
                  <c:v>354.16353841942509</c:v>
                </c:pt>
                <c:pt idx="117">
                  <c:v>408.66838921011987</c:v>
                </c:pt>
                <c:pt idx="118">
                  <c:v>374.38240354896135</c:v>
                </c:pt>
                <c:pt idx="119">
                  <c:v>260.55858659218677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6E-45C5-A433-6784BE7AE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067896"/>
        <c:axId val="615065600"/>
      </c:lineChart>
      <c:catAx>
        <c:axId val="61506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5600"/>
        <c:crosses val="autoZero"/>
        <c:auto val="1"/>
        <c:lblAlgn val="ctr"/>
        <c:lblOffset val="100"/>
        <c:noMultiLvlLbl val="0"/>
      </c:catAx>
      <c:valAx>
        <c:axId val="6150656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US</a:t>
            </a:r>
            <a:r>
              <a:rPr lang="nb-NO" sz="1200" b="1" baseline="0"/>
              <a:t> trade-weighted dollar index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'Graphs of factors'!$K$2:$K$121</c:f>
              <c:numCache>
                <c:formatCode>m/d/yyyy</c:formatCode>
                <c:ptCount val="120"/>
                <c:pt idx="12" formatCode="General">
                  <c:v>2008</c:v>
                </c:pt>
                <c:pt idx="24" formatCode="General">
                  <c:v>2009</c:v>
                </c:pt>
                <c:pt idx="36" formatCode="General">
                  <c:v>2010</c:v>
                </c:pt>
                <c:pt idx="48" formatCode="General">
                  <c:v>2011</c:v>
                </c:pt>
                <c:pt idx="60" formatCode="General">
                  <c:v>2012</c:v>
                </c:pt>
                <c:pt idx="72" formatCode="General">
                  <c:v>2013</c:v>
                </c:pt>
                <c:pt idx="84" formatCode="General">
                  <c:v>2014</c:v>
                </c:pt>
                <c:pt idx="96" formatCode="General">
                  <c:v>2015</c:v>
                </c:pt>
                <c:pt idx="108" formatCode="General">
                  <c:v>2016</c:v>
                </c:pt>
              </c:numCache>
            </c:numRef>
          </c:cat>
          <c:val>
            <c:numRef>
              <c:f>'Graphs of factors'!$O$2:$O$121</c:f>
              <c:numCache>
                <c:formatCode>General</c:formatCode>
                <c:ptCount val="120"/>
                <c:pt idx="0">
                  <c:v>81.505899999999997</c:v>
                </c:pt>
                <c:pt idx="1">
                  <c:v>82.390500000000003</c:v>
                </c:pt>
                <c:pt idx="2">
                  <c:v>81.568799999999996</c:v>
                </c:pt>
                <c:pt idx="3">
                  <c:v>80.642799999999994</c:v>
                </c:pt>
                <c:pt idx="4">
                  <c:v>79.230500000000006</c:v>
                </c:pt>
                <c:pt idx="5">
                  <c:v>78.882800000000003</c:v>
                </c:pt>
                <c:pt idx="6">
                  <c:v>78.157499999999999</c:v>
                </c:pt>
                <c:pt idx="7">
                  <c:v>77.598799999999997</c:v>
                </c:pt>
                <c:pt idx="8">
                  <c:v>77.506900000000002</c:v>
                </c:pt>
                <c:pt idx="9">
                  <c:v>74.507999999999996</c:v>
                </c:pt>
                <c:pt idx="10">
                  <c:v>72.813699999999997</c:v>
                </c:pt>
                <c:pt idx="11">
                  <c:v>73.128600000000006</c:v>
                </c:pt>
                <c:pt idx="12">
                  <c:v>73.389799999999994</c:v>
                </c:pt>
                <c:pt idx="13">
                  <c:v>72.3155</c:v>
                </c:pt>
                <c:pt idx="14">
                  <c:v>70.986099999999993</c:v>
                </c:pt>
                <c:pt idx="15">
                  <c:v>70.902299999999997</c:v>
                </c:pt>
                <c:pt idx="16">
                  <c:v>71.306899999999999</c:v>
                </c:pt>
                <c:pt idx="17">
                  <c:v>70.780699999999996</c:v>
                </c:pt>
                <c:pt idx="18">
                  <c:v>70.864699999999999</c:v>
                </c:pt>
                <c:pt idx="19">
                  <c:v>71.679599999999994</c:v>
                </c:pt>
                <c:pt idx="20">
                  <c:v>75.081400000000002</c:v>
                </c:pt>
                <c:pt idx="21">
                  <c:v>76.329599999999999</c:v>
                </c:pt>
                <c:pt idx="22">
                  <c:v>82.349100000000007</c:v>
                </c:pt>
                <c:pt idx="23">
                  <c:v>83.609899999999996</c:v>
                </c:pt>
                <c:pt idx="24">
                  <c:v>79.552700000000002</c:v>
                </c:pt>
                <c:pt idx="25">
                  <c:v>83.0899</c:v>
                </c:pt>
                <c:pt idx="26">
                  <c:v>85.950699999999998</c:v>
                </c:pt>
                <c:pt idx="27">
                  <c:v>83.416200000000003</c:v>
                </c:pt>
                <c:pt idx="28">
                  <c:v>81.453299999999999</c:v>
                </c:pt>
                <c:pt idx="29">
                  <c:v>75.872399999999999</c:v>
                </c:pt>
                <c:pt idx="30">
                  <c:v>76.999700000000004</c:v>
                </c:pt>
                <c:pt idx="31">
                  <c:v>74.445099999999996</c:v>
                </c:pt>
                <c:pt idx="32">
                  <c:v>75.681399999999996</c:v>
                </c:pt>
                <c:pt idx="33">
                  <c:v>74.038799999999995</c:v>
                </c:pt>
                <c:pt idx="34">
                  <c:v>73.175799999999995</c:v>
                </c:pt>
                <c:pt idx="35">
                  <c:v>71.362099999999998</c:v>
                </c:pt>
                <c:pt idx="36">
                  <c:v>74.096900000000005</c:v>
                </c:pt>
                <c:pt idx="37">
                  <c:v>75.197400000000002</c:v>
                </c:pt>
                <c:pt idx="38">
                  <c:v>75.653700000000001</c:v>
                </c:pt>
                <c:pt idx="39">
                  <c:v>75.187399999999997</c:v>
                </c:pt>
                <c:pt idx="40">
                  <c:v>76.352999999999994</c:v>
                </c:pt>
                <c:pt idx="41">
                  <c:v>79.389899999999997</c:v>
                </c:pt>
                <c:pt idx="42">
                  <c:v>78.240799999999993</c:v>
                </c:pt>
                <c:pt idx="43">
                  <c:v>74.982600000000005</c:v>
                </c:pt>
                <c:pt idx="44">
                  <c:v>76.174800000000005</c:v>
                </c:pt>
                <c:pt idx="45">
                  <c:v>72.961500000000001</c:v>
                </c:pt>
                <c:pt idx="46">
                  <c:v>72.055300000000003</c:v>
                </c:pt>
                <c:pt idx="47">
                  <c:v>74.372200000000007</c:v>
                </c:pt>
                <c:pt idx="48">
                  <c:v>72.669399999999996</c:v>
                </c:pt>
                <c:pt idx="49">
                  <c:v>71.618200000000002</c:v>
                </c:pt>
                <c:pt idx="50">
                  <c:v>71.136200000000002</c:v>
                </c:pt>
                <c:pt idx="51">
                  <c:v>70.474599999999995</c:v>
                </c:pt>
                <c:pt idx="52">
                  <c:v>68.0929</c:v>
                </c:pt>
                <c:pt idx="53">
                  <c:v>69.364699999999999</c:v>
                </c:pt>
                <c:pt idx="54">
                  <c:v>69.150700000000001</c:v>
                </c:pt>
                <c:pt idx="55">
                  <c:v>68.756299999999996</c:v>
                </c:pt>
                <c:pt idx="56">
                  <c:v>69.053299999999993</c:v>
                </c:pt>
                <c:pt idx="57">
                  <c:v>73.306600000000003</c:v>
                </c:pt>
                <c:pt idx="58">
                  <c:v>71.860100000000003</c:v>
                </c:pt>
                <c:pt idx="59">
                  <c:v>72.261499999999998</c:v>
                </c:pt>
                <c:pt idx="60">
                  <c:v>73.332499999999996</c:v>
                </c:pt>
                <c:pt idx="61">
                  <c:v>72.075900000000004</c:v>
                </c:pt>
                <c:pt idx="62">
                  <c:v>72.201599999999999</c:v>
                </c:pt>
                <c:pt idx="63">
                  <c:v>72.536299999999997</c:v>
                </c:pt>
                <c:pt idx="64">
                  <c:v>72.242400000000004</c:v>
                </c:pt>
                <c:pt idx="65">
                  <c:v>75.516000000000005</c:v>
                </c:pt>
                <c:pt idx="66">
                  <c:v>74.619600000000005</c:v>
                </c:pt>
                <c:pt idx="67">
                  <c:v>74.662099999999995</c:v>
                </c:pt>
                <c:pt idx="68">
                  <c:v>73.576099999999997</c:v>
                </c:pt>
                <c:pt idx="69">
                  <c:v>72.610900000000001</c:v>
                </c:pt>
                <c:pt idx="70">
                  <c:v>73.169499999999999</c:v>
                </c:pt>
                <c:pt idx="71">
                  <c:v>73.092299999999994</c:v>
                </c:pt>
                <c:pt idx="72">
                  <c:v>73.436199999999999</c:v>
                </c:pt>
                <c:pt idx="73">
                  <c:v>73.358999999999995</c:v>
                </c:pt>
                <c:pt idx="74">
                  <c:v>76.072400000000002</c:v>
                </c:pt>
                <c:pt idx="75">
                  <c:v>75.978300000000004</c:v>
                </c:pt>
                <c:pt idx="76">
                  <c:v>75.422499999999999</c:v>
                </c:pt>
                <c:pt idx="77">
                  <c:v>76.602900000000005</c:v>
                </c:pt>
                <c:pt idx="78">
                  <c:v>77.406199999999998</c:v>
                </c:pt>
                <c:pt idx="79">
                  <c:v>76.757499999999993</c:v>
                </c:pt>
                <c:pt idx="80">
                  <c:v>77.003600000000006</c:v>
                </c:pt>
                <c:pt idx="81">
                  <c:v>75.242599999999996</c:v>
                </c:pt>
                <c:pt idx="82">
                  <c:v>75.987499999999997</c:v>
                </c:pt>
                <c:pt idx="83">
                  <c:v>76.725899999999996</c:v>
                </c:pt>
                <c:pt idx="84">
                  <c:v>76.436000000000007</c:v>
                </c:pt>
                <c:pt idx="85">
                  <c:v>77.534700000000001</c:v>
                </c:pt>
                <c:pt idx="86">
                  <c:v>76.821299999999994</c:v>
                </c:pt>
                <c:pt idx="87">
                  <c:v>76.8292</c:v>
                </c:pt>
                <c:pt idx="88">
                  <c:v>76.320599999999999</c:v>
                </c:pt>
                <c:pt idx="89">
                  <c:v>76.871099999999998</c:v>
                </c:pt>
                <c:pt idx="90">
                  <c:v>75.881900000000002</c:v>
                </c:pt>
                <c:pt idx="91">
                  <c:v>77.315899999999999</c:v>
                </c:pt>
                <c:pt idx="92">
                  <c:v>78.156300000000002</c:v>
                </c:pt>
                <c:pt idx="93">
                  <c:v>81.209699999999998</c:v>
                </c:pt>
                <c:pt idx="94">
                  <c:v>82.351200000000006</c:v>
                </c:pt>
                <c:pt idx="95">
                  <c:v>83.020600000000002</c:v>
                </c:pt>
                <c:pt idx="96">
                  <c:v>85.134299999999996</c:v>
                </c:pt>
                <c:pt idx="97">
                  <c:v>89.271500000000003</c:v>
                </c:pt>
                <c:pt idx="98">
                  <c:v>89.935199999999995</c:v>
                </c:pt>
                <c:pt idx="99">
                  <c:v>91.783199999999994</c:v>
                </c:pt>
                <c:pt idx="100">
                  <c:v>89.228999999999999</c:v>
                </c:pt>
                <c:pt idx="101">
                  <c:v>91.524500000000003</c:v>
                </c:pt>
                <c:pt idx="102">
                  <c:v>90.558899999999994</c:v>
                </c:pt>
                <c:pt idx="103">
                  <c:v>92.564300000000003</c:v>
                </c:pt>
                <c:pt idx="104">
                  <c:v>91.364000000000004</c:v>
                </c:pt>
                <c:pt idx="105">
                  <c:v>91.748999999999995</c:v>
                </c:pt>
                <c:pt idx="106">
                  <c:v>92.094099999999997</c:v>
                </c:pt>
                <c:pt idx="107">
                  <c:v>94.597899999999996</c:v>
                </c:pt>
                <c:pt idx="108">
                  <c:v>94.456400000000002</c:v>
                </c:pt>
                <c:pt idx="109">
                  <c:v>95.143299999999996</c:v>
                </c:pt>
                <c:pt idx="110">
                  <c:v>93.311999999999998</c:v>
                </c:pt>
                <c:pt idx="111">
                  <c:v>90.068700000000007</c:v>
                </c:pt>
                <c:pt idx="112">
                  <c:v>87.706000000000003</c:v>
                </c:pt>
                <c:pt idx="113">
                  <c:v>90.738299999999995</c:v>
                </c:pt>
                <c:pt idx="114">
                  <c:v>89.9422</c:v>
                </c:pt>
                <c:pt idx="115">
                  <c:v>90.224100000000007</c:v>
                </c:pt>
                <c:pt idx="116">
                  <c:v>90.336299999999994</c:v>
                </c:pt>
                <c:pt idx="117">
                  <c:v>90.314999999999998</c:v>
                </c:pt>
                <c:pt idx="118">
                  <c:v>92.195800000000006</c:v>
                </c:pt>
                <c:pt idx="119">
                  <c:v>94.761099999999999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37-4DE9-BB8F-AEA4D3AC4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067896"/>
        <c:axId val="615065600"/>
      </c:lineChart>
      <c:catAx>
        <c:axId val="61506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5600"/>
        <c:crosses val="autoZero"/>
        <c:auto val="1"/>
        <c:lblAlgn val="ctr"/>
        <c:lblOffset val="100"/>
        <c:noMultiLvlLbl val="0"/>
      </c:catAx>
      <c:valAx>
        <c:axId val="61506560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10 year US treasury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'Graphs of factors'!$K$2:$K$121</c:f>
              <c:numCache>
                <c:formatCode>m/d/yyyy</c:formatCode>
                <c:ptCount val="120"/>
                <c:pt idx="12" formatCode="General">
                  <c:v>2008</c:v>
                </c:pt>
                <c:pt idx="24" formatCode="General">
                  <c:v>2009</c:v>
                </c:pt>
                <c:pt idx="36" formatCode="General">
                  <c:v>2010</c:v>
                </c:pt>
                <c:pt idx="48" formatCode="General">
                  <c:v>2011</c:v>
                </c:pt>
                <c:pt idx="60" formatCode="General">
                  <c:v>2012</c:v>
                </c:pt>
                <c:pt idx="72" formatCode="General">
                  <c:v>2013</c:v>
                </c:pt>
                <c:pt idx="84" formatCode="General">
                  <c:v>2014</c:v>
                </c:pt>
                <c:pt idx="96" formatCode="General">
                  <c:v>2015</c:v>
                </c:pt>
                <c:pt idx="108" formatCode="General">
                  <c:v>2016</c:v>
                </c:pt>
              </c:numCache>
            </c:numRef>
          </c:cat>
          <c:val>
            <c:numRef>
              <c:f>'Graphs of factors'!$P$2:$P$121</c:f>
              <c:numCache>
                <c:formatCode>General</c:formatCode>
                <c:ptCount val="120"/>
                <c:pt idx="0">
                  <c:v>4.67</c:v>
                </c:pt>
                <c:pt idx="1">
                  <c:v>4.83</c:v>
                </c:pt>
                <c:pt idx="2">
                  <c:v>4.7</c:v>
                </c:pt>
                <c:pt idx="3">
                  <c:v>4.63</c:v>
                </c:pt>
                <c:pt idx="4">
                  <c:v>4.67</c:v>
                </c:pt>
                <c:pt idx="5">
                  <c:v>4.9000000000000004</c:v>
                </c:pt>
                <c:pt idx="6">
                  <c:v>5.09</c:v>
                </c:pt>
                <c:pt idx="7">
                  <c:v>4.88</c:v>
                </c:pt>
                <c:pt idx="8">
                  <c:v>4.55</c:v>
                </c:pt>
                <c:pt idx="9">
                  <c:v>4.6100000000000003</c:v>
                </c:pt>
                <c:pt idx="10">
                  <c:v>4.3899999999999997</c:v>
                </c:pt>
                <c:pt idx="11">
                  <c:v>3.94</c:v>
                </c:pt>
                <c:pt idx="12">
                  <c:v>4.21</c:v>
                </c:pt>
                <c:pt idx="13">
                  <c:v>3.67</c:v>
                </c:pt>
                <c:pt idx="14">
                  <c:v>3.78</c:v>
                </c:pt>
                <c:pt idx="15">
                  <c:v>3.52</c:v>
                </c:pt>
                <c:pt idx="16">
                  <c:v>3.81</c:v>
                </c:pt>
                <c:pt idx="17">
                  <c:v>4.03</c:v>
                </c:pt>
                <c:pt idx="18">
                  <c:v>4.09</c:v>
                </c:pt>
                <c:pt idx="19">
                  <c:v>4.04</c:v>
                </c:pt>
                <c:pt idx="20">
                  <c:v>3.79</c:v>
                </c:pt>
                <c:pt idx="21">
                  <c:v>3.84</c:v>
                </c:pt>
                <c:pt idx="22">
                  <c:v>3.92</c:v>
                </c:pt>
                <c:pt idx="23">
                  <c:v>3.1</c:v>
                </c:pt>
                <c:pt idx="24">
                  <c:v>2.1800000000000002</c:v>
                </c:pt>
                <c:pt idx="25">
                  <c:v>2.75</c:v>
                </c:pt>
                <c:pt idx="26">
                  <c:v>2.91</c:v>
                </c:pt>
                <c:pt idx="27">
                  <c:v>2.74</c:v>
                </c:pt>
                <c:pt idx="28">
                  <c:v>3.1</c:v>
                </c:pt>
                <c:pt idx="29">
                  <c:v>3.59</c:v>
                </c:pt>
                <c:pt idx="30">
                  <c:v>3.63</c:v>
                </c:pt>
                <c:pt idx="31">
                  <c:v>3.67</c:v>
                </c:pt>
                <c:pt idx="32">
                  <c:v>3.46</c:v>
                </c:pt>
                <c:pt idx="33">
                  <c:v>3.43</c:v>
                </c:pt>
                <c:pt idx="34">
                  <c:v>3.49</c:v>
                </c:pt>
                <c:pt idx="35">
                  <c:v>3.3</c:v>
                </c:pt>
                <c:pt idx="36">
                  <c:v>3.83</c:v>
                </c:pt>
                <c:pt idx="37">
                  <c:v>3.66</c:v>
                </c:pt>
                <c:pt idx="38">
                  <c:v>3.69</c:v>
                </c:pt>
                <c:pt idx="39">
                  <c:v>3.79</c:v>
                </c:pt>
                <c:pt idx="40">
                  <c:v>3.76</c:v>
                </c:pt>
                <c:pt idx="41">
                  <c:v>3.25</c:v>
                </c:pt>
                <c:pt idx="42">
                  <c:v>3.17</c:v>
                </c:pt>
                <c:pt idx="43">
                  <c:v>3.02</c:v>
                </c:pt>
                <c:pt idx="44">
                  <c:v>2.56</c:v>
                </c:pt>
                <c:pt idx="45">
                  <c:v>2.52</c:v>
                </c:pt>
                <c:pt idx="46">
                  <c:v>2.67</c:v>
                </c:pt>
                <c:pt idx="47">
                  <c:v>2.84</c:v>
                </c:pt>
                <c:pt idx="48">
                  <c:v>3.38</c:v>
                </c:pt>
                <c:pt idx="49">
                  <c:v>3.4</c:v>
                </c:pt>
                <c:pt idx="50">
                  <c:v>3.46</c:v>
                </c:pt>
                <c:pt idx="51">
                  <c:v>3.47</c:v>
                </c:pt>
                <c:pt idx="52">
                  <c:v>3.36</c:v>
                </c:pt>
                <c:pt idx="53">
                  <c:v>3.1</c:v>
                </c:pt>
                <c:pt idx="54">
                  <c:v>3.11</c:v>
                </c:pt>
                <c:pt idx="55">
                  <c:v>2.97</c:v>
                </c:pt>
                <c:pt idx="56">
                  <c:v>2.19</c:v>
                </c:pt>
                <c:pt idx="57">
                  <c:v>1.97</c:v>
                </c:pt>
                <c:pt idx="58">
                  <c:v>2.2799999999999998</c:v>
                </c:pt>
                <c:pt idx="59">
                  <c:v>1.94</c:v>
                </c:pt>
                <c:pt idx="60">
                  <c:v>1.94</c:v>
                </c:pt>
                <c:pt idx="61">
                  <c:v>2.0099999999999998</c:v>
                </c:pt>
                <c:pt idx="62">
                  <c:v>2.0099999999999998</c:v>
                </c:pt>
                <c:pt idx="63">
                  <c:v>2.2200000000000002</c:v>
                </c:pt>
                <c:pt idx="64">
                  <c:v>1.98</c:v>
                </c:pt>
                <c:pt idx="65">
                  <c:v>1.61</c:v>
                </c:pt>
                <c:pt idx="66">
                  <c:v>1.64</c:v>
                </c:pt>
                <c:pt idx="67">
                  <c:v>1.47</c:v>
                </c:pt>
                <c:pt idx="68">
                  <c:v>1.63</c:v>
                </c:pt>
                <c:pt idx="69">
                  <c:v>1.68</c:v>
                </c:pt>
                <c:pt idx="70">
                  <c:v>1.81</c:v>
                </c:pt>
                <c:pt idx="71">
                  <c:v>1.63</c:v>
                </c:pt>
                <c:pt idx="72">
                  <c:v>1.76</c:v>
                </c:pt>
                <c:pt idx="73">
                  <c:v>2.02</c:v>
                </c:pt>
                <c:pt idx="74">
                  <c:v>1.88</c:v>
                </c:pt>
                <c:pt idx="75">
                  <c:v>1.9</c:v>
                </c:pt>
                <c:pt idx="76">
                  <c:v>1.73</c:v>
                </c:pt>
                <c:pt idx="77">
                  <c:v>2.14</c:v>
                </c:pt>
                <c:pt idx="78">
                  <c:v>2.5499999999999998</c:v>
                </c:pt>
                <c:pt idx="79">
                  <c:v>2.57</c:v>
                </c:pt>
                <c:pt idx="80">
                  <c:v>2.76</c:v>
                </c:pt>
                <c:pt idx="81">
                  <c:v>2.66</c:v>
                </c:pt>
                <c:pt idx="82">
                  <c:v>2.57</c:v>
                </c:pt>
                <c:pt idx="83">
                  <c:v>2.74</c:v>
                </c:pt>
                <c:pt idx="84">
                  <c:v>2.99</c:v>
                </c:pt>
                <c:pt idx="85">
                  <c:v>2.73</c:v>
                </c:pt>
                <c:pt idx="86">
                  <c:v>2.69</c:v>
                </c:pt>
                <c:pt idx="87">
                  <c:v>2.72</c:v>
                </c:pt>
                <c:pt idx="88">
                  <c:v>2.71</c:v>
                </c:pt>
                <c:pt idx="89">
                  <c:v>2.4700000000000002</c:v>
                </c:pt>
                <c:pt idx="90">
                  <c:v>2.57</c:v>
                </c:pt>
                <c:pt idx="91">
                  <c:v>2.5299999999999998</c:v>
                </c:pt>
                <c:pt idx="92">
                  <c:v>2.37</c:v>
                </c:pt>
                <c:pt idx="93">
                  <c:v>2.5499999999999998</c:v>
                </c:pt>
                <c:pt idx="94">
                  <c:v>2.3199999999999998</c:v>
                </c:pt>
                <c:pt idx="95">
                  <c:v>2.25</c:v>
                </c:pt>
                <c:pt idx="96">
                  <c:v>2.2400000000000002</c:v>
                </c:pt>
                <c:pt idx="97">
                  <c:v>1.77</c:v>
                </c:pt>
                <c:pt idx="98">
                  <c:v>2.0099999999999998</c:v>
                </c:pt>
                <c:pt idx="99">
                  <c:v>1.94</c:v>
                </c:pt>
                <c:pt idx="100">
                  <c:v>2.0299999999999998</c:v>
                </c:pt>
                <c:pt idx="101">
                  <c:v>2.13</c:v>
                </c:pt>
                <c:pt idx="102">
                  <c:v>2.41</c:v>
                </c:pt>
                <c:pt idx="103">
                  <c:v>2.25</c:v>
                </c:pt>
                <c:pt idx="104">
                  <c:v>2.14</c:v>
                </c:pt>
                <c:pt idx="105">
                  <c:v>2.16</c:v>
                </c:pt>
                <c:pt idx="106">
                  <c:v>2.11</c:v>
                </c:pt>
                <c:pt idx="107">
                  <c:v>2.2400000000000002</c:v>
                </c:pt>
                <c:pt idx="108">
                  <c:v>2.29</c:v>
                </c:pt>
                <c:pt idx="109">
                  <c:v>2</c:v>
                </c:pt>
                <c:pt idx="110">
                  <c:v>1.75</c:v>
                </c:pt>
                <c:pt idx="111">
                  <c:v>1.82</c:v>
                </c:pt>
                <c:pt idx="112">
                  <c:v>1.88</c:v>
                </c:pt>
                <c:pt idx="113">
                  <c:v>1.85</c:v>
                </c:pt>
                <c:pt idx="114">
                  <c:v>1.47</c:v>
                </c:pt>
                <c:pt idx="115">
                  <c:v>1.53</c:v>
                </c:pt>
                <c:pt idx="116">
                  <c:v>1.57</c:v>
                </c:pt>
                <c:pt idx="117">
                  <c:v>1.58</c:v>
                </c:pt>
                <c:pt idx="118">
                  <c:v>1.81</c:v>
                </c:pt>
                <c:pt idx="119">
                  <c:v>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C6-43C4-9EF1-0DD6C7E66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067896"/>
        <c:axId val="615065600"/>
      </c:lineChart>
      <c:catAx>
        <c:axId val="61506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5600"/>
        <c:crosses val="autoZero"/>
        <c:auto val="1"/>
        <c:lblAlgn val="ctr"/>
        <c:lblOffset val="100"/>
        <c:noMultiLvlLbl val="0"/>
      </c:catAx>
      <c:valAx>
        <c:axId val="6150656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Oil price (WTI, USD per barrel)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'Graphs of factors'!$K$2:$K$121</c:f>
              <c:numCache>
                <c:formatCode>m/d/yyyy</c:formatCode>
                <c:ptCount val="120"/>
                <c:pt idx="12" formatCode="General">
                  <c:v>2008</c:v>
                </c:pt>
                <c:pt idx="24" formatCode="General">
                  <c:v>2009</c:v>
                </c:pt>
                <c:pt idx="36" formatCode="General">
                  <c:v>2010</c:v>
                </c:pt>
                <c:pt idx="48" formatCode="General">
                  <c:v>2011</c:v>
                </c:pt>
                <c:pt idx="60" formatCode="General">
                  <c:v>2012</c:v>
                </c:pt>
                <c:pt idx="72" formatCode="General">
                  <c:v>2013</c:v>
                </c:pt>
                <c:pt idx="84" formatCode="General">
                  <c:v>2014</c:v>
                </c:pt>
                <c:pt idx="96" formatCode="General">
                  <c:v>2015</c:v>
                </c:pt>
                <c:pt idx="108" formatCode="General">
                  <c:v>2016</c:v>
                </c:pt>
              </c:numCache>
            </c:numRef>
          </c:cat>
          <c:val>
            <c:numRef>
              <c:f>'Graphs of factors'!$Q$2:$Q$121</c:f>
              <c:numCache>
                <c:formatCode>General</c:formatCode>
                <c:ptCount val="120"/>
                <c:pt idx="0">
                  <c:v>61.06</c:v>
                </c:pt>
                <c:pt idx="1">
                  <c:v>57.31</c:v>
                </c:pt>
                <c:pt idx="2">
                  <c:v>62.01</c:v>
                </c:pt>
                <c:pt idx="3">
                  <c:v>65.95</c:v>
                </c:pt>
                <c:pt idx="4">
                  <c:v>64.41</c:v>
                </c:pt>
                <c:pt idx="5">
                  <c:v>65.09</c:v>
                </c:pt>
                <c:pt idx="6">
                  <c:v>71.099999999999994</c:v>
                </c:pt>
                <c:pt idx="7">
                  <c:v>76.540000000000006</c:v>
                </c:pt>
                <c:pt idx="8">
                  <c:v>74.05</c:v>
                </c:pt>
                <c:pt idx="9">
                  <c:v>80.25</c:v>
                </c:pt>
                <c:pt idx="10">
                  <c:v>93.49</c:v>
                </c:pt>
                <c:pt idx="11">
                  <c:v>89.32</c:v>
                </c:pt>
                <c:pt idx="12">
                  <c:v>96.01</c:v>
                </c:pt>
                <c:pt idx="13">
                  <c:v>88.97</c:v>
                </c:pt>
                <c:pt idx="14">
                  <c:v>102.46</c:v>
                </c:pt>
                <c:pt idx="15">
                  <c:v>100.98</c:v>
                </c:pt>
                <c:pt idx="16">
                  <c:v>112.52</c:v>
                </c:pt>
                <c:pt idx="17">
                  <c:v>127.76</c:v>
                </c:pt>
                <c:pt idx="18">
                  <c:v>140.97</c:v>
                </c:pt>
                <c:pt idx="19">
                  <c:v>123.26</c:v>
                </c:pt>
                <c:pt idx="20">
                  <c:v>115.96</c:v>
                </c:pt>
                <c:pt idx="21">
                  <c:v>98.53</c:v>
                </c:pt>
                <c:pt idx="22">
                  <c:v>63.91</c:v>
                </c:pt>
                <c:pt idx="23">
                  <c:v>49.28</c:v>
                </c:pt>
                <c:pt idx="24">
                  <c:v>44.6</c:v>
                </c:pt>
                <c:pt idx="25">
                  <c:v>40.08</c:v>
                </c:pt>
                <c:pt idx="26">
                  <c:v>40.15</c:v>
                </c:pt>
                <c:pt idx="27">
                  <c:v>48.39</c:v>
                </c:pt>
                <c:pt idx="28">
                  <c:v>53.2</c:v>
                </c:pt>
                <c:pt idx="29">
                  <c:v>68.58</c:v>
                </c:pt>
                <c:pt idx="30">
                  <c:v>69.31</c:v>
                </c:pt>
                <c:pt idx="31">
                  <c:v>71.58</c:v>
                </c:pt>
                <c:pt idx="32">
                  <c:v>68.05</c:v>
                </c:pt>
                <c:pt idx="33">
                  <c:v>70.819999999999993</c:v>
                </c:pt>
                <c:pt idx="34">
                  <c:v>78.13</c:v>
                </c:pt>
                <c:pt idx="35">
                  <c:v>78.37</c:v>
                </c:pt>
                <c:pt idx="36">
                  <c:v>79.36</c:v>
                </c:pt>
                <c:pt idx="37">
                  <c:v>74.430000000000007</c:v>
                </c:pt>
                <c:pt idx="38">
                  <c:v>78.7</c:v>
                </c:pt>
                <c:pt idx="39">
                  <c:v>84.87</c:v>
                </c:pt>
                <c:pt idx="40">
                  <c:v>86.19</c:v>
                </c:pt>
                <c:pt idx="41">
                  <c:v>72.58</c:v>
                </c:pt>
                <c:pt idx="42">
                  <c:v>72.95</c:v>
                </c:pt>
                <c:pt idx="43">
                  <c:v>81.34</c:v>
                </c:pt>
                <c:pt idx="44">
                  <c:v>73.91</c:v>
                </c:pt>
                <c:pt idx="45">
                  <c:v>81.58</c:v>
                </c:pt>
                <c:pt idx="46">
                  <c:v>82.95</c:v>
                </c:pt>
                <c:pt idx="47">
                  <c:v>86.75</c:v>
                </c:pt>
                <c:pt idx="48">
                  <c:v>91.55</c:v>
                </c:pt>
                <c:pt idx="49">
                  <c:v>90.77</c:v>
                </c:pt>
                <c:pt idx="50">
                  <c:v>99.63</c:v>
                </c:pt>
                <c:pt idx="51">
                  <c:v>107.94</c:v>
                </c:pt>
                <c:pt idx="52">
                  <c:v>113.52</c:v>
                </c:pt>
                <c:pt idx="53">
                  <c:v>100.29</c:v>
                </c:pt>
                <c:pt idx="54">
                  <c:v>94.94</c:v>
                </c:pt>
                <c:pt idx="55">
                  <c:v>94.89</c:v>
                </c:pt>
                <c:pt idx="56">
                  <c:v>88.93</c:v>
                </c:pt>
                <c:pt idx="57">
                  <c:v>77.61</c:v>
                </c:pt>
                <c:pt idx="58">
                  <c:v>92.19</c:v>
                </c:pt>
                <c:pt idx="59">
                  <c:v>100.2</c:v>
                </c:pt>
                <c:pt idx="60">
                  <c:v>98.83</c:v>
                </c:pt>
                <c:pt idx="61">
                  <c:v>97.61</c:v>
                </c:pt>
                <c:pt idx="62">
                  <c:v>108.76</c:v>
                </c:pt>
                <c:pt idx="63">
                  <c:v>105.23</c:v>
                </c:pt>
                <c:pt idx="64">
                  <c:v>106.16</c:v>
                </c:pt>
                <c:pt idx="65">
                  <c:v>83.23</c:v>
                </c:pt>
                <c:pt idx="66">
                  <c:v>83.75</c:v>
                </c:pt>
                <c:pt idx="67">
                  <c:v>88.91</c:v>
                </c:pt>
                <c:pt idx="68">
                  <c:v>96.47</c:v>
                </c:pt>
                <c:pt idx="69">
                  <c:v>92.48</c:v>
                </c:pt>
                <c:pt idx="70">
                  <c:v>87.09</c:v>
                </c:pt>
                <c:pt idx="71">
                  <c:v>89.09</c:v>
                </c:pt>
                <c:pt idx="72">
                  <c:v>91.82</c:v>
                </c:pt>
                <c:pt idx="73">
                  <c:v>97.77</c:v>
                </c:pt>
                <c:pt idx="74">
                  <c:v>90.68</c:v>
                </c:pt>
                <c:pt idx="75">
                  <c:v>97.07</c:v>
                </c:pt>
                <c:pt idx="76">
                  <c:v>91.03</c:v>
                </c:pt>
                <c:pt idx="77">
                  <c:v>93.45</c:v>
                </c:pt>
                <c:pt idx="78">
                  <c:v>97.89</c:v>
                </c:pt>
                <c:pt idx="79">
                  <c:v>107.92</c:v>
                </c:pt>
                <c:pt idx="80">
                  <c:v>107.65</c:v>
                </c:pt>
                <c:pt idx="81">
                  <c:v>102.08</c:v>
                </c:pt>
                <c:pt idx="82">
                  <c:v>94.61</c:v>
                </c:pt>
                <c:pt idx="83">
                  <c:v>93.82</c:v>
                </c:pt>
                <c:pt idx="84">
                  <c:v>98.04</c:v>
                </c:pt>
                <c:pt idx="85">
                  <c:v>96.43</c:v>
                </c:pt>
                <c:pt idx="86">
                  <c:v>104.92</c:v>
                </c:pt>
                <c:pt idx="87">
                  <c:v>99.74</c:v>
                </c:pt>
                <c:pt idx="88">
                  <c:v>99.42</c:v>
                </c:pt>
                <c:pt idx="89">
                  <c:v>102.47</c:v>
                </c:pt>
                <c:pt idx="90">
                  <c:v>105.34</c:v>
                </c:pt>
                <c:pt idx="91">
                  <c:v>97.88</c:v>
                </c:pt>
                <c:pt idx="92">
                  <c:v>95.96</c:v>
                </c:pt>
                <c:pt idx="93">
                  <c:v>90.73</c:v>
                </c:pt>
                <c:pt idx="94">
                  <c:v>78.78</c:v>
                </c:pt>
                <c:pt idx="95">
                  <c:v>69</c:v>
                </c:pt>
                <c:pt idx="96">
                  <c:v>53.27</c:v>
                </c:pt>
                <c:pt idx="97">
                  <c:v>49.57</c:v>
                </c:pt>
                <c:pt idx="98">
                  <c:v>49.59</c:v>
                </c:pt>
                <c:pt idx="99">
                  <c:v>50.09</c:v>
                </c:pt>
                <c:pt idx="100">
                  <c:v>59.15</c:v>
                </c:pt>
                <c:pt idx="101">
                  <c:v>60.2</c:v>
                </c:pt>
                <c:pt idx="102">
                  <c:v>56.96</c:v>
                </c:pt>
                <c:pt idx="103">
                  <c:v>45.17</c:v>
                </c:pt>
                <c:pt idx="104">
                  <c:v>45.41</c:v>
                </c:pt>
                <c:pt idx="105">
                  <c:v>44.74</c:v>
                </c:pt>
                <c:pt idx="106">
                  <c:v>46.14</c:v>
                </c:pt>
                <c:pt idx="107">
                  <c:v>41.85</c:v>
                </c:pt>
                <c:pt idx="108">
                  <c:v>37.04</c:v>
                </c:pt>
                <c:pt idx="109">
                  <c:v>31.62</c:v>
                </c:pt>
                <c:pt idx="110">
                  <c:v>34.4</c:v>
                </c:pt>
                <c:pt idx="111">
                  <c:v>36.79</c:v>
                </c:pt>
                <c:pt idx="112">
                  <c:v>44.78</c:v>
                </c:pt>
                <c:pt idx="113">
                  <c:v>49.01</c:v>
                </c:pt>
                <c:pt idx="114">
                  <c:v>48.99</c:v>
                </c:pt>
                <c:pt idx="115">
                  <c:v>40.06</c:v>
                </c:pt>
                <c:pt idx="116">
                  <c:v>43.16</c:v>
                </c:pt>
                <c:pt idx="117">
                  <c:v>48.81</c:v>
                </c:pt>
                <c:pt idx="118">
                  <c:v>46.67</c:v>
                </c:pt>
                <c:pt idx="119">
                  <c:v>51.06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BE-4C72-B9A6-23935417E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067896"/>
        <c:axId val="615065600"/>
      </c:lineChart>
      <c:catAx>
        <c:axId val="61506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5600"/>
        <c:crosses val="autoZero"/>
        <c:auto val="1"/>
        <c:lblAlgn val="ctr"/>
        <c:lblOffset val="100"/>
        <c:noMultiLvlLbl val="0"/>
      </c:catAx>
      <c:valAx>
        <c:axId val="6150656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Gold  stock portfolio (USD)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'Graphs of factors'!$K$2:$K$121</c:f>
              <c:numCache>
                <c:formatCode>m/d/yyyy</c:formatCode>
                <c:ptCount val="120"/>
                <c:pt idx="12" formatCode="General">
                  <c:v>2008</c:v>
                </c:pt>
                <c:pt idx="24" formatCode="General">
                  <c:v>2009</c:v>
                </c:pt>
                <c:pt idx="36" formatCode="General">
                  <c:v>2010</c:v>
                </c:pt>
                <c:pt idx="48" formatCode="General">
                  <c:v>2011</c:v>
                </c:pt>
                <c:pt idx="60" formatCode="General">
                  <c:v>2012</c:v>
                </c:pt>
                <c:pt idx="72" formatCode="General">
                  <c:v>2013</c:v>
                </c:pt>
                <c:pt idx="84" formatCode="General">
                  <c:v>2014</c:v>
                </c:pt>
                <c:pt idx="96" formatCode="General">
                  <c:v>2015</c:v>
                </c:pt>
                <c:pt idx="108" formatCode="General">
                  <c:v>2016</c:v>
                </c:pt>
              </c:numCache>
            </c:numRef>
          </c:cat>
          <c:val>
            <c:numRef>
              <c:f>'Graphs of factors'!$R$2:$R$121</c:f>
              <c:numCache>
                <c:formatCode>0.00%</c:formatCode>
                <c:ptCount val="120"/>
                <c:pt idx="0">
                  <c:v>5.0000000000000001E-4</c:v>
                </c:pt>
                <c:pt idx="1">
                  <c:v>1.3899999999999999E-2</c:v>
                </c:pt>
                <c:pt idx="2">
                  <c:v>5.9999999999999995E-4</c:v>
                </c:pt>
                <c:pt idx="3">
                  <c:v>-2.01E-2</c:v>
                </c:pt>
                <c:pt idx="4">
                  <c:v>2.5000000000000001E-3</c:v>
                </c:pt>
                <c:pt idx="5">
                  <c:v>7.6E-3</c:v>
                </c:pt>
                <c:pt idx="6">
                  <c:v>-2.8799999999999999E-2</c:v>
                </c:pt>
                <c:pt idx="7">
                  <c:v>-3.3E-3</c:v>
                </c:pt>
                <c:pt idx="8">
                  <c:v>-2.41E-2</c:v>
                </c:pt>
                <c:pt idx="9">
                  <c:v>4.0000000000000002E-4</c:v>
                </c:pt>
                <c:pt idx="10">
                  <c:v>-2.8299999999999999E-2</c:v>
                </c:pt>
                <c:pt idx="11">
                  <c:v>1.9E-3</c:v>
                </c:pt>
                <c:pt idx="12">
                  <c:v>-5.0000000000000001E-3</c:v>
                </c:pt>
                <c:pt idx="13">
                  <c:v>-4.8999999999999998E-3</c:v>
                </c:pt>
                <c:pt idx="14">
                  <c:v>6.8999999999999999E-3</c:v>
                </c:pt>
                <c:pt idx="15">
                  <c:v>-1.15E-2</c:v>
                </c:pt>
                <c:pt idx="16">
                  <c:v>3.1800000000000002E-2</c:v>
                </c:pt>
                <c:pt idx="17">
                  <c:v>1.1900000000000001E-2</c:v>
                </c:pt>
                <c:pt idx="18">
                  <c:v>3.6799999999999999E-2</c:v>
                </c:pt>
                <c:pt idx="19">
                  <c:v>3.4299999999999997E-2</c:v>
                </c:pt>
                <c:pt idx="20">
                  <c:v>3.0999999999999999E-3</c:v>
                </c:pt>
                <c:pt idx="21">
                  <c:v>-3.1E-2</c:v>
                </c:pt>
                <c:pt idx="22">
                  <c:v>-3.8699999999999998E-2</c:v>
                </c:pt>
                <c:pt idx="23">
                  <c:v>3.39E-2</c:v>
                </c:pt>
                <c:pt idx="24">
                  <c:v>-2.01E-2</c:v>
                </c:pt>
                <c:pt idx="25">
                  <c:v>-1.1900000000000001E-2</c:v>
                </c:pt>
                <c:pt idx="26">
                  <c:v>6.1999999999999998E-3</c:v>
                </c:pt>
                <c:pt idx="27">
                  <c:v>6.6299999999999998E-2</c:v>
                </c:pt>
                <c:pt idx="28">
                  <c:v>-2.3400000000000001E-2</c:v>
                </c:pt>
                <c:pt idx="29">
                  <c:v>2.3099999999999999E-2</c:v>
                </c:pt>
                <c:pt idx="30">
                  <c:v>2.4799999999999999E-2</c:v>
                </c:pt>
                <c:pt idx="31">
                  <c:v>2.9999999999999997E-4</c:v>
                </c:pt>
                <c:pt idx="32">
                  <c:v>2.7900000000000001E-2</c:v>
                </c:pt>
                <c:pt idx="33">
                  <c:v>-4.82E-2</c:v>
                </c:pt>
                <c:pt idx="34">
                  <c:v>-2.76E-2</c:v>
                </c:pt>
                <c:pt idx="35">
                  <c:v>6.2700000000000006E-2</c:v>
                </c:pt>
                <c:pt idx="36">
                  <c:v>2.7000000000000001E-3</c:v>
                </c:pt>
                <c:pt idx="37">
                  <c:v>1.4500000000000001E-2</c:v>
                </c:pt>
                <c:pt idx="38">
                  <c:v>1.84E-2</c:v>
                </c:pt>
                <c:pt idx="39">
                  <c:v>5.0700000000000002E-2</c:v>
                </c:pt>
                <c:pt idx="40">
                  <c:v>-2.0000000000000001E-4</c:v>
                </c:pt>
                <c:pt idx="41">
                  <c:v>-2.5600000000000001E-2</c:v>
                </c:pt>
                <c:pt idx="42">
                  <c:v>1.1000000000000001E-3</c:v>
                </c:pt>
                <c:pt idx="43">
                  <c:v>-3.1199999999999999E-2</c:v>
                </c:pt>
                <c:pt idx="44">
                  <c:v>3.73E-2</c:v>
                </c:pt>
                <c:pt idx="45">
                  <c:v>7.7999999999999996E-3</c:v>
                </c:pt>
                <c:pt idx="46">
                  <c:v>3.5799999999999998E-2</c:v>
                </c:pt>
                <c:pt idx="47">
                  <c:v>9.7999999999999997E-3</c:v>
                </c:pt>
                <c:pt idx="48">
                  <c:v>-2.4199999999999999E-2</c:v>
                </c:pt>
                <c:pt idx="49">
                  <c:v>1.66E-2</c:v>
                </c:pt>
                <c:pt idx="50">
                  <c:v>2.63E-2</c:v>
                </c:pt>
                <c:pt idx="51">
                  <c:v>-4.7999999999999996E-3</c:v>
                </c:pt>
                <c:pt idx="52">
                  <c:v>-7.1999999999999998E-3</c:v>
                </c:pt>
                <c:pt idx="53">
                  <c:v>6.9999999999999999E-4</c:v>
                </c:pt>
                <c:pt idx="54">
                  <c:v>-1.3299999999999999E-2</c:v>
                </c:pt>
                <c:pt idx="55">
                  <c:v>-3.2000000000000001E-2</c:v>
                </c:pt>
                <c:pt idx="56">
                  <c:v>-3.78E-2</c:v>
                </c:pt>
                <c:pt idx="57">
                  <c:v>3.5900000000000001E-2</c:v>
                </c:pt>
                <c:pt idx="58">
                  <c:v>-2.8E-3</c:v>
                </c:pt>
                <c:pt idx="59">
                  <c:v>-4.1000000000000003E-3</c:v>
                </c:pt>
                <c:pt idx="60">
                  <c:v>2.1399999999999999E-2</c:v>
                </c:pt>
                <c:pt idx="61">
                  <c:v>-1.5800000000000002E-2</c:v>
                </c:pt>
                <c:pt idx="62">
                  <c:v>-4.7999999999999996E-3</c:v>
                </c:pt>
                <c:pt idx="63">
                  <c:v>-6.1000000000000004E-3</c:v>
                </c:pt>
                <c:pt idx="64">
                  <c:v>-1.1000000000000001E-3</c:v>
                </c:pt>
                <c:pt idx="65">
                  <c:v>9.5999999999999992E-3</c:v>
                </c:pt>
                <c:pt idx="66">
                  <c:v>-2.7099999999999999E-2</c:v>
                </c:pt>
                <c:pt idx="67">
                  <c:v>4.1999999999999997E-3</c:v>
                </c:pt>
                <c:pt idx="68">
                  <c:v>6.7999999999999996E-3</c:v>
                </c:pt>
                <c:pt idx="69">
                  <c:v>-7.7999999999999996E-3</c:v>
                </c:pt>
                <c:pt idx="70">
                  <c:v>3.0000000000000001E-3</c:v>
                </c:pt>
                <c:pt idx="71">
                  <c:v>1.89E-2</c:v>
                </c:pt>
                <c:pt idx="72">
                  <c:v>5.7000000000000002E-3</c:v>
                </c:pt>
                <c:pt idx="73">
                  <c:v>-3.5000000000000001E-3</c:v>
                </c:pt>
                <c:pt idx="74">
                  <c:v>9.1000000000000004E-3</c:v>
                </c:pt>
                <c:pt idx="75">
                  <c:v>-2.3E-2</c:v>
                </c:pt>
                <c:pt idx="76">
                  <c:v>2.0899999999999998E-2</c:v>
                </c:pt>
                <c:pt idx="77">
                  <c:v>1.35E-2</c:v>
                </c:pt>
                <c:pt idx="78">
                  <c:v>1.7999999999999999E-2</c:v>
                </c:pt>
                <c:pt idx="79">
                  <c:v>-4.0000000000000002E-4</c:v>
                </c:pt>
                <c:pt idx="80">
                  <c:v>2.7099999999999999E-2</c:v>
                </c:pt>
                <c:pt idx="81">
                  <c:v>-1.5100000000000001E-2</c:v>
                </c:pt>
                <c:pt idx="82">
                  <c:v>1.38E-2</c:v>
                </c:pt>
                <c:pt idx="83">
                  <c:v>-5.0000000000000001E-3</c:v>
                </c:pt>
                <c:pt idx="84">
                  <c:v>6.1000000000000004E-3</c:v>
                </c:pt>
                <c:pt idx="85">
                  <c:v>1.2999999999999999E-3</c:v>
                </c:pt>
                <c:pt idx="86">
                  <c:v>-1.15E-2</c:v>
                </c:pt>
                <c:pt idx="87">
                  <c:v>-4.1000000000000002E-2</c:v>
                </c:pt>
                <c:pt idx="88">
                  <c:v>-1.8700000000000001E-2</c:v>
                </c:pt>
                <c:pt idx="89">
                  <c:v>3.0300000000000001E-2</c:v>
                </c:pt>
                <c:pt idx="90">
                  <c:v>-4.2299999999999997E-2</c:v>
                </c:pt>
                <c:pt idx="91">
                  <c:v>3.2000000000000002E-3</c:v>
                </c:pt>
                <c:pt idx="92">
                  <c:v>-3.7499999999999999E-2</c:v>
                </c:pt>
                <c:pt idx="93">
                  <c:v>3.8399999999999997E-2</c:v>
                </c:pt>
                <c:pt idx="94">
                  <c:v>-2.2599999999999999E-2</c:v>
                </c:pt>
                <c:pt idx="95">
                  <c:v>2.9000000000000001E-2</c:v>
                </c:pt>
                <c:pt idx="96">
                  <c:v>-8.3000000000000001E-3</c:v>
                </c:pt>
                <c:pt idx="97">
                  <c:v>2.3E-3</c:v>
                </c:pt>
                <c:pt idx="98">
                  <c:v>3.1E-2</c:v>
                </c:pt>
                <c:pt idx="99">
                  <c:v>-3.04E-2</c:v>
                </c:pt>
                <c:pt idx="100">
                  <c:v>8.0000000000000002E-3</c:v>
                </c:pt>
                <c:pt idx="101">
                  <c:v>2.87E-2</c:v>
                </c:pt>
                <c:pt idx="102">
                  <c:v>-4.4900000000000002E-2</c:v>
                </c:pt>
                <c:pt idx="103">
                  <c:v>4.1000000000000003E-3</c:v>
                </c:pt>
                <c:pt idx="104">
                  <c:v>-2.8000000000000001E-2</c:v>
                </c:pt>
                <c:pt idx="105">
                  <c:v>-2.1000000000000001E-2</c:v>
                </c:pt>
                <c:pt idx="106">
                  <c:v>3.3399999999999999E-2</c:v>
                </c:pt>
                <c:pt idx="107">
                  <c:v>-2.9600000000000001E-2</c:v>
                </c:pt>
                <c:pt idx="108">
                  <c:v>-3.4599999999999999E-2</c:v>
                </c:pt>
                <c:pt idx="109">
                  <c:v>9.7000000000000003E-3</c:v>
                </c:pt>
                <c:pt idx="110">
                  <c:v>1.09E-2</c:v>
                </c:pt>
                <c:pt idx="111">
                  <c:v>1.1599999999999999E-2</c:v>
                </c:pt>
                <c:pt idx="112">
                  <c:v>-7.4000000000000003E-3</c:v>
                </c:pt>
                <c:pt idx="113">
                  <c:v>4.4000000000000003E-3</c:v>
                </c:pt>
                <c:pt idx="114">
                  <c:v>2.9100000000000001E-2</c:v>
                </c:pt>
                <c:pt idx="115">
                  <c:v>1.52E-2</c:v>
                </c:pt>
                <c:pt idx="116">
                  <c:v>1.72E-2</c:v>
                </c:pt>
                <c:pt idx="117">
                  <c:v>-3.9699999999999999E-2</c:v>
                </c:pt>
                <c:pt idx="118">
                  <c:v>7.0300000000000001E-2</c:v>
                </c:pt>
                <c:pt idx="119">
                  <c:v>3.3E-3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38-4427-AB04-CDAD8D1A8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067896"/>
        <c:axId val="615065600"/>
      </c:lineChart>
      <c:catAx>
        <c:axId val="61506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5600"/>
        <c:crosses val="autoZero"/>
        <c:auto val="1"/>
        <c:lblAlgn val="ctr"/>
        <c:lblOffset val="100"/>
        <c:noMultiLvlLbl val="0"/>
      </c:catAx>
      <c:valAx>
        <c:axId val="6150656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Gold  stock portfolio (USD)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'Graphs of factors'!$K$2:$K$121</c:f>
              <c:numCache>
                <c:formatCode>m/d/yyyy</c:formatCode>
                <c:ptCount val="120"/>
                <c:pt idx="12" formatCode="General">
                  <c:v>2008</c:v>
                </c:pt>
                <c:pt idx="24" formatCode="General">
                  <c:v>2009</c:v>
                </c:pt>
                <c:pt idx="36" formatCode="General">
                  <c:v>2010</c:v>
                </c:pt>
                <c:pt idx="48" formatCode="General">
                  <c:v>2011</c:v>
                </c:pt>
                <c:pt idx="60" formatCode="General">
                  <c:v>2012</c:v>
                </c:pt>
                <c:pt idx="72" formatCode="General">
                  <c:v>2013</c:v>
                </c:pt>
                <c:pt idx="84" formatCode="General">
                  <c:v>2014</c:v>
                </c:pt>
                <c:pt idx="96" formatCode="General">
                  <c:v>2015</c:v>
                </c:pt>
                <c:pt idx="108" formatCode="General">
                  <c:v>2016</c:v>
                </c:pt>
              </c:numCache>
            </c:numRef>
          </c:cat>
          <c:val>
            <c:numRef>
              <c:f>'Graphs of factors'!$L$2:$L$121</c:f>
              <c:numCache>
                <c:formatCode>General</c:formatCode>
                <c:ptCount val="120"/>
                <c:pt idx="0">
                  <c:v>68.983631426751998</c:v>
                </c:pt>
                <c:pt idx="1">
                  <c:v>70.864853410372191</c:v>
                </c:pt>
                <c:pt idx="2">
                  <c:v>64.167448610827307</c:v>
                </c:pt>
                <c:pt idx="3">
                  <c:v>68.090275859642503</c:v>
                </c:pt>
                <c:pt idx="4">
                  <c:v>68.033614557655824</c:v>
                </c:pt>
                <c:pt idx="5">
                  <c:v>63.836970899159482</c:v>
                </c:pt>
                <c:pt idx="6">
                  <c:v>57.412733164849634</c:v>
                </c:pt>
                <c:pt idx="7">
                  <c:v>60.959887100607901</c:v>
                </c:pt>
                <c:pt idx="8">
                  <c:v>62.611929969621002</c:v>
                </c:pt>
                <c:pt idx="9">
                  <c:v>71.779608192299861</c:v>
                </c:pt>
                <c:pt idx="10">
                  <c:v>73.246606663530059</c:v>
                </c:pt>
                <c:pt idx="11">
                  <c:v>75.632312333406759</c:v>
                </c:pt>
                <c:pt idx="12">
                  <c:v>73.595368329104318</c:v>
                </c:pt>
                <c:pt idx="13">
                  <c:v>86.235271407924699</c:v>
                </c:pt>
                <c:pt idx="14">
                  <c:v>87.688278605310614</c:v>
                </c:pt>
                <c:pt idx="15">
                  <c:v>74.750045020765825</c:v>
                </c:pt>
                <c:pt idx="16">
                  <c:v>73.198475240576713</c:v>
                </c:pt>
                <c:pt idx="17">
                  <c:v>87.46952873696506</c:v>
                </c:pt>
                <c:pt idx="18">
                  <c:v>87.238800678728808</c:v>
                </c:pt>
                <c:pt idx="19">
                  <c:v>85.175199705088971</c:v>
                </c:pt>
                <c:pt idx="20">
                  <c:v>76.221066155166454</c:v>
                </c:pt>
                <c:pt idx="21">
                  <c:v>71.551197038043611</c:v>
                </c:pt>
                <c:pt idx="22">
                  <c:v>64.812736704107351</c:v>
                </c:pt>
                <c:pt idx="23">
                  <c:v>71.627019424207603</c:v>
                </c:pt>
                <c:pt idx="24">
                  <c:v>90.492230056317737</c:v>
                </c:pt>
                <c:pt idx="25">
                  <c:v>99.027774600746952</c:v>
                </c:pt>
                <c:pt idx="26">
                  <c:v>101.48004931944365</c:v>
                </c:pt>
                <c:pt idx="27">
                  <c:v>128.84013206392669</c:v>
                </c:pt>
                <c:pt idx="28">
                  <c:v>113.0179961970381</c:v>
                </c:pt>
                <c:pt idx="29">
                  <c:v>150.0949414185169</c:v>
                </c:pt>
                <c:pt idx="30">
                  <c:v>134.00457688597115</c:v>
                </c:pt>
                <c:pt idx="31">
                  <c:v>131.07953862077875</c:v>
                </c:pt>
                <c:pt idx="32">
                  <c:v>124.31215329630432</c:v>
                </c:pt>
                <c:pt idx="33">
                  <c:v>147.95514834514634</c:v>
                </c:pt>
                <c:pt idx="34">
                  <c:v>152.92999882000476</c:v>
                </c:pt>
                <c:pt idx="35">
                  <c:v>190.67142304389461</c:v>
                </c:pt>
                <c:pt idx="36">
                  <c:v>177.46717307079521</c:v>
                </c:pt>
                <c:pt idx="37">
                  <c:v>155.46386398430894</c:v>
                </c:pt>
                <c:pt idx="38">
                  <c:v>166.77044932692814</c:v>
                </c:pt>
                <c:pt idx="39">
                  <c:v>186.31364736688889</c:v>
                </c:pt>
                <c:pt idx="40">
                  <c:v>192.93593486176167</c:v>
                </c:pt>
                <c:pt idx="41">
                  <c:v>223.36692823530177</c:v>
                </c:pt>
                <c:pt idx="42">
                  <c:v>217.86756779643272</c:v>
                </c:pt>
                <c:pt idx="43">
                  <c:v>206.94866419605279</c:v>
                </c:pt>
                <c:pt idx="44">
                  <c:v>205.51945359726079</c:v>
                </c:pt>
                <c:pt idx="45">
                  <c:v>223.27658315551204</c:v>
                </c:pt>
                <c:pt idx="46">
                  <c:v>195.79418689638493</c:v>
                </c:pt>
                <c:pt idx="47">
                  <c:v>208.73246684033899</c:v>
                </c:pt>
                <c:pt idx="48">
                  <c:v>195.20844012028221</c:v>
                </c:pt>
                <c:pt idx="49">
                  <c:v>169.52700147548097</c:v>
                </c:pt>
                <c:pt idx="50">
                  <c:v>183.79125358638396</c:v>
                </c:pt>
                <c:pt idx="51">
                  <c:v>187.33542501913749</c:v>
                </c:pt>
                <c:pt idx="52">
                  <c:v>191.11678914684322</c:v>
                </c:pt>
                <c:pt idx="53">
                  <c:v>173.99787274730082</c:v>
                </c:pt>
                <c:pt idx="54">
                  <c:v>177.64467976912368</c:v>
                </c:pt>
                <c:pt idx="55">
                  <c:v>205.26228669736682</c:v>
                </c:pt>
                <c:pt idx="56">
                  <c:v>247.01746881812258</c:v>
                </c:pt>
                <c:pt idx="57">
                  <c:v>241.4146988030372</c:v>
                </c:pt>
                <c:pt idx="58">
                  <c:v>244.85594802248468</c:v>
                </c:pt>
                <c:pt idx="59">
                  <c:v>246.77076780150151</c:v>
                </c:pt>
                <c:pt idx="60">
                  <c:v>245.9170476024216</c:v>
                </c:pt>
                <c:pt idx="61">
                  <c:v>281.67048383757208</c:v>
                </c:pt>
                <c:pt idx="62">
                  <c:v>286.51194401608444</c:v>
                </c:pt>
                <c:pt idx="63">
                  <c:v>208.14101374712692</c:v>
                </c:pt>
                <c:pt idx="64">
                  <c:v>215.08789798293154</c:v>
                </c:pt>
                <c:pt idx="65">
                  <c:v>204.86867059457052</c:v>
                </c:pt>
                <c:pt idx="66">
                  <c:v>228.2593435204216</c:v>
                </c:pt>
                <c:pt idx="67">
                  <c:v>227.74521250491455</c:v>
                </c:pt>
                <c:pt idx="68">
                  <c:v>254.5715213393122</c:v>
                </c:pt>
                <c:pt idx="69">
                  <c:v>307.96067380267203</c:v>
                </c:pt>
                <c:pt idx="70">
                  <c:v>309.90600576174552</c:v>
                </c:pt>
                <c:pt idx="71">
                  <c:v>299.79981028876506</c:v>
                </c:pt>
                <c:pt idx="72">
                  <c:v>257.15054290794581</c:v>
                </c:pt>
                <c:pt idx="73">
                  <c:v>259.104783821627</c:v>
                </c:pt>
                <c:pt idx="74">
                  <c:v>230.25817079426668</c:v>
                </c:pt>
                <c:pt idx="75">
                  <c:v>228.2787568381568</c:v>
                </c:pt>
                <c:pt idx="76">
                  <c:v>220.95817035610952</c:v>
                </c:pt>
                <c:pt idx="77">
                  <c:v>222.88335273005629</c:v>
                </c:pt>
                <c:pt idx="78">
                  <c:v>178.72774704439479</c:v>
                </c:pt>
                <c:pt idx="79">
                  <c:v>222.01624046350867</c:v>
                </c:pt>
                <c:pt idx="80">
                  <c:v>230.3019868855566</c:v>
                </c:pt>
                <c:pt idx="81">
                  <c:v>181.31030850236124</c:v>
                </c:pt>
                <c:pt idx="82">
                  <c:v>197.71955206759307</c:v>
                </c:pt>
                <c:pt idx="83">
                  <c:v>176.04024139203659</c:v>
                </c:pt>
                <c:pt idx="84">
                  <c:v>151.40424853465728</c:v>
                </c:pt>
                <c:pt idx="85">
                  <c:v>178.48510717604606</c:v>
                </c:pt>
                <c:pt idx="86">
                  <c:v>204.85137370309647</c:v>
                </c:pt>
                <c:pt idx="87">
                  <c:v>187.77170298003765</c:v>
                </c:pt>
                <c:pt idx="88">
                  <c:v>195.14243310959134</c:v>
                </c:pt>
                <c:pt idx="89">
                  <c:v>186.51414891685147</c:v>
                </c:pt>
                <c:pt idx="90">
                  <c:v>201.83327465951012</c:v>
                </c:pt>
                <c:pt idx="91">
                  <c:v>209.14763280871321</c:v>
                </c:pt>
                <c:pt idx="92">
                  <c:v>209.50128501112027</c:v>
                </c:pt>
                <c:pt idx="93">
                  <c:v>166.84720830711996</c:v>
                </c:pt>
                <c:pt idx="94">
                  <c:v>160.90078394690056</c:v>
                </c:pt>
                <c:pt idx="95">
                  <c:v>185.37886439506022</c:v>
                </c:pt>
                <c:pt idx="96">
                  <c:v>202.06929811677003</c:v>
                </c:pt>
                <c:pt idx="97">
                  <c:v>257.66145235926371</c:v>
                </c:pt>
                <c:pt idx="98">
                  <c:v>228.8731000361955</c:v>
                </c:pt>
                <c:pt idx="99">
                  <c:v>214.27429342477902</c:v>
                </c:pt>
                <c:pt idx="100">
                  <c:v>221.7139084806239</c:v>
                </c:pt>
                <c:pt idx="101">
                  <c:v>210.41699766457819</c:v>
                </c:pt>
                <c:pt idx="102">
                  <c:v>183.87641848752591</c:v>
                </c:pt>
                <c:pt idx="103">
                  <c:v>180.44483480159113</c:v>
                </c:pt>
                <c:pt idx="104">
                  <c:v>182.88125248245905</c:v>
                </c:pt>
                <c:pt idx="105">
                  <c:v>185.66662181438213</c:v>
                </c:pt>
                <c:pt idx="106">
                  <c:v>205.26893252606288</c:v>
                </c:pt>
                <c:pt idx="107">
                  <c:v>201.80721047859342</c:v>
                </c:pt>
                <c:pt idx="108">
                  <c:v>198.79491716357302</c:v>
                </c:pt>
                <c:pt idx="109">
                  <c:v>255.90807956212535</c:v>
                </c:pt>
                <c:pt idx="110">
                  <c:v>320.43735500736773</c:v>
                </c:pt>
                <c:pt idx="111">
                  <c:v>299.05209638997474</c:v>
                </c:pt>
                <c:pt idx="112">
                  <c:v>292.82539503510372</c:v>
                </c:pt>
                <c:pt idx="113">
                  <c:v>246.53084143895487</c:v>
                </c:pt>
                <c:pt idx="114">
                  <c:v>445.10892767244513</c:v>
                </c:pt>
                <c:pt idx="115">
                  <c:v>448.29801523660313</c:v>
                </c:pt>
                <c:pt idx="116">
                  <c:v>354.16353841942509</c:v>
                </c:pt>
                <c:pt idx="117">
                  <c:v>408.66838921011987</c:v>
                </c:pt>
                <c:pt idx="118">
                  <c:v>374.38240354896135</c:v>
                </c:pt>
                <c:pt idx="119">
                  <c:v>260.55858659218677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87-4935-8A9A-C9CF3D192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067896"/>
        <c:axId val="615065600"/>
      </c:lineChart>
      <c:catAx>
        <c:axId val="61506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5600"/>
        <c:crosses val="autoZero"/>
        <c:auto val="1"/>
        <c:lblAlgn val="ctr"/>
        <c:lblOffset val="100"/>
        <c:noMultiLvlLbl val="0"/>
      </c:catAx>
      <c:valAx>
        <c:axId val="6150656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MSCI ACWI (USD)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'Graphs of factors (2)'!$K$2:$K$121</c:f>
              <c:numCache>
                <c:formatCode>m/d/yyyy</c:formatCode>
                <c:ptCount val="120"/>
                <c:pt idx="12" formatCode="General">
                  <c:v>2008</c:v>
                </c:pt>
                <c:pt idx="24" formatCode="General">
                  <c:v>2009</c:v>
                </c:pt>
                <c:pt idx="36" formatCode="General">
                  <c:v>2010</c:v>
                </c:pt>
                <c:pt idx="48" formatCode="General">
                  <c:v>2011</c:v>
                </c:pt>
                <c:pt idx="60" formatCode="General">
                  <c:v>2012</c:v>
                </c:pt>
                <c:pt idx="72" formatCode="General">
                  <c:v>2013</c:v>
                </c:pt>
                <c:pt idx="84" formatCode="General">
                  <c:v>2014</c:v>
                </c:pt>
                <c:pt idx="96" formatCode="General">
                  <c:v>2015</c:v>
                </c:pt>
                <c:pt idx="108" formatCode="General">
                  <c:v>2016</c:v>
                </c:pt>
              </c:numCache>
            </c:numRef>
          </c:cat>
          <c:val>
            <c:numRef>
              <c:f>'Graphs of factors (2)'!$M$2:$M$121</c:f>
              <c:numCache>
                <c:formatCode>General</c:formatCode>
                <c:ptCount val="120"/>
                <c:pt idx="0">
                  <c:v>367.78699999999998</c:v>
                </c:pt>
                <c:pt idx="1">
                  <c:v>374.72500000000002</c:v>
                </c:pt>
                <c:pt idx="2">
                  <c:v>366.30200000000002</c:v>
                </c:pt>
                <c:pt idx="3">
                  <c:v>376.17599999999999</c:v>
                </c:pt>
                <c:pt idx="4">
                  <c:v>390.67500000000001</c:v>
                </c:pt>
                <c:pt idx="5">
                  <c:v>403.99</c:v>
                </c:pt>
                <c:pt idx="6">
                  <c:v>403.53100000000001</c:v>
                </c:pt>
                <c:pt idx="7">
                  <c:v>389.87299999999999</c:v>
                </c:pt>
                <c:pt idx="8">
                  <c:v>391.90800000000002</c:v>
                </c:pt>
                <c:pt idx="9">
                  <c:v>415.89600000000002</c:v>
                </c:pt>
                <c:pt idx="10">
                  <c:v>420.71</c:v>
                </c:pt>
                <c:pt idx="11">
                  <c:v>406.596</c:v>
                </c:pt>
                <c:pt idx="12">
                  <c:v>403.25900000000001</c:v>
                </c:pt>
                <c:pt idx="13">
                  <c:v>375.85300000000001</c:v>
                </c:pt>
                <c:pt idx="14">
                  <c:v>366.45600000000002</c:v>
                </c:pt>
                <c:pt idx="15">
                  <c:v>371.14299999999997</c:v>
                </c:pt>
                <c:pt idx="16">
                  <c:v>384.90300000000002</c:v>
                </c:pt>
                <c:pt idx="17">
                  <c:v>385.47500000000002</c:v>
                </c:pt>
                <c:pt idx="18">
                  <c:v>352.56400000000002</c:v>
                </c:pt>
                <c:pt idx="19">
                  <c:v>341.97500000000002</c:v>
                </c:pt>
                <c:pt idx="20">
                  <c:v>334.71199999999999</c:v>
                </c:pt>
                <c:pt idx="21">
                  <c:v>295.17500000000001</c:v>
                </c:pt>
                <c:pt idx="22">
                  <c:v>237.58699999999999</c:v>
                </c:pt>
                <c:pt idx="23">
                  <c:v>205.50899999999999</c:v>
                </c:pt>
                <c:pt idx="24">
                  <c:v>227.72800000000001</c:v>
                </c:pt>
                <c:pt idx="25">
                  <c:v>205.327</c:v>
                </c:pt>
                <c:pt idx="26">
                  <c:v>177.95599999999999</c:v>
                </c:pt>
                <c:pt idx="27">
                  <c:v>205.21100000000001</c:v>
                </c:pt>
                <c:pt idx="28">
                  <c:v>225.96</c:v>
                </c:pt>
                <c:pt idx="29">
                  <c:v>253.29300000000001</c:v>
                </c:pt>
                <c:pt idx="30">
                  <c:v>247.327</c:v>
                </c:pt>
                <c:pt idx="31">
                  <c:v>271.59800000000001</c:v>
                </c:pt>
                <c:pt idx="32">
                  <c:v>270.95999999999998</c:v>
                </c:pt>
                <c:pt idx="33">
                  <c:v>281.55</c:v>
                </c:pt>
                <c:pt idx="34">
                  <c:v>283.154</c:v>
                </c:pt>
                <c:pt idx="35">
                  <c:v>299.57400000000001</c:v>
                </c:pt>
                <c:pt idx="36">
                  <c:v>299.435</c:v>
                </c:pt>
                <c:pt idx="37">
                  <c:v>288.52600000000001</c:v>
                </c:pt>
                <c:pt idx="38">
                  <c:v>291.58199999999999</c:v>
                </c:pt>
                <c:pt idx="39">
                  <c:v>310.66000000000003</c:v>
                </c:pt>
                <c:pt idx="40">
                  <c:v>307.72300000000001</c:v>
                </c:pt>
                <c:pt idx="41">
                  <c:v>274.13299999999998</c:v>
                </c:pt>
                <c:pt idx="42">
                  <c:v>266.74</c:v>
                </c:pt>
                <c:pt idx="43">
                  <c:v>296.69499999999999</c:v>
                </c:pt>
                <c:pt idx="44">
                  <c:v>286.71300000000002</c:v>
                </c:pt>
                <c:pt idx="45">
                  <c:v>306.69200000000001</c:v>
                </c:pt>
                <c:pt idx="46">
                  <c:v>316.77800000000002</c:v>
                </c:pt>
                <c:pt idx="47">
                  <c:v>314.38600000000002</c:v>
                </c:pt>
                <c:pt idx="48">
                  <c:v>332.87</c:v>
                </c:pt>
                <c:pt idx="49">
                  <c:v>340.98099999999999</c:v>
                </c:pt>
                <c:pt idx="50">
                  <c:v>342.608</c:v>
                </c:pt>
                <c:pt idx="51">
                  <c:v>345.661</c:v>
                </c:pt>
                <c:pt idx="52">
                  <c:v>357.72199999999998</c:v>
                </c:pt>
                <c:pt idx="53">
                  <c:v>343.62299999999999</c:v>
                </c:pt>
                <c:pt idx="54">
                  <c:v>345.04399999999998</c:v>
                </c:pt>
                <c:pt idx="55">
                  <c:v>334.33499999999998</c:v>
                </c:pt>
                <c:pt idx="56">
                  <c:v>309.029</c:v>
                </c:pt>
                <c:pt idx="57">
                  <c:v>273.005</c:v>
                </c:pt>
                <c:pt idx="58">
                  <c:v>299.91199999999998</c:v>
                </c:pt>
                <c:pt idx="59">
                  <c:v>301.68099999999998</c:v>
                </c:pt>
                <c:pt idx="60">
                  <c:v>300.30900000000003</c:v>
                </c:pt>
                <c:pt idx="61">
                  <c:v>320.77999999999997</c:v>
                </c:pt>
                <c:pt idx="62">
                  <c:v>333.077</c:v>
                </c:pt>
                <c:pt idx="63">
                  <c:v>336.26600000000002</c:v>
                </c:pt>
                <c:pt idx="64">
                  <c:v>329.315</c:v>
                </c:pt>
                <c:pt idx="65">
                  <c:v>292.01400000000001</c:v>
                </c:pt>
                <c:pt idx="66">
                  <c:v>313.33600000000001</c:v>
                </c:pt>
                <c:pt idx="67">
                  <c:v>315.55099999999999</c:v>
                </c:pt>
                <c:pt idx="68">
                  <c:v>322.709</c:v>
                </c:pt>
                <c:pt idx="69">
                  <c:v>333.29599999999999</c:v>
                </c:pt>
                <c:pt idx="70">
                  <c:v>331.82400000000001</c:v>
                </c:pt>
                <c:pt idx="71">
                  <c:v>332.40600000000001</c:v>
                </c:pt>
                <c:pt idx="72">
                  <c:v>339.78500000000003</c:v>
                </c:pt>
                <c:pt idx="73">
                  <c:v>357.75900000000001</c:v>
                </c:pt>
                <c:pt idx="74">
                  <c:v>353.61099999999999</c:v>
                </c:pt>
                <c:pt idx="75">
                  <c:v>358.47</c:v>
                </c:pt>
                <c:pt idx="76">
                  <c:v>367.24900000000002</c:v>
                </c:pt>
                <c:pt idx="77">
                  <c:v>366.93</c:v>
                </c:pt>
                <c:pt idx="78">
                  <c:v>358.25400000000002</c:v>
                </c:pt>
                <c:pt idx="79">
                  <c:v>376.51400000000001</c:v>
                </c:pt>
                <c:pt idx="80">
                  <c:v>366.209</c:v>
                </c:pt>
                <c:pt idx="81">
                  <c:v>384.61599999999999</c:v>
                </c:pt>
                <c:pt idx="82">
                  <c:v>395.72699999999998</c:v>
                </c:pt>
                <c:pt idx="83">
                  <c:v>400.28</c:v>
                </c:pt>
                <c:pt idx="84">
                  <c:v>408.553</c:v>
                </c:pt>
                <c:pt idx="85">
                  <c:v>385.66399999999999</c:v>
                </c:pt>
                <c:pt idx="86">
                  <c:v>405.05500000000001</c:v>
                </c:pt>
                <c:pt idx="87">
                  <c:v>413.44600000000003</c:v>
                </c:pt>
                <c:pt idx="88">
                  <c:v>414.70800000000003</c:v>
                </c:pt>
                <c:pt idx="89">
                  <c:v>422.07100000000003</c:v>
                </c:pt>
                <c:pt idx="90">
                  <c:v>431.25900000000001</c:v>
                </c:pt>
                <c:pt idx="91">
                  <c:v>420.90800000000002</c:v>
                </c:pt>
                <c:pt idx="92">
                  <c:v>431.59199999999998</c:v>
                </c:pt>
                <c:pt idx="93">
                  <c:v>412.26100000000002</c:v>
                </c:pt>
                <c:pt idx="94">
                  <c:v>417.22399999999999</c:v>
                </c:pt>
                <c:pt idx="95">
                  <c:v>422.83600000000001</c:v>
                </c:pt>
                <c:pt idx="96">
                  <c:v>417.12099999999998</c:v>
                </c:pt>
                <c:pt idx="97">
                  <c:v>414.10500000000002</c:v>
                </c:pt>
                <c:pt idx="98">
                  <c:v>433.21</c:v>
                </c:pt>
                <c:pt idx="99">
                  <c:v>424.55500000000001</c:v>
                </c:pt>
                <c:pt idx="100">
                  <c:v>438.18299999999999</c:v>
                </c:pt>
                <c:pt idx="101">
                  <c:v>434.23200000000003</c:v>
                </c:pt>
                <c:pt idx="102">
                  <c:v>426.01499999999999</c:v>
                </c:pt>
                <c:pt idx="103">
                  <c:v>425.315</c:v>
                </c:pt>
                <c:pt idx="104">
                  <c:v>386.16699999999997</c:v>
                </c:pt>
                <c:pt idx="105">
                  <c:v>383.23200000000003</c:v>
                </c:pt>
                <c:pt idx="106">
                  <c:v>413.40300000000002</c:v>
                </c:pt>
                <c:pt idx="107">
                  <c:v>411.15100000000001</c:v>
                </c:pt>
                <c:pt idx="108">
                  <c:v>399.36599999999999</c:v>
                </c:pt>
                <c:pt idx="109">
                  <c:v>375.98599999999999</c:v>
                </c:pt>
                <c:pt idx="110">
                  <c:v>378.37900000000002</c:v>
                </c:pt>
                <c:pt idx="111">
                  <c:v>396.00900000000001</c:v>
                </c:pt>
                <c:pt idx="112">
                  <c:v>404.16500000000002</c:v>
                </c:pt>
                <c:pt idx="113">
                  <c:v>402.18299999999999</c:v>
                </c:pt>
                <c:pt idx="114">
                  <c:v>401.06900000000002</c:v>
                </c:pt>
                <c:pt idx="115">
                  <c:v>415.65300000000002</c:v>
                </c:pt>
                <c:pt idx="116">
                  <c:v>417.351</c:v>
                </c:pt>
                <c:pt idx="117">
                  <c:v>418.23399999999998</c:v>
                </c:pt>
                <c:pt idx="118">
                  <c:v>409.38400000000001</c:v>
                </c:pt>
                <c:pt idx="119">
                  <c:v>412.46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35-494F-999F-05B54E683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067896"/>
        <c:axId val="615065600"/>
      </c:lineChart>
      <c:catAx>
        <c:axId val="61506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5600"/>
        <c:crosses val="autoZero"/>
        <c:auto val="1"/>
        <c:lblAlgn val="ctr"/>
        <c:lblOffset val="100"/>
        <c:noMultiLvlLbl val="0"/>
      </c:catAx>
      <c:valAx>
        <c:axId val="615065600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Gold</a:t>
            </a:r>
            <a:r>
              <a:rPr lang="nb-NO" sz="1200" b="1" baseline="0"/>
              <a:t> price </a:t>
            </a:r>
            <a:r>
              <a:rPr lang="nb-NO" sz="1200" b="1"/>
              <a:t>(Bullion,</a:t>
            </a:r>
            <a:r>
              <a:rPr lang="nb-NO" sz="1200" b="1" baseline="0"/>
              <a:t> USD per troy ounce</a:t>
            </a:r>
            <a:r>
              <a:rPr lang="nb-NO" sz="1200" b="1"/>
              <a:t>)</a:t>
            </a:r>
          </a:p>
        </c:rich>
      </c:tx>
      <c:layout>
        <c:manualLayout>
          <c:xMode val="edge"/>
          <c:yMode val="edge"/>
          <c:x val="0.25320418084111995"/>
          <c:y val="3.2063379454947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'Graphs of factors (2)'!$K$2:$K$121</c:f>
              <c:numCache>
                <c:formatCode>m/d/yyyy</c:formatCode>
                <c:ptCount val="120"/>
                <c:pt idx="12" formatCode="General">
                  <c:v>2008</c:v>
                </c:pt>
                <c:pt idx="24" formatCode="General">
                  <c:v>2009</c:v>
                </c:pt>
                <c:pt idx="36" formatCode="General">
                  <c:v>2010</c:v>
                </c:pt>
                <c:pt idx="48" formatCode="General">
                  <c:v>2011</c:v>
                </c:pt>
                <c:pt idx="60" formatCode="General">
                  <c:v>2012</c:v>
                </c:pt>
                <c:pt idx="72" formatCode="General">
                  <c:v>2013</c:v>
                </c:pt>
                <c:pt idx="84" formatCode="General">
                  <c:v>2014</c:v>
                </c:pt>
                <c:pt idx="96" formatCode="General">
                  <c:v>2015</c:v>
                </c:pt>
                <c:pt idx="108" formatCode="General">
                  <c:v>2016</c:v>
                </c:pt>
              </c:numCache>
            </c:numRef>
          </c:cat>
          <c:val>
            <c:numRef>
              <c:f>'Graphs of factors (2)'!$N$2:$N$121</c:f>
              <c:numCache>
                <c:formatCode>General</c:formatCode>
                <c:ptCount val="120"/>
                <c:pt idx="0">
                  <c:v>634.5</c:v>
                </c:pt>
                <c:pt idx="1">
                  <c:v>657.55</c:v>
                </c:pt>
                <c:pt idx="2">
                  <c:v>669.07</c:v>
                </c:pt>
                <c:pt idx="3">
                  <c:v>658.8</c:v>
                </c:pt>
                <c:pt idx="4">
                  <c:v>673.85</c:v>
                </c:pt>
                <c:pt idx="5">
                  <c:v>668.35</c:v>
                </c:pt>
                <c:pt idx="6">
                  <c:v>656.85</c:v>
                </c:pt>
                <c:pt idx="7">
                  <c:v>664.75</c:v>
                </c:pt>
                <c:pt idx="8">
                  <c:v>672.2</c:v>
                </c:pt>
                <c:pt idx="9">
                  <c:v>747.3</c:v>
                </c:pt>
                <c:pt idx="10">
                  <c:v>791.5</c:v>
                </c:pt>
                <c:pt idx="11">
                  <c:v>787.55</c:v>
                </c:pt>
                <c:pt idx="12">
                  <c:v>836.15</c:v>
                </c:pt>
                <c:pt idx="13">
                  <c:v>910.45</c:v>
                </c:pt>
                <c:pt idx="14">
                  <c:v>981.35</c:v>
                </c:pt>
                <c:pt idx="15">
                  <c:v>879.55</c:v>
                </c:pt>
                <c:pt idx="16">
                  <c:v>850.15</c:v>
                </c:pt>
                <c:pt idx="17">
                  <c:v>896.7</c:v>
                </c:pt>
                <c:pt idx="18">
                  <c:v>942.9</c:v>
                </c:pt>
                <c:pt idx="19">
                  <c:v>914.4</c:v>
                </c:pt>
                <c:pt idx="20">
                  <c:v>817.95</c:v>
                </c:pt>
                <c:pt idx="21">
                  <c:v>878.1</c:v>
                </c:pt>
                <c:pt idx="22">
                  <c:v>727.75</c:v>
                </c:pt>
                <c:pt idx="23">
                  <c:v>773.65</c:v>
                </c:pt>
                <c:pt idx="24">
                  <c:v>862.2</c:v>
                </c:pt>
                <c:pt idx="25">
                  <c:v>915.55</c:v>
                </c:pt>
                <c:pt idx="26">
                  <c:v>932.7</c:v>
                </c:pt>
                <c:pt idx="27">
                  <c:v>923.2</c:v>
                </c:pt>
                <c:pt idx="28">
                  <c:v>884.4</c:v>
                </c:pt>
                <c:pt idx="29">
                  <c:v>978.7</c:v>
                </c:pt>
                <c:pt idx="30">
                  <c:v>926.75</c:v>
                </c:pt>
                <c:pt idx="31">
                  <c:v>954.9</c:v>
                </c:pt>
                <c:pt idx="32">
                  <c:v>951.15</c:v>
                </c:pt>
                <c:pt idx="33">
                  <c:v>1007.7</c:v>
                </c:pt>
                <c:pt idx="34">
                  <c:v>1044.9000000000001</c:v>
                </c:pt>
                <c:pt idx="35">
                  <c:v>1179.5</c:v>
                </c:pt>
                <c:pt idx="36">
                  <c:v>1096</c:v>
                </c:pt>
                <c:pt idx="37">
                  <c:v>1094.7</c:v>
                </c:pt>
                <c:pt idx="38">
                  <c:v>1118.7</c:v>
                </c:pt>
                <c:pt idx="39">
                  <c:v>1125.25</c:v>
                </c:pt>
                <c:pt idx="40">
                  <c:v>1179.8499999999999</c:v>
                </c:pt>
                <c:pt idx="41">
                  <c:v>1226.7</c:v>
                </c:pt>
                <c:pt idx="42">
                  <c:v>1217.8</c:v>
                </c:pt>
                <c:pt idx="43">
                  <c:v>1184.6500000000001</c:v>
                </c:pt>
                <c:pt idx="44">
                  <c:v>1244.3499999999999</c:v>
                </c:pt>
                <c:pt idx="45">
                  <c:v>1318.63</c:v>
                </c:pt>
                <c:pt idx="46">
                  <c:v>1352.8</c:v>
                </c:pt>
                <c:pt idx="47">
                  <c:v>1387.15</c:v>
                </c:pt>
                <c:pt idx="48">
                  <c:v>1417.63</c:v>
                </c:pt>
                <c:pt idx="49">
                  <c:v>1332.2</c:v>
                </c:pt>
                <c:pt idx="50">
                  <c:v>1422.8</c:v>
                </c:pt>
                <c:pt idx="51">
                  <c:v>1424.82</c:v>
                </c:pt>
                <c:pt idx="52">
                  <c:v>1535.8</c:v>
                </c:pt>
                <c:pt idx="53">
                  <c:v>1545.3</c:v>
                </c:pt>
                <c:pt idx="54">
                  <c:v>1485.05</c:v>
                </c:pt>
                <c:pt idx="55">
                  <c:v>1631.09</c:v>
                </c:pt>
                <c:pt idx="56">
                  <c:v>1826.35</c:v>
                </c:pt>
                <c:pt idx="57">
                  <c:v>1648.95</c:v>
                </c:pt>
                <c:pt idx="58">
                  <c:v>1701.8</c:v>
                </c:pt>
                <c:pt idx="59">
                  <c:v>1745.15</c:v>
                </c:pt>
                <c:pt idx="60">
                  <c:v>1574.57</c:v>
                </c:pt>
                <c:pt idx="61">
                  <c:v>1749.24</c:v>
                </c:pt>
                <c:pt idx="62">
                  <c:v>1713.15</c:v>
                </c:pt>
                <c:pt idx="63">
                  <c:v>1682.34</c:v>
                </c:pt>
                <c:pt idx="64">
                  <c:v>1662.4</c:v>
                </c:pt>
                <c:pt idx="65">
                  <c:v>1611.34</c:v>
                </c:pt>
                <c:pt idx="66">
                  <c:v>1598.2</c:v>
                </c:pt>
                <c:pt idx="67">
                  <c:v>1603.59</c:v>
                </c:pt>
                <c:pt idx="68">
                  <c:v>1693.98</c:v>
                </c:pt>
                <c:pt idx="69">
                  <c:v>1777.3</c:v>
                </c:pt>
                <c:pt idx="70">
                  <c:v>1717.4</c:v>
                </c:pt>
                <c:pt idx="71">
                  <c:v>1716.22</c:v>
                </c:pt>
                <c:pt idx="72">
                  <c:v>1662.41</c:v>
                </c:pt>
                <c:pt idx="73">
                  <c:v>1668.8</c:v>
                </c:pt>
                <c:pt idx="74">
                  <c:v>1578.51</c:v>
                </c:pt>
                <c:pt idx="75">
                  <c:v>1595.8</c:v>
                </c:pt>
                <c:pt idx="76">
                  <c:v>1445.78</c:v>
                </c:pt>
                <c:pt idx="77">
                  <c:v>1408.95</c:v>
                </c:pt>
                <c:pt idx="78">
                  <c:v>1246.8399999999999</c:v>
                </c:pt>
                <c:pt idx="79">
                  <c:v>1314.44</c:v>
                </c:pt>
                <c:pt idx="80">
                  <c:v>1393.3</c:v>
                </c:pt>
                <c:pt idx="81">
                  <c:v>1290.24</c:v>
                </c:pt>
                <c:pt idx="82">
                  <c:v>1309.9000000000001</c:v>
                </c:pt>
                <c:pt idx="83">
                  <c:v>1227.74</c:v>
                </c:pt>
                <c:pt idx="84">
                  <c:v>1207.8499999999999</c:v>
                </c:pt>
                <c:pt idx="85">
                  <c:v>1263.9000000000001</c:v>
                </c:pt>
                <c:pt idx="86">
                  <c:v>1353.99</c:v>
                </c:pt>
                <c:pt idx="87">
                  <c:v>1281.1500000000001</c:v>
                </c:pt>
                <c:pt idx="88">
                  <c:v>1282.28</c:v>
                </c:pt>
                <c:pt idx="89">
                  <c:v>1245.43</c:v>
                </c:pt>
                <c:pt idx="90">
                  <c:v>1329.03</c:v>
                </c:pt>
                <c:pt idx="91">
                  <c:v>1294.69</c:v>
                </c:pt>
                <c:pt idx="92">
                  <c:v>1287.29</c:v>
                </c:pt>
                <c:pt idx="93">
                  <c:v>1213.9000000000001</c:v>
                </c:pt>
                <c:pt idx="94">
                  <c:v>1169.23</c:v>
                </c:pt>
                <c:pt idx="95">
                  <c:v>1195.6400000000001</c:v>
                </c:pt>
                <c:pt idx="96">
                  <c:v>1186.33</c:v>
                </c:pt>
                <c:pt idx="97">
                  <c:v>1271.58</c:v>
                </c:pt>
                <c:pt idx="98">
                  <c:v>1208.76</c:v>
                </c:pt>
                <c:pt idx="99">
                  <c:v>1201.07</c:v>
                </c:pt>
                <c:pt idx="100">
                  <c:v>1173.0899999999999</c:v>
                </c:pt>
                <c:pt idx="101">
                  <c:v>1195.74</c:v>
                </c:pt>
                <c:pt idx="102">
                  <c:v>1170.4000000000001</c:v>
                </c:pt>
                <c:pt idx="103">
                  <c:v>1092.19</c:v>
                </c:pt>
                <c:pt idx="104">
                  <c:v>1140.67</c:v>
                </c:pt>
                <c:pt idx="105">
                  <c:v>1115.17</c:v>
                </c:pt>
                <c:pt idx="106">
                  <c:v>1135.3399999999999</c:v>
                </c:pt>
                <c:pt idx="107">
                  <c:v>1065.99</c:v>
                </c:pt>
                <c:pt idx="108">
                  <c:v>1062.3800000000001</c:v>
                </c:pt>
                <c:pt idx="109">
                  <c:v>1126.75</c:v>
                </c:pt>
                <c:pt idx="110">
                  <c:v>1233.3800000000001</c:v>
                </c:pt>
                <c:pt idx="111">
                  <c:v>1212.3800000000001</c:v>
                </c:pt>
                <c:pt idx="112">
                  <c:v>1294.3399999999999</c:v>
                </c:pt>
                <c:pt idx="113">
                  <c:v>1210.07</c:v>
                </c:pt>
                <c:pt idx="114">
                  <c:v>1335.97</c:v>
                </c:pt>
                <c:pt idx="115">
                  <c:v>1349.98</c:v>
                </c:pt>
                <c:pt idx="116">
                  <c:v>1312.72</c:v>
                </c:pt>
                <c:pt idx="117">
                  <c:v>1311.74</c:v>
                </c:pt>
                <c:pt idx="118">
                  <c:v>1288.8</c:v>
                </c:pt>
                <c:pt idx="119">
                  <c:v>1167.8900000000001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2-4015-AE98-021A7DFC2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067896"/>
        <c:axId val="615065600"/>
      </c:lineChart>
      <c:catAx>
        <c:axId val="61506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5600"/>
        <c:crosses val="autoZero"/>
        <c:auto val="1"/>
        <c:lblAlgn val="ctr"/>
        <c:lblOffset val="100"/>
        <c:noMultiLvlLbl val="0"/>
      </c:catAx>
      <c:valAx>
        <c:axId val="615065600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US</a:t>
            </a:r>
            <a:r>
              <a:rPr lang="nb-NO" sz="1200" b="1" baseline="0"/>
              <a:t> trade-weighted dollar index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'Graphs of factors (2)'!$K$2:$K$121</c:f>
              <c:numCache>
                <c:formatCode>m/d/yyyy</c:formatCode>
                <c:ptCount val="120"/>
                <c:pt idx="12" formatCode="General">
                  <c:v>2008</c:v>
                </c:pt>
                <c:pt idx="24" formatCode="General">
                  <c:v>2009</c:v>
                </c:pt>
                <c:pt idx="36" formatCode="General">
                  <c:v>2010</c:v>
                </c:pt>
                <c:pt idx="48" formatCode="General">
                  <c:v>2011</c:v>
                </c:pt>
                <c:pt idx="60" formatCode="General">
                  <c:v>2012</c:v>
                </c:pt>
                <c:pt idx="72" formatCode="General">
                  <c:v>2013</c:v>
                </c:pt>
                <c:pt idx="84" formatCode="General">
                  <c:v>2014</c:v>
                </c:pt>
                <c:pt idx="96" formatCode="General">
                  <c:v>2015</c:v>
                </c:pt>
                <c:pt idx="108" formatCode="General">
                  <c:v>2016</c:v>
                </c:pt>
              </c:numCache>
            </c:numRef>
          </c:cat>
          <c:val>
            <c:numRef>
              <c:f>'Graphs of factors (2)'!$O$2:$O$121</c:f>
              <c:numCache>
                <c:formatCode>General</c:formatCode>
                <c:ptCount val="120"/>
                <c:pt idx="0">
                  <c:v>81.505899999999997</c:v>
                </c:pt>
                <c:pt idx="1">
                  <c:v>82.390500000000003</c:v>
                </c:pt>
                <c:pt idx="2">
                  <c:v>81.568799999999996</c:v>
                </c:pt>
                <c:pt idx="3">
                  <c:v>80.642799999999994</c:v>
                </c:pt>
                <c:pt idx="4">
                  <c:v>79.230500000000006</c:v>
                </c:pt>
                <c:pt idx="5">
                  <c:v>78.882800000000003</c:v>
                </c:pt>
                <c:pt idx="6">
                  <c:v>78.157499999999999</c:v>
                </c:pt>
                <c:pt idx="7">
                  <c:v>77.598799999999997</c:v>
                </c:pt>
                <c:pt idx="8">
                  <c:v>77.506900000000002</c:v>
                </c:pt>
                <c:pt idx="9">
                  <c:v>74.507999999999996</c:v>
                </c:pt>
                <c:pt idx="10">
                  <c:v>72.813699999999997</c:v>
                </c:pt>
                <c:pt idx="11">
                  <c:v>73.128600000000006</c:v>
                </c:pt>
                <c:pt idx="12">
                  <c:v>73.389799999999994</c:v>
                </c:pt>
                <c:pt idx="13">
                  <c:v>72.3155</c:v>
                </c:pt>
                <c:pt idx="14">
                  <c:v>70.986099999999993</c:v>
                </c:pt>
                <c:pt idx="15">
                  <c:v>70.902299999999997</c:v>
                </c:pt>
                <c:pt idx="16">
                  <c:v>71.306899999999999</c:v>
                </c:pt>
                <c:pt idx="17">
                  <c:v>70.780699999999996</c:v>
                </c:pt>
                <c:pt idx="18">
                  <c:v>70.864699999999999</c:v>
                </c:pt>
                <c:pt idx="19">
                  <c:v>71.679599999999994</c:v>
                </c:pt>
                <c:pt idx="20">
                  <c:v>75.081400000000002</c:v>
                </c:pt>
                <c:pt idx="21">
                  <c:v>76.329599999999999</c:v>
                </c:pt>
                <c:pt idx="22">
                  <c:v>82.349100000000007</c:v>
                </c:pt>
                <c:pt idx="23">
                  <c:v>83.609899999999996</c:v>
                </c:pt>
                <c:pt idx="24">
                  <c:v>79.552700000000002</c:v>
                </c:pt>
                <c:pt idx="25">
                  <c:v>83.0899</c:v>
                </c:pt>
                <c:pt idx="26">
                  <c:v>85.950699999999998</c:v>
                </c:pt>
                <c:pt idx="27">
                  <c:v>83.416200000000003</c:v>
                </c:pt>
                <c:pt idx="28">
                  <c:v>81.453299999999999</c:v>
                </c:pt>
                <c:pt idx="29">
                  <c:v>75.872399999999999</c:v>
                </c:pt>
                <c:pt idx="30">
                  <c:v>76.999700000000004</c:v>
                </c:pt>
                <c:pt idx="31">
                  <c:v>74.445099999999996</c:v>
                </c:pt>
                <c:pt idx="32">
                  <c:v>75.681399999999996</c:v>
                </c:pt>
                <c:pt idx="33">
                  <c:v>74.038799999999995</c:v>
                </c:pt>
                <c:pt idx="34">
                  <c:v>73.175799999999995</c:v>
                </c:pt>
                <c:pt idx="35">
                  <c:v>71.362099999999998</c:v>
                </c:pt>
                <c:pt idx="36">
                  <c:v>74.096900000000005</c:v>
                </c:pt>
                <c:pt idx="37">
                  <c:v>75.197400000000002</c:v>
                </c:pt>
                <c:pt idx="38">
                  <c:v>75.653700000000001</c:v>
                </c:pt>
                <c:pt idx="39">
                  <c:v>75.187399999999997</c:v>
                </c:pt>
                <c:pt idx="40">
                  <c:v>76.352999999999994</c:v>
                </c:pt>
                <c:pt idx="41">
                  <c:v>79.389899999999997</c:v>
                </c:pt>
                <c:pt idx="42">
                  <c:v>78.240799999999993</c:v>
                </c:pt>
                <c:pt idx="43">
                  <c:v>74.982600000000005</c:v>
                </c:pt>
                <c:pt idx="44">
                  <c:v>76.174800000000005</c:v>
                </c:pt>
                <c:pt idx="45">
                  <c:v>72.961500000000001</c:v>
                </c:pt>
                <c:pt idx="46">
                  <c:v>72.055300000000003</c:v>
                </c:pt>
                <c:pt idx="47">
                  <c:v>74.372200000000007</c:v>
                </c:pt>
                <c:pt idx="48">
                  <c:v>72.669399999999996</c:v>
                </c:pt>
                <c:pt idx="49">
                  <c:v>71.618200000000002</c:v>
                </c:pt>
                <c:pt idx="50">
                  <c:v>71.136200000000002</c:v>
                </c:pt>
                <c:pt idx="51">
                  <c:v>70.474599999999995</c:v>
                </c:pt>
                <c:pt idx="52">
                  <c:v>68.0929</c:v>
                </c:pt>
                <c:pt idx="53">
                  <c:v>69.364699999999999</c:v>
                </c:pt>
                <c:pt idx="54">
                  <c:v>69.150700000000001</c:v>
                </c:pt>
                <c:pt idx="55">
                  <c:v>68.756299999999996</c:v>
                </c:pt>
                <c:pt idx="56">
                  <c:v>69.053299999999993</c:v>
                </c:pt>
                <c:pt idx="57">
                  <c:v>73.306600000000003</c:v>
                </c:pt>
                <c:pt idx="58">
                  <c:v>71.860100000000003</c:v>
                </c:pt>
                <c:pt idx="59">
                  <c:v>72.261499999999998</c:v>
                </c:pt>
                <c:pt idx="60">
                  <c:v>73.332499999999996</c:v>
                </c:pt>
                <c:pt idx="61">
                  <c:v>72.075900000000004</c:v>
                </c:pt>
                <c:pt idx="62">
                  <c:v>72.201599999999999</c:v>
                </c:pt>
                <c:pt idx="63">
                  <c:v>72.536299999999997</c:v>
                </c:pt>
                <c:pt idx="64">
                  <c:v>72.242400000000004</c:v>
                </c:pt>
                <c:pt idx="65">
                  <c:v>75.516000000000005</c:v>
                </c:pt>
                <c:pt idx="66">
                  <c:v>74.619600000000005</c:v>
                </c:pt>
                <c:pt idx="67">
                  <c:v>74.662099999999995</c:v>
                </c:pt>
                <c:pt idx="68">
                  <c:v>73.576099999999997</c:v>
                </c:pt>
                <c:pt idx="69">
                  <c:v>72.610900000000001</c:v>
                </c:pt>
                <c:pt idx="70">
                  <c:v>73.169499999999999</c:v>
                </c:pt>
                <c:pt idx="71">
                  <c:v>73.092299999999994</c:v>
                </c:pt>
                <c:pt idx="72">
                  <c:v>73.436199999999999</c:v>
                </c:pt>
                <c:pt idx="73">
                  <c:v>73.358999999999995</c:v>
                </c:pt>
                <c:pt idx="74">
                  <c:v>76.072400000000002</c:v>
                </c:pt>
                <c:pt idx="75">
                  <c:v>75.978300000000004</c:v>
                </c:pt>
                <c:pt idx="76">
                  <c:v>75.422499999999999</c:v>
                </c:pt>
                <c:pt idx="77">
                  <c:v>76.602900000000005</c:v>
                </c:pt>
                <c:pt idx="78">
                  <c:v>77.406199999999998</c:v>
                </c:pt>
                <c:pt idx="79">
                  <c:v>76.757499999999993</c:v>
                </c:pt>
                <c:pt idx="80">
                  <c:v>77.003600000000006</c:v>
                </c:pt>
                <c:pt idx="81">
                  <c:v>75.242599999999996</c:v>
                </c:pt>
                <c:pt idx="82">
                  <c:v>75.987499999999997</c:v>
                </c:pt>
                <c:pt idx="83">
                  <c:v>76.725899999999996</c:v>
                </c:pt>
                <c:pt idx="84">
                  <c:v>76.436000000000007</c:v>
                </c:pt>
                <c:pt idx="85">
                  <c:v>77.534700000000001</c:v>
                </c:pt>
                <c:pt idx="86">
                  <c:v>76.821299999999994</c:v>
                </c:pt>
                <c:pt idx="87">
                  <c:v>76.8292</c:v>
                </c:pt>
                <c:pt idx="88">
                  <c:v>76.320599999999999</c:v>
                </c:pt>
                <c:pt idx="89">
                  <c:v>76.871099999999998</c:v>
                </c:pt>
                <c:pt idx="90">
                  <c:v>75.881900000000002</c:v>
                </c:pt>
                <c:pt idx="91">
                  <c:v>77.315899999999999</c:v>
                </c:pt>
                <c:pt idx="92">
                  <c:v>78.156300000000002</c:v>
                </c:pt>
                <c:pt idx="93">
                  <c:v>81.209699999999998</c:v>
                </c:pt>
                <c:pt idx="94">
                  <c:v>82.351200000000006</c:v>
                </c:pt>
                <c:pt idx="95">
                  <c:v>83.020600000000002</c:v>
                </c:pt>
                <c:pt idx="96">
                  <c:v>85.134299999999996</c:v>
                </c:pt>
                <c:pt idx="97">
                  <c:v>89.271500000000003</c:v>
                </c:pt>
                <c:pt idx="98">
                  <c:v>89.935199999999995</c:v>
                </c:pt>
                <c:pt idx="99">
                  <c:v>91.783199999999994</c:v>
                </c:pt>
                <c:pt idx="100">
                  <c:v>89.228999999999999</c:v>
                </c:pt>
                <c:pt idx="101">
                  <c:v>91.524500000000003</c:v>
                </c:pt>
                <c:pt idx="102">
                  <c:v>90.558899999999994</c:v>
                </c:pt>
                <c:pt idx="103">
                  <c:v>92.564300000000003</c:v>
                </c:pt>
                <c:pt idx="104">
                  <c:v>91.364000000000004</c:v>
                </c:pt>
                <c:pt idx="105">
                  <c:v>91.748999999999995</c:v>
                </c:pt>
                <c:pt idx="106">
                  <c:v>92.094099999999997</c:v>
                </c:pt>
                <c:pt idx="107">
                  <c:v>94.597899999999996</c:v>
                </c:pt>
                <c:pt idx="108">
                  <c:v>94.456400000000002</c:v>
                </c:pt>
                <c:pt idx="109">
                  <c:v>95.143299999999996</c:v>
                </c:pt>
                <c:pt idx="110">
                  <c:v>93.311999999999998</c:v>
                </c:pt>
                <c:pt idx="111">
                  <c:v>90.068700000000007</c:v>
                </c:pt>
                <c:pt idx="112">
                  <c:v>87.706000000000003</c:v>
                </c:pt>
                <c:pt idx="113">
                  <c:v>90.738299999999995</c:v>
                </c:pt>
                <c:pt idx="114">
                  <c:v>89.9422</c:v>
                </c:pt>
                <c:pt idx="115">
                  <c:v>90.224100000000007</c:v>
                </c:pt>
                <c:pt idx="116">
                  <c:v>90.336299999999994</c:v>
                </c:pt>
                <c:pt idx="117">
                  <c:v>90.314999999999998</c:v>
                </c:pt>
                <c:pt idx="118">
                  <c:v>92.195800000000006</c:v>
                </c:pt>
                <c:pt idx="119">
                  <c:v>94.761099999999999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B0-4D65-9070-6DFAEC14E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067896"/>
        <c:axId val="615065600"/>
      </c:lineChart>
      <c:catAx>
        <c:axId val="61506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5600"/>
        <c:crosses val="autoZero"/>
        <c:auto val="1"/>
        <c:lblAlgn val="ctr"/>
        <c:lblOffset val="100"/>
        <c:noMultiLvlLbl val="0"/>
      </c:catAx>
      <c:valAx>
        <c:axId val="61506560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10 year US treasury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'Graphs of factors (2)'!$K$2:$K$121</c:f>
              <c:numCache>
                <c:formatCode>m/d/yyyy</c:formatCode>
                <c:ptCount val="120"/>
                <c:pt idx="12" formatCode="General">
                  <c:v>2008</c:v>
                </c:pt>
                <c:pt idx="24" formatCode="General">
                  <c:v>2009</c:v>
                </c:pt>
                <c:pt idx="36" formatCode="General">
                  <c:v>2010</c:v>
                </c:pt>
                <c:pt idx="48" formatCode="General">
                  <c:v>2011</c:v>
                </c:pt>
                <c:pt idx="60" formatCode="General">
                  <c:v>2012</c:v>
                </c:pt>
                <c:pt idx="72" formatCode="General">
                  <c:v>2013</c:v>
                </c:pt>
                <c:pt idx="84" formatCode="General">
                  <c:v>2014</c:v>
                </c:pt>
                <c:pt idx="96" formatCode="General">
                  <c:v>2015</c:v>
                </c:pt>
                <c:pt idx="108" formatCode="General">
                  <c:v>2016</c:v>
                </c:pt>
              </c:numCache>
            </c:numRef>
          </c:cat>
          <c:val>
            <c:numRef>
              <c:f>'Graphs of factors (2)'!$P$2:$P$121</c:f>
              <c:numCache>
                <c:formatCode>General</c:formatCode>
                <c:ptCount val="120"/>
                <c:pt idx="0">
                  <c:v>4.67</c:v>
                </c:pt>
                <c:pt idx="1">
                  <c:v>4.83</c:v>
                </c:pt>
                <c:pt idx="2">
                  <c:v>4.7</c:v>
                </c:pt>
                <c:pt idx="3">
                  <c:v>4.63</c:v>
                </c:pt>
                <c:pt idx="4">
                  <c:v>4.67</c:v>
                </c:pt>
                <c:pt idx="5">
                  <c:v>4.9000000000000004</c:v>
                </c:pt>
                <c:pt idx="6">
                  <c:v>5.09</c:v>
                </c:pt>
                <c:pt idx="7">
                  <c:v>4.88</c:v>
                </c:pt>
                <c:pt idx="8">
                  <c:v>4.55</c:v>
                </c:pt>
                <c:pt idx="9">
                  <c:v>4.6100000000000003</c:v>
                </c:pt>
                <c:pt idx="10">
                  <c:v>4.3899999999999997</c:v>
                </c:pt>
                <c:pt idx="11">
                  <c:v>3.94</c:v>
                </c:pt>
                <c:pt idx="12">
                  <c:v>4.21</c:v>
                </c:pt>
                <c:pt idx="13">
                  <c:v>3.67</c:v>
                </c:pt>
                <c:pt idx="14">
                  <c:v>3.78</c:v>
                </c:pt>
                <c:pt idx="15">
                  <c:v>3.52</c:v>
                </c:pt>
                <c:pt idx="16">
                  <c:v>3.81</c:v>
                </c:pt>
                <c:pt idx="17">
                  <c:v>4.03</c:v>
                </c:pt>
                <c:pt idx="18">
                  <c:v>4.09</c:v>
                </c:pt>
                <c:pt idx="19">
                  <c:v>4.04</c:v>
                </c:pt>
                <c:pt idx="20">
                  <c:v>3.79</c:v>
                </c:pt>
                <c:pt idx="21">
                  <c:v>3.84</c:v>
                </c:pt>
                <c:pt idx="22">
                  <c:v>3.92</c:v>
                </c:pt>
                <c:pt idx="23">
                  <c:v>3.1</c:v>
                </c:pt>
                <c:pt idx="24">
                  <c:v>2.1800000000000002</c:v>
                </c:pt>
                <c:pt idx="25">
                  <c:v>2.75</c:v>
                </c:pt>
                <c:pt idx="26">
                  <c:v>2.91</c:v>
                </c:pt>
                <c:pt idx="27">
                  <c:v>2.74</c:v>
                </c:pt>
                <c:pt idx="28">
                  <c:v>3.1</c:v>
                </c:pt>
                <c:pt idx="29">
                  <c:v>3.59</c:v>
                </c:pt>
                <c:pt idx="30">
                  <c:v>3.63</c:v>
                </c:pt>
                <c:pt idx="31">
                  <c:v>3.67</c:v>
                </c:pt>
                <c:pt idx="32">
                  <c:v>3.46</c:v>
                </c:pt>
                <c:pt idx="33">
                  <c:v>3.43</c:v>
                </c:pt>
                <c:pt idx="34">
                  <c:v>3.49</c:v>
                </c:pt>
                <c:pt idx="35">
                  <c:v>3.3</c:v>
                </c:pt>
                <c:pt idx="36">
                  <c:v>3.83</c:v>
                </c:pt>
                <c:pt idx="37">
                  <c:v>3.66</c:v>
                </c:pt>
                <c:pt idx="38">
                  <c:v>3.69</c:v>
                </c:pt>
                <c:pt idx="39">
                  <c:v>3.79</c:v>
                </c:pt>
                <c:pt idx="40">
                  <c:v>3.76</c:v>
                </c:pt>
                <c:pt idx="41">
                  <c:v>3.25</c:v>
                </c:pt>
                <c:pt idx="42">
                  <c:v>3.17</c:v>
                </c:pt>
                <c:pt idx="43">
                  <c:v>3.02</c:v>
                </c:pt>
                <c:pt idx="44">
                  <c:v>2.56</c:v>
                </c:pt>
                <c:pt idx="45">
                  <c:v>2.52</c:v>
                </c:pt>
                <c:pt idx="46">
                  <c:v>2.67</c:v>
                </c:pt>
                <c:pt idx="47">
                  <c:v>2.84</c:v>
                </c:pt>
                <c:pt idx="48">
                  <c:v>3.38</c:v>
                </c:pt>
                <c:pt idx="49">
                  <c:v>3.4</c:v>
                </c:pt>
                <c:pt idx="50">
                  <c:v>3.46</c:v>
                </c:pt>
                <c:pt idx="51">
                  <c:v>3.47</c:v>
                </c:pt>
                <c:pt idx="52">
                  <c:v>3.36</c:v>
                </c:pt>
                <c:pt idx="53">
                  <c:v>3.1</c:v>
                </c:pt>
                <c:pt idx="54">
                  <c:v>3.11</c:v>
                </c:pt>
                <c:pt idx="55">
                  <c:v>2.97</c:v>
                </c:pt>
                <c:pt idx="56">
                  <c:v>2.19</c:v>
                </c:pt>
                <c:pt idx="57">
                  <c:v>1.97</c:v>
                </c:pt>
                <c:pt idx="58">
                  <c:v>2.2799999999999998</c:v>
                </c:pt>
                <c:pt idx="59">
                  <c:v>1.94</c:v>
                </c:pt>
                <c:pt idx="60">
                  <c:v>1.94</c:v>
                </c:pt>
                <c:pt idx="61">
                  <c:v>2.0099999999999998</c:v>
                </c:pt>
                <c:pt idx="62">
                  <c:v>2.0099999999999998</c:v>
                </c:pt>
                <c:pt idx="63">
                  <c:v>2.2200000000000002</c:v>
                </c:pt>
                <c:pt idx="64">
                  <c:v>1.98</c:v>
                </c:pt>
                <c:pt idx="65">
                  <c:v>1.61</c:v>
                </c:pt>
                <c:pt idx="66">
                  <c:v>1.64</c:v>
                </c:pt>
                <c:pt idx="67">
                  <c:v>1.47</c:v>
                </c:pt>
                <c:pt idx="68">
                  <c:v>1.63</c:v>
                </c:pt>
                <c:pt idx="69">
                  <c:v>1.68</c:v>
                </c:pt>
                <c:pt idx="70">
                  <c:v>1.81</c:v>
                </c:pt>
                <c:pt idx="71">
                  <c:v>1.63</c:v>
                </c:pt>
                <c:pt idx="72">
                  <c:v>1.76</c:v>
                </c:pt>
                <c:pt idx="73">
                  <c:v>2.02</c:v>
                </c:pt>
                <c:pt idx="74">
                  <c:v>1.88</c:v>
                </c:pt>
                <c:pt idx="75">
                  <c:v>1.9</c:v>
                </c:pt>
                <c:pt idx="76">
                  <c:v>1.73</c:v>
                </c:pt>
                <c:pt idx="77">
                  <c:v>2.14</c:v>
                </c:pt>
                <c:pt idx="78">
                  <c:v>2.5499999999999998</c:v>
                </c:pt>
                <c:pt idx="79">
                  <c:v>2.57</c:v>
                </c:pt>
                <c:pt idx="80">
                  <c:v>2.76</c:v>
                </c:pt>
                <c:pt idx="81">
                  <c:v>2.66</c:v>
                </c:pt>
                <c:pt idx="82">
                  <c:v>2.57</c:v>
                </c:pt>
                <c:pt idx="83">
                  <c:v>2.74</c:v>
                </c:pt>
                <c:pt idx="84">
                  <c:v>2.99</c:v>
                </c:pt>
                <c:pt idx="85">
                  <c:v>2.73</c:v>
                </c:pt>
                <c:pt idx="86">
                  <c:v>2.69</c:v>
                </c:pt>
                <c:pt idx="87">
                  <c:v>2.72</c:v>
                </c:pt>
                <c:pt idx="88">
                  <c:v>2.71</c:v>
                </c:pt>
                <c:pt idx="89">
                  <c:v>2.4700000000000002</c:v>
                </c:pt>
                <c:pt idx="90">
                  <c:v>2.57</c:v>
                </c:pt>
                <c:pt idx="91">
                  <c:v>2.5299999999999998</c:v>
                </c:pt>
                <c:pt idx="92">
                  <c:v>2.37</c:v>
                </c:pt>
                <c:pt idx="93">
                  <c:v>2.5499999999999998</c:v>
                </c:pt>
                <c:pt idx="94">
                  <c:v>2.3199999999999998</c:v>
                </c:pt>
                <c:pt idx="95">
                  <c:v>2.25</c:v>
                </c:pt>
                <c:pt idx="96">
                  <c:v>2.2400000000000002</c:v>
                </c:pt>
                <c:pt idx="97">
                  <c:v>1.77</c:v>
                </c:pt>
                <c:pt idx="98">
                  <c:v>2.0099999999999998</c:v>
                </c:pt>
                <c:pt idx="99">
                  <c:v>1.94</c:v>
                </c:pt>
                <c:pt idx="100">
                  <c:v>2.0299999999999998</c:v>
                </c:pt>
                <c:pt idx="101">
                  <c:v>2.13</c:v>
                </c:pt>
                <c:pt idx="102">
                  <c:v>2.41</c:v>
                </c:pt>
                <c:pt idx="103">
                  <c:v>2.25</c:v>
                </c:pt>
                <c:pt idx="104">
                  <c:v>2.14</c:v>
                </c:pt>
                <c:pt idx="105">
                  <c:v>2.16</c:v>
                </c:pt>
                <c:pt idx="106">
                  <c:v>2.11</c:v>
                </c:pt>
                <c:pt idx="107">
                  <c:v>2.2400000000000002</c:v>
                </c:pt>
                <c:pt idx="108">
                  <c:v>2.29</c:v>
                </c:pt>
                <c:pt idx="109">
                  <c:v>2</c:v>
                </c:pt>
                <c:pt idx="110">
                  <c:v>1.75</c:v>
                </c:pt>
                <c:pt idx="111">
                  <c:v>1.82</c:v>
                </c:pt>
                <c:pt idx="112">
                  <c:v>1.88</c:v>
                </c:pt>
                <c:pt idx="113">
                  <c:v>1.85</c:v>
                </c:pt>
                <c:pt idx="114">
                  <c:v>1.47</c:v>
                </c:pt>
                <c:pt idx="115">
                  <c:v>1.53</c:v>
                </c:pt>
                <c:pt idx="116">
                  <c:v>1.57</c:v>
                </c:pt>
                <c:pt idx="117">
                  <c:v>1.58</c:v>
                </c:pt>
                <c:pt idx="118">
                  <c:v>1.81</c:v>
                </c:pt>
                <c:pt idx="119">
                  <c:v>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AE-4B22-BBD9-D2EBA95E0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067896"/>
        <c:axId val="615065600"/>
      </c:lineChart>
      <c:catAx>
        <c:axId val="61506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5600"/>
        <c:crosses val="autoZero"/>
        <c:auto val="1"/>
        <c:lblAlgn val="ctr"/>
        <c:lblOffset val="100"/>
        <c:noMultiLvlLbl val="0"/>
      </c:catAx>
      <c:valAx>
        <c:axId val="6150656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Oil price (WTI, USD per barrel)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'Graphs of factors (2)'!$K$2:$K$121</c:f>
              <c:numCache>
                <c:formatCode>m/d/yyyy</c:formatCode>
                <c:ptCount val="120"/>
                <c:pt idx="12" formatCode="General">
                  <c:v>2008</c:v>
                </c:pt>
                <c:pt idx="24" formatCode="General">
                  <c:v>2009</c:v>
                </c:pt>
                <c:pt idx="36" formatCode="General">
                  <c:v>2010</c:v>
                </c:pt>
                <c:pt idx="48" formatCode="General">
                  <c:v>2011</c:v>
                </c:pt>
                <c:pt idx="60" formatCode="General">
                  <c:v>2012</c:v>
                </c:pt>
                <c:pt idx="72" formatCode="General">
                  <c:v>2013</c:v>
                </c:pt>
                <c:pt idx="84" formatCode="General">
                  <c:v>2014</c:v>
                </c:pt>
                <c:pt idx="96" formatCode="General">
                  <c:v>2015</c:v>
                </c:pt>
                <c:pt idx="108" formatCode="General">
                  <c:v>2016</c:v>
                </c:pt>
              </c:numCache>
            </c:numRef>
          </c:cat>
          <c:val>
            <c:numRef>
              <c:f>'Graphs of factors (2)'!$Q$2:$Q$121</c:f>
              <c:numCache>
                <c:formatCode>General</c:formatCode>
                <c:ptCount val="120"/>
                <c:pt idx="0">
                  <c:v>61.06</c:v>
                </c:pt>
                <c:pt idx="1">
                  <c:v>57.31</c:v>
                </c:pt>
                <c:pt idx="2">
                  <c:v>62.01</c:v>
                </c:pt>
                <c:pt idx="3">
                  <c:v>65.95</c:v>
                </c:pt>
                <c:pt idx="4">
                  <c:v>64.41</c:v>
                </c:pt>
                <c:pt idx="5">
                  <c:v>65.09</c:v>
                </c:pt>
                <c:pt idx="6">
                  <c:v>71.099999999999994</c:v>
                </c:pt>
                <c:pt idx="7">
                  <c:v>76.540000000000006</c:v>
                </c:pt>
                <c:pt idx="8">
                  <c:v>74.05</c:v>
                </c:pt>
                <c:pt idx="9">
                  <c:v>80.25</c:v>
                </c:pt>
                <c:pt idx="10">
                  <c:v>93.49</c:v>
                </c:pt>
                <c:pt idx="11">
                  <c:v>89.32</c:v>
                </c:pt>
                <c:pt idx="12">
                  <c:v>96.01</c:v>
                </c:pt>
                <c:pt idx="13">
                  <c:v>88.97</c:v>
                </c:pt>
                <c:pt idx="14">
                  <c:v>102.46</c:v>
                </c:pt>
                <c:pt idx="15">
                  <c:v>100.98</c:v>
                </c:pt>
                <c:pt idx="16">
                  <c:v>112.52</c:v>
                </c:pt>
                <c:pt idx="17">
                  <c:v>127.76</c:v>
                </c:pt>
                <c:pt idx="18">
                  <c:v>140.97</c:v>
                </c:pt>
                <c:pt idx="19">
                  <c:v>123.26</c:v>
                </c:pt>
                <c:pt idx="20">
                  <c:v>115.96</c:v>
                </c:pt>
                <c:pt idx="21">
                  <c:v>98.53</c:v>
                </c:pt>
                <c:pt idx="22">
                  <c:v>63.91</c:v>
                </c:pt>
                <c:pt idx="23">
                  <c:v>49.28</c:v>
                </c:pt>
                <c:pt idx="24">
                  <c:v>44.6</c:v>
                </c:pt>
                <c:pt idx="25">
                  <c:v>40.08</c:v>
                </c:pt>
                <c:pt idx="26">
                  <c:v>40.15</c:v>
                </c:pt>
                <c:pt idx="27">
                  <c:v>48.39</c:v>
                </c:pt>
                <c:pt idx="28">
                  <c:v>53.2</c:v>
                </c:pt>
                <c:pt idx="29">
                  <c:v>68.58</c:v>
                </c:pt>
                <c:pt idx="30">
                  <c:v>69.31</c:v>
                </c:pt>
                <c:pt idx="31">
                  <c:v>71.58</c:v>
                </c:pt>
                <c:pt idx="32">
                  <c:v>68.05</c:v>
                </c:pt>
                <c:pt idx="33">
                  <c:v>70.819999999999993</c:v>
                </c:pt>
                <c:pt idx="34">
                  <c:v>78.13</c:v>
                </c:pt>
                <c:pt idx="35">
                  <c:v>78.37</c:v>
                </c:pt>
                <c:pt idx="36">
                  <c:v>79.36</c:v>
                </c:pt>
                <c:pt idx="37">
                  <c:v>74.430000000000007</c:v>
                </c:pt>
                <c:pt idx="38">
                  <c:v>78.7</c:v>
                </c:pt>
                <c:pt idx="39">
                  <c:v>84.87</c:v>
                </c:pt>
                <c:pt idx="40">
                  <c:v>86.19</c:v>
                </c:pt>
                <c:pt idx="41">
                  <c:v>72.58</c:v>
                </c:pt>
                <c:pt idx="42">
                  <c:v>72.95</c:v>
                </c:pt>
                <c:pt idx="43">
                  <c:v>81.34</c:v>
                </c:pt>
                <c:pt idx="44">
                  <c:v>73.91</c:v>
                </c:pt>
                <c:pt idx="45">
                  <c:v>81.58</c:v>
                </c:pt>
                <c:pt idx="46">
                  <c:v>82.95</c:v>
                </c:pt>
                <c:pt idx="47">
                  <c:v>86.75</c:v>
                </c:pt>
                <c:pt idx="48">
                  <c:v>91.55</c:v>
                </c:pt>
                <c:pt idx="49">
                  <c:v>90.77</c:v>
                </c:pt>
                <c:pt idx="50">
                  <c:v>99.63</c:v>
                </c:pt>
                <c:pt idx="51">
                  <c:v>107.94</c:v>
                </c:pt>
                <c:pt idx="52">
                  <c:v>113.52</c:v>
                </c:pt>
                <c:pt idx="53">
                  <c:v>100.29</c:v>
                </c:pt>
                <c:pt idx="54">
                  <c:v>94.94</c:v>
                </c:pt>
                <c:pt idx="55">
                  <c:v>94.89</c:v>
                </c:pt>
                <c:pt idx="56">
                  <c:v>88.93</c:v>
                </c:pt>
                <c:pt idx="57">
                  <c:v>77.61</c:v>
                </c:pt>
                <c:pt idx="58">
                  <c:v>92.19</c:v>
                </c:pt>
                <c:pt idx="59">
                  <c:v>100.2</c:v>
                </c:pt>
                <c:pt idx="60">
                  <c:v>98.83</c:v>
                </c:pt>
                <c:pt idx="61">
                  <c:v>97.61</c:v>
                </c:pt>
                <c:pt idx="62">
                  <c:v>108.76</c:v>
                </c:pt>
                <c:pt idx="63">
                  <c:v>105.23</c:v>
                </c:pt>
                <c:pt idx="64">
                  <c:v>106.16</c:v>
                </c:pt>
                <c:pt idx="65">
                  <c:v>83.23</c:v>
                </c:pt>
                <c:pt idx="66">
                  <c:v>83.75</c:v>
                </c:pt>
                <c:pt idx="67">
                  <c:v>88.91</c:v>
                </c:pt>
                <c:pt idx="68">
                  <c:v>96.47</c:v>
                </c:pt>
                <c:pt idx="69">
                  <c:v>92.48</c:v>
                </c:pt>
                <c:pt idx="70">
                  <c:v>87.09</c:v>
                </c:pt>
                <c:pt idx="71">
                  <c:v>89.09</c:v>
                </c:pt>
                <c:pt idx="72">
                  <c:v>91.82</c:v>
                </c:pt>
                <c:pt idx="73">
                  <c:v>97.77</c:v>
                </c:pt>
                <c:pt idx="74">
                  <c:v>90.68</c:v>
                </c:pt>
                <c:pt idx="75">
                  <c:v>97.07</c:v>
                </c:pt>
                <c:pt idx="76">
                  <c:v>91.03</c:v>
                </c:pt>
                <c:pt idx="77">
                  <c:v>93.45</c:v>
                </c:pt>
                <c:pt idx="78">
                  <c:v>97.89</c:v>
                </c:pt>
                <c:pt idx="79">
                  <c:v>107.92</c:v>
                </c:pt>
                <c:pt idx="80">
                  <c:v>107.65</c:v>
                </c:pt>
                <c:pt idx="81">
                  <c:v>102.08</c:v>
                </c:pt>
                <c:pt idx="82">
                  <c:v>94.61</c:v>
                </c:pt>
                <c:pt idx="83">
                  <c:v>93.82</c:v>
                </c:pt>
                <c:pt idx="84">
                  <c:v>98.04</c:v>
                </c:pt>
                <c:pt idx="85">
                  <c:v>96.43</c:v>
                </c:pt>
                <c:pt idx="86">
                  <c:v>104.92</c:v>
                </c:pt>
                <c:pt idx="87">
                  <c:v>99.74</c:v>
                </c:pt>
                <c:pt idx="88">
                  <c:v>99.42</c:v>
                </c:pt>
                <c:pt idx="89">
                  <c:v>102.47</c:v>
                </c:pt>
                <c:pt idx="90">
                  <c:v>105.34</c:v>
                </c:pt>
                <c:pt idx="91">
                  <c:v>97.88</c:v>
                </c:pt>
                <c:pt idx="92">
                  <c:v>95.96</c:v>
                </c:pt>
                <c:pt idx="93">
                  <c:v>90.73</c:v>
                </c:pt>
                <c:pt idx="94">
                  <c:v>78.78</c:v>
                </c:pt>
                <c:pt idx="95">
                  <c:v>69</c:v>
                </c:pt>
                <c:pt idx="96">
                  <c:v>53.27</c:v>
                </c:pt>
                <c:pt idx="97">
                  <c:v>49.57</c:v>
                </c:pt>
                <c:pt idx="98">
                  <c:v>49.59</c:v>
                </c:pt>
                <c:pt idx="99">
                  <c:v>50.09</c:v>
                </c:pt>
                <c:pt idx="100">
                  <c:v>59.15</c:v>
                </c:pt>
                <c:pt idx="101">
                  <c:v>60.2</c:v>
                </c:pt>
                <c:pt idx="102">
                  <c:v>56.96</c:v>
                </c:pt>
                <c:pt idx="103">
                  <c:v>45.17</c:v>
                </c:pt>
                <c:pt idx="104">
                  <c:v>45.41</c:v>
                </c:pt>
                <c:pt idx="105">
                  <c:v>44.74</c:v>
                </c:pt>
                <c:pt idx="106">
                  <c:v>46.14</c:v>
                </c:pt>
                <c:pt idx="107">
                  <c:v>41.85</c:v>
                </c:pt>
                <c:pt idx="108">
                  <c:v>37.04</c:v>
                </c:pt>
                <c:pt idx="109">
                  <c:v>31.62</c:v>
                </c:pt>
                <c:pt idx="110">
                  <c:v>34.4</c:v>
                </c:pt>
                <c:pt idx="111">
                  <c:v>36.79</c:v>
                </c:pt>
                <c:pt idx="112">
                  <c:v>44.78</c:v>
                </c:pt>
                <c:pt idx="113">
                  <c:v>49.01</c:v>
                </c:pt>
                <c:pt idx="114">
                  <c:v>48.99</c:v>
                </c:pt>
                <c:pt idx="115">
                  <c:v>40.06</c:v>
                </c:pt>
                <c:pt idx="116">
                  <c:v>43.16</c:v>
                </c:pt>
                <c:pt idx="117">
                  <c:v>48.81</c:v>
                </c:pt>
                <c:pt idx="118">
                  <c:v>46.67</c:v>
                </c:pt>
                <c:pt idx="119">
                  <c:v>51.06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39-4A53-93EA-953BFCA89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067896"/>
        <c:axId val="615065600"/>
      </c:lineChart>
      <c:catAx>
        <c:axId val="61506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5600"/>
        <c:crosses val="autoZero"/>
        <c:auto val="1"/>
        <c:lblAlgn val="ctr"/>
        <c:lblOffset val="100"/>
        <c:noMultiLvlLbl val="0"/>
      </c:catAx>
      <c:valAx>
        <c:axId val="6150656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Gold  stock portfolio (USD)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'Graphs of factors'!$K$2:$K$121</c:f>
              <c:numCache>
                <c:formatCode>m/d/yyyy</c:formatCode>
                <c:ptCount val="120"/>
                <c:pt idx="12" formatCode="General">
                  <c:v>2008</c:v>
                </c:pt>
                <c:pt idx="24" formatCode="General">
                  <c:v>2009</c:v>
                </c:pt>
                <c:pt idx="36" formatCode="General">
                  <c:v>2010</c:v>
                </c:pt>
                <c:pt idx="48" formatCode="General">
                  <c:v>2011</c:v>
                </c:pt>
                <c:pt idx="60" formatCode="General">
                  <c:v>2012</c:v>
                </c:pt>
                <c:pt idx="72" formatCode="General">
                  <c:v>2013</c:v>
                </c:pt>
                <c:pt idx="84" formatCode="General">
                  <c:v>2014</c:v>
                </c:pt>
                <c:pt idx="96" formatCode="General">
                  <c:v>2015</c:v>
                </c:pt>
                <c:pt idx="108" formatCode="General">
                  <c:v>2016</c:v>
                </c:pt>
              </c:numCache>
            </c:numRef>
          </c:cat>
          <c:val>
            <c:numRef>
              <c:f>'Graphs of factors'!$L$2:$L$121</c:f>
              <c:numCache>
                <c:formatCode>General</c:formatCode>
                <c:ptCount val="120"/>
                <c:pt idx="0">
                  <c:v>68.983631426751998</c:v>
                </c:pt>
                <c:pt idx="1">
                  <c:v>70.864853410372191</c:v>
                </c:pt>
                <c:pt idx="2">
                  <c:v>64.167448610827307</c:v>
                </c:pt>
                <c:pt idx="3">
                  <c:v>68.090275859642503</c:v>
                </c:pt>
                <c:pt idx="4">
                  <c:v>68.033614557655824</c:v>
                </c:pt>
                <c:pt idx="5">
                  <c:v>63.836970899159482</c:v>
                </c:pt>
                <c:pt idx="6">
                  <c:v>57.412733164849634</c:v>
                </c:pt>
                <c:pt idx="7">
                  <c:v>60.959887100607901</c:v>
                </c:pt>
                <c:pt idx="8">
                  <c:v>62.611929969621002</c:v>
                </c:pt>
                <c:pt idx="9">
                  <c:v>71.779608192299861</c:v>
                </c:pt>
                <c:pt idx="10">
                  <c:v>73.246606663530059</c:v>
                </c:pt>
                <c:pt idx="11">
                  <c:v>75.632312333406759</c:v>
                </c:pt>
                <c:pt idx="12">
                  <c:v>73.595368329104318</c:v>
                </c:pt>
                <c:pt idx="13">
                  <c:v>86.235271407924699</c:v>
                </c:pt>
                <c:pt idx="14">
                  <c:v>87.688278605310614</c:v>
                </c:pt>
                <c:pt idx="15">
                  <c:v>74.750045020765825</c:v>
                </c:pt>
                <c:pt idx="16">
                  <c:v>73.198475240576713</c:v>
                </c:pt>
                <c:pt idx="17">
                  <c:v>87.46952873696506</c:v>
                </c:pt>
                <c:pt idx="18">
                  <c:v>87.238800678728808</c:v>
                </c:pt>
                <c:pt idx="19">
                  <c:v>85.175199705088971</c:v>
                </c:pt>
                <c:pt idx="20">
                  <c:v>76.221066155166454</c:v>
                </c:pt>
                <c:pt idx="21">
                  <c:v>71.551197038043611</c:v>
                </c:pt>
                <c:pt idx="22">
                  <c:v>64.812736704107351</c:v>
                </c:pt>
                <c:pt idx="23">
                  <c:v>71.627019424207603</c:v>
                </c:pt>
                <c:pt idx="24">
                  <c:v>90.492230056317737</c:v>
                </c:pt>
                <c:pt idx="25">
                  <c:v>99.027774600746952</c:v>
                </c:pt>
                <c:pt idx="26">
                  <c:v>101.48004931944365</c:v>
                </c:pt>
                <c:pt idx="27">
                  <c:v>128.84013206392669</c:v>
                </c:pt>
                <c:pt idx="28">
                  <c:v>113.0179961970381</c:v>
                </c:pt>
                <c:pt idx="29">
                  <c:v>150.0949414185169</c:v>
                </c:pt>
                <c:pt idx="30">
                  <c:v>134.00457688597115</c:v>
                </c:pt>
                <c:pt idx="31">
                  <c:v>131.07953862077875</c:v>
                </c:pt>
                <c:pt idx="32">
                  <c:v>124.31215329630432</c:v>
                </c:pt>
                <c:pt idx="33">
                  <c:v>147.95514834514634</c:v>
                </c:pt>
                <c:pt idx="34">
                  <c:v>152.92999882000476</c:v>
                </c:pt>
                <c:pt idx="35">
                  <c:v>190.67142304389461</c:v>
                </c:pt>
                <c:pt idx="36">
                  <c:v>177.46717307079521</c:v>
                </c:pt>
                <c:pt idx="37">
                  <c:v>155.46386398430894</c:v>
                </c:pt>
                <c:pt idx="38">
                  <c:v>166.77044932692814</c:v>
                </c:pt>
                <c:pt idx="39">
                  <c:v>186.31364736688889</c:v>
                </c:pt>
                <c:pt idx="40">
                  <c:v>192.93593486176167</c:v>
                </c:pt>
                <c:pt idx="41">
                  <c:v>223.36692823530177</c:v>
                </c:pt>
                <c:pt idx="42">
                  <c:v>217.86756779643272</c:v>
                </c:pt>
                <c:pt idx="43">
                  <c:v>206.94866419605279</c:v>
                </c:pt>
                <c:pt idx="44">
                  <c:v>205.51945359726079</c:v>
                </c:pt>
                <c:pt idx="45">
                  <c:v>223.27658315551204</c:v>
                </c:pt>
                <c:pt idx="46">
                  <c:v>195.79418689638493</c:v>
                </c:pt>
                <c:pt idx="47">
                  <c:v>208.73246684033899</c:v>
                </c:pt>
                <c:pt idx="48">
                  <c:v>195.20844012028221</c:v>
                </c:pt>
                <c:pt idx="49">
                  <c:v>169.52700147548097</c:v>
                </c:pt>
                <c:pt idx="50">
                  <c:v>183.79125358638396</c:v>
                </c:pt>
                <c:pt idx="51">
                  <c:v>187.33542501913749</c:v>
                </c:pt>
                <c:pt idx="52">
                  <c:v>191.11678914684322</c:v>
                </c:pt>
                <c:pt idx="53">
                  <c:v>173.99787274730082</c:v>
                </c:pt>
                <c:pt idx="54">
                  <c:v>177.64467976912368</c:v>
                </c:pt>
                <c:pt idx="55">
                  <c:v>205.26228669736682</c:v>
                </c:pt>
                <c:pt idx="56">
                  <c:v>247.01746881812258</c:v>
                </c:pt>
                <c:pt idx="57">
                  <c:v>241.4146988030372</c:v>
                </c:pt>
                <c:pt idx="58">
                  <c:v>244.85594802248468</c:v>
                </c:pt>
                <c:pt idx="59">
                  <c:v>246.77076780150151</c:v>
                </c:pt>
                <c:pt idx="60">
                  <c:v>245.9170476024216</c:v>
                </c:pt>
                <c:pt idx="61">
                  <c:v>281.67048383757208</c:v>
                </c:pt>
                <c:pt idx="62">
                  <c:v>286.51194401608444</c:v>
                </c:pt>
                <c:pt idx="63">
                  <c:v>208.14101374712692</c:v>
                </c:pt>
                <c:pt idx="64">
                  <c:v>215.08789798293154</c:v>
                </c:pt>
                <c:pt idx="65">
                  <c:v>204.86867059457052</c:v>
                </c:pt>
                <c:pt idx="66">
                  <c:v>228.2593435204216</c:v>
                </c:pt>
                <c:pt idx="67">
                  <c:v>227.74521250491455</c:v>
                </c:pt>
                <c:pt idx="68">
                  <c:v>254.5715213393122</c:v>
                </c:pt>
                <c:pt idx="69">
                  <c:v>307.96067380267203</c:v>
                </c:pt>
                <c:pt idx="70">
                  <c:v>309.90600576174552</c:v>
                </c:pt>
                <c:pt idx="71">
                  <c:v>299.79981028876506</c:v>
                </c:pt>
                <c:pt idx="72">
                  <c:v>257.15054290794581</c:v>
                </c:pt>
                <c:pt idx="73">
                  <c:v>259.104783821627</c:v>
                </c:pt>
                <c:pt idx="74">
                  <c:v>230.25817079426668</c:v>
                </c:pt>
                <c:pt idx="75">
                  <c:v>228.2787568381568</c:v>
                </c:pt>
                <c:pt idx="76">
                  <c:v>220.95817035610952</c:v>
                </c:pt>
                <c:pt idx="77">
                  <c:v>222.88335273005629</c:v>
                </c:pt>
                <c:pt idx="78">
                  <c:v>178.72774704439479</c:v>
                </c:pt>
                <c:pt idx="79">
                  <c:v>222.01624046350867</c:v>
                </c:pt>
                <c:pt idx="80">
                  <c:v>230.3019868855566</c:v>
                </c:pt>
                <c:pt idx="81">
                  <c:v>181.31030850236124</c:v>
                </c:pt>
                <c:pt idx="82">
                  <c:v>197.71955206759307</c:v>
                </c:pt>
                <c:pt idx="83">
                  <c:v>176.04024139203659</c:v>
                </c:pt>
                <c:pt idx="84">
                  <c:v>151.40424853465728</c:v>
                </c:pt>
                <c:pt idx="85">
                  <c:v>178.48510717604606</c:v>
                </c:pt>
                <c:pt idx="86">
                  <c:v>204.85137370309647</c:v>
                </c:pt>
                <c:pt idx="87">
                  <c:v>187.77170298003765</c:v>
                </c:pt>
                <c:pt idx="88">
                  <c:v>195.14243310959134</c:v>
                </c:pt>
                <c:pt idx="89">
                  <c:v>186.51414891685147</c:v>
                </c:pt>
                <c:pt idx="90">
                  <c:v>201.83327465951012</c:v>
                </c:pt>
                <c:pt idx="91">
                  <c:v>209.14763280871321</c:v>
                </c:pt>
                <c:pt idx="92">
                  <c:v>209.50128501112027</c:v>
                </c:pt>
                <c:pt idx="93">
                  <c:v>166.84720830711996</c:v>
                </c:pt>
                <c:pt idx="94">
                  <c:v>160.90078394690056</c:v>
                </c:pt>
                <c:pt idx="95">
                  <c:v>185.37886439506022</c:v>
                </c:pt>
                <c:pt idx="96">
                  <c:v>202.06929811677003</c:v>
                </c:pt>
                <c:pt idx="97">
                  <c:v>257.66145235926371</c:v>
                </c:pt>
                <c:pt idx="98">
                  <c:v>228.8731000361955</c:v>
                </c:pt>
                <c:pt idx="99">
                  <c:v>214.27429342477902</c:v>
                </c:pt>
                <c:pt idx="100">
                  <c:v>221.7139084806239</c:v>
                </c:pt>
                <c:pt idx="101">
                  <c:v>210.41699766457819</c:v>
                </c:pt>
                <c:pt idx="102">
                  <c:v>183.87641848752591</c:v>
                </c:pt>
                <c:pt idx="103">
                  <c:v>180.44483480159113</c:v>
                </c:pt>
                <c:pt idx="104">
                  <c:v>182.88125248245905</c:v>
                </c:pt>
                <c:pt idx="105">
                  <c:v>185.66662181438213</c:v>
                </c:pt>
                <c:pt idx="106">
                  <c:v>205.26893252606288</c:v>
                </c:pt>
                <c:pt idx="107">
                  <c:v>201.80721047859342</c:v>
                </c:pt>
                <c:pt idx="108">
                  <c:v>198.79491716357302</c:v>
                </c:pt>
                <c:pt idx="109">
                  <c:v>255.90807956212535</c:v>
                </c:pt>
                <c:pt idx="110">
                  <c:v>320.43735500736773</c:v>
                </c:pt>
                <c:pt idx="111">
                  <c:v>299.05209638997474</c:v>
                </c:pt>
                <c:pt idx="112">
                  <c:v>292.82539503510372</c:v>
                </c:pt>
                <c:pt idx="113">
                  <c:v>246.53084143895487</c:v>
                </c:pt>
                <c:pt idx="114">
                  <c:v>445.10892767244513</c:v>
                </c:pt>
                <c:pt idx="115">
                  <c:v>448.29801523660313</c:v>
                </c:pt>
                <c:pt idx="116">
                  <c:v>354.16353841942509</c:v>
                </c:pt>
                <c:pt idx="117">
                  <c:v>408.66838921011987</c:v>
                </c:pt>
                <c:pt idx="118">
                  <c:v>374.38240354896135</c:v>
                </c:pt>
                <c:pt idx="119">
                  <c:v>260.55858659218677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93-4A34-8328-99CBAFDCA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067896"/>
        <c:axId val="615065600"/>
      </c:lineChart>
      <c:catAx>
        <c:axId val="61506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5600"/>
        <c:crosses val="autoZero"/>
        <c:auto val="1"/>
        <c:lblAlgn val="ctr"/>
        <c:lblOffset val="100"/>
        <c:noMultiLvlLbl val="0"/>
      </c:catAx>
      <c:valAx>
        <c:axId val="6150656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MSCI ACWI (USD)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'Graphs of factors'!$K$2:$K$121</c:f>
              <c:numCache>
                <c:formatCode>m/d/yyyy</c:formatCode>
                <c:ptCount val="120"/>
                <c:pt idx="12" formatCode="General">
                  <c:v>2008</c:v>
                </c:pt>
                <c:pt idx="24" formatCode="General">
                  <c:v>2009</c:v>
                </c:pt>
                <c:pt idx="36" formatCode="General">
                  <c:v>2010</c:v>
                </c:pt>
                <c:pt idx="48" formatCode="General">
                  <c:v>2011</c:v>
                </c:pt>
                <c:pt idx="60" formatCode="General">
                  <c:v>2012</c:v>
                </c:pt>
                <c:pt idx="72" formatCode="General">
                  <c:v>2013</c:v>
                </c:pt>
                <c:pt idx="84" formatCode="General">
                  <c:v>2014</c:v>
                </c:pt>
                <c:pt idx="96" formatCode="General">
                  <c:v>2015</c:v>
                </c:pt>
                <c:pt idx="108" formatCode="General">
                  <c:v>2016</c:v>
                </c:pt>
              </c:numCache>
            </c:numRef>
          </c:cat>
          <c:val>
            <c:numRef>
              <c:f>'Graphs of factors'!$M$2:$M$121</c:f>
              <c:numCache>
                <c:formatCode>General</c:formatCode>
                <c:ptCount val="120"/>
                <c:pt idx="0">
                  <c:v>367.78699999999998</c:v>
                </c:pt>
                <c:pt idx="1">
                  <c:v>374.72500000000002</c:v>
                </c:pt>
                <c:pt idx="2">
                  <c:v>366.30200000000002</c:v>
                </c:pt>
                <c:pt idx="3">
                  <c:v>376.17599999999999</c:v>
                </c:pt>
                <c:pt idx="4">
                  <c:v>390.67500000000001</c:v>
                </c:pt>
                <c:pt idx="5">
                  <c:v>403.99</c:v>
                </c:pt>
                <c:pt idx="6">
                  <c:v>403.53100000000001</c:v>
                </c:pt>
                <c:pt idx="7">
                  <c:v>389.87299999999999</c:v>
                </c:pt>
                <c:pt idx="8">
                  <c:v>391.90800000000002</c:v>
                </c:pt>
                <c:pt idx="9">
                  <c:v>415.89600000000002</c:v>
                </c:pt>
                <c:pt idx="10">
                  <c:v>420.71</c:v>
                </c:pt>
                <c:pt idx="11">
                  <c:v>406.596</c:v>
                </c:pt>
                <c:pt idx="12">
                  <c:v>403.25900000000001</c:v>
                </c:pt>
                <c:pt idx="13">
                  <c:v>375.85300000000001</c:v>
                </c:pt>
                <c:pt idx="14">
                  <c:v>366.45600000000002</c:v>
                </c:pt>
                <c:pt idx="15">
                  <c:v>371.14299999999997</c:v>
                </c:pt>
                <c:pt idx="16">
                  <c:v>384.90300000000002</c:v>
                </c:pt>
                <c:pt idx="17">
                  <c:v>385.47500000000002</c:v>
                </c:pt>
                <c:pt idx="18">
                  <c:v>352.56400000000002</c:v>
                </c:pt>
                <c:pt idx="19">
                  <c:v>341.97500000000002</c:v>
                </c:pt>
                <c:pt idx="20">
                  <c:v>334.71199999999999</c:v>
                </c:pt>
                <c:pt idx="21">
                  <c:v>295.17500000000001</c:v>
                </c:pt>
                <c:pt idx="22">
                  <c:v>237.58699999999999</c:v>
                </c:pt>
                <c:pt idx="23">
                  <c:v>205.50899999999999</c:v>
                </c:pt>
                <c:pt idx="24">
                  <c:v>227.72800000000001</c:v>
                </c:pt>
                <c:pt idx="25">
                  <c:v>205.327</c:v>
                </c:pt>
                <c:pt idx="26">
                  <c:v>177.95599999999999</c:v>
                </c:pt>
                <c:pt idx="27">
                  <c:v>205.21100000000001</c:v>
                </c:pt>
                <c:pt idx="28">
                  <c:v>225.96</c:v>
                </c:pt>
                <c:pt idx="29">
                  <c:v>253.29300000000001</c:v>
                </c:pt>
                <c:pt idx="30">
                  <c:v>247.327</c:v>
                </c:pt>
                <c:pt idx="31">
                  <c:v>271.59800000000001</c:v>
                </c:pt>
                <c:pt idx="32">
                  <c:v>270.95999999999998</c:v>
                </c:pt>
                <c:pt idx="33">
                  <c:v>281.55</c:v>
                </c:pt>
                <c:pt idx="34">
                  <c:v>283.154</c:v>
                </c:pt>
                <c:pt idx="35">
                  <c:v>299.57400000000001</c:v>
                </c:pt>
                <c:pt idx="36">
                  <c:v>299.435</c:v>
                </c:pt>
                <c:pt idx="37">
                  <c:v>288.52600000000001</c:v>
                </c:pt>
                <c:pt idx="38">
                  <c:v>291.58199999999999</c:v>
                </c:pt>
                <c:pt idx="39">
                  <c:v>310.66000000000003</c:v>
                </c:pt>
                <c:pt idx="40">
                  <c:v>307.72300000000001</c:v>
                </c:pt>
                <c:pt idx="41">
                  <c:v>274.13299999999998</c:v>
                </c:pt>
                <c:pt idx="42">
                  <c:v>266.74</c:v>
                </c:pt>
                <c:pt idx="43">
                  <c:v>296.69499999999999</c:v>
                </c:pt>
                <c:pt idx="44">
                  <c:v>286.71300000000002</c:v>
                </c:pt>
                <c:pt idx="45">
                  <c:v>306.69200000000001</c:v>
                </c:pt>
                <c:pt idx="46">
                  <c:v>316.77800000000002</c:v>
                </c:pt>
                <c:pt idx="47">
                  <c:v>314.38600000000002</c:v>
                </c:pt>
                <c:pt idx="48">
                  <c:v>332.87</c:v>
                </c:pt>
                <c:pt idx="49">
                  <c:v>340.98099999999999</c:v>
                </c:pt>
                <c:pt idx="50">
                  <c:v>342.608</c:v>
                </c:pt>
                <c:pt idx="51">
                  <c:v>345.661</c:v>
                </c:pt>
                <c:pt idx="52">
                  <c:v>357.72199999999998</c:v>
                </c:pt>
                <c:pt idx="53">
                  <c:v>343.62299999999999</c:v>
                </c:pt>
                <c:pt idx="54">
                  <c:v>345.04399999999998</c:v>
                </c:pt>
                <c:pt idx="55">
                  <c:v>334.33499999999998</c:v>
                </c:pt>
                <c:pt idx="56">
                  <c:v>309.029</c:v>
                </c:pt>
                <c:pt idx="57">
                  <c:v>273.005</c:v>
                </c:pt>
                <c:pt idx="58">
                  <c:v>299.91199999999998</c:v>
                </c:pt>
                <c:pt idx="59">
                  <c:v>301.68099999999998</c:v>
                </c:pt>
                <c:pt idx="60">
                  <c:v>300.30900000000003</c:v>
                </c:pt>
                <c:pt idx="61">
                  <c:v>320.77999999999997</c:v>
                </c:pt>
                <c:pt idx="62">
                  <c:v>333.077</c:v>
                </c:pt>
                <c:pt idx="63">
                  <c:v>336.26600000000002</c:v>
                </c:pt>
                <c:pt idx="64">
                  <c:v>329.315</c:v>
                </c:pt>
                <c:pt idx="65">
                  <c:v>292.01400000000001</c:v>
                </c:pt>
                <c:pt idx="66">
                  <c:v>313.33600000000001</c:v>
                </c:pt>
                <c:pt idx="67">
                  <c:v>315.55099999999999</c:v>
                </c:pt>
                <c:pt idx="68">
                  <c:v>322.709</c:v>
                </c:pt>
                <c:pt idx="69">
                  <c:v>333.29599999999999</c:v>
                </c:pt>
                <c:pt idx="70">
                  <c:v>331.82400000000001</c:v>
                </c:pt>
                <c:pt idx="71">
                  <c:v>332.40600000000001</c:v>
                </c:pt>
                <c:pt idx="72">
                  <c:v>339.78500000000003</c:v>
                </c:pt>
                <c:pt idx="73">
                  <c:v>357.75900000000001</c:v>
                </c:pt>
                <c:pt idx="74">
                  <c:v>353.61099999999999</c:v>
                </c:pt>
                <c:pt idx="75">
                  <c:v>358.47</c:v>
                </c:pt>
                <c:pt idx="76">
                  <c:v>367.24900000000002</c:v>
                </c:pt>
                <c:pt idx="77">
                  <c:v>366.93</c:v>
                </c:pt>
                <c:pt idx="78">
                  <c:v>358.25400000000002</c:v>
                </c:pt>
                <c:pt idx="79">
                  <c:v>376.51400000000001</c:v>
                </c:pt>
                <c:pt idx="80">
                  <c:v>366.209</c:v>
                </c:pt>
                <c:pt idx="81">
                  <c:v>384.61599999999999</c:v>
                </c:pt>
                <c:pt idx="82">
                  <c:v>395.72699999999998</c:v>
                </c:pt>
                <c:pt idx="83">
                  <c:v>400.28</c:v>
                </c:pt>
                <c:pt idx="84">
                  <c:v>408.553</c:v>
                </c:pt>
                <c:pt idx="85">
                  <c:v>385.66399999999999</c:v>
                </c:pt>
                <c:pt idx="86">
                  <c:v>405.05500000000001</c:v>
                </c:pt>
                <c:pt idx="87">
                  <c:v>413.44600000000003</c:v>
                </c:pt>
                <c:pt idx="88">
                  <c:v>414.70800000000003</c:v>
                </c:pt>
                <c:pt idx="89">
                  <c:v>422.07100000000003</c:v>
                </c:pt>
                <c:pt idx="90">
                  <c:v>431.25900000000001</c:v>
                </c:pt>
                <c:pt idx="91">
                  <c:v>420.90800000000002</c:v>
                </c:pt>
                <c:pt idx="92">
                  <c:v>431.59199999999998</c:v>
                </c:pt>
                <c:pt idx="93">
                  <c:v>412.26100000000002</c:v>
                </c:pt>
                <c:pt idx="94">
                  <c:v>417.22399999999999</c:v>
                </c:pt>
                <c:pt idx="95">
                  <c:v>422.83600000000001</c:v>
                </c:pt>
                <c:pt idx="96">
                  <c:v>417.12099999999998</c:v>
                </c:pt>
                <c:pt idx="97">
                  <c:v>414.10500000000002</c:v>
                </c:pt>
                <c:pt idx="98">
                  <c:v>433.21</c:v>
                </c:pt>
                <c:pt idx="99">
                  <c:v>424.55500000000001</c:v>
                </c:pt>
                <c:pt idx="100">
                  <c:v>438.18299999999999</c:v>
                </c:pt>
                <c:pt idx="101">
                  <c:v>434.23200000000003</c:v>
                </c:pt>
                <c:pt idx="102">
                  <c:v>426.01499999999999</c:v>
                </c:pt>
                <c:pt idx="103">
                  <c:v>425.315</c:v>
                </c:pt>
                <c:pt idx="104">
                  <c:v>386.16699999999997</c:v>
                </c:pt>
                <c:pt idx="105">
                  <c:v>383.23200000000003</c:v>
                </c:pt>
                <c:pt idx="106">
                  <c:v>413.40300000000002</c:v>
                </c:pt>
                <c:pt idx="107">
                  <c:v>411.15100000000001</c:v>
                </c:pt>
                <c:pt idx="108">
                  <c:v>399.36599999999999</c:v>
                </c:pt>
                <c:pt idx="109">
                  <c:v>375.98599999999999</c:v>
                </c:pt>
                <c:pt idx="110">
                  <c:v>378.37900000000002</c:v>
                </c:pt>
                <c:pt idx="111">
                  <c:v>396.00900000000001</c:v>
                </c:pt>
                <c:pt idx="112">
                  <c:v>404.16500000000002</c:v>
                </c:pt>
                <c:pt idx="113">
                  <c:v>402.18299999999999</c:v>
                </c:pt>
                <c:pt idx="114">
                  <c:v>401.06900000000002</c:v>
                </c:pt>
                <c:pt idx="115">
                  <c:v>415.65300000000002</c:v>
                </c:pt>
                <c:pt idx="116">
                  <c:v>417.351</c:v>
                </c:pt>
                <c:pt idx="117">
                  <c:v>418.23399999999998</c:v>
                </c:pt>
                <c:pt idx="118">
                  <c:v>409.38400000000001</c:v>
                </c:pt>
                <c:pt idx="119">
                  <c:v>412.46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6E-45D2-BF1B-F054E08E3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067896"/>
        <c:axId val="615065600"/>
      </c:lineChart>
      <c:catAx>
        <c:axId val="61506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5600"/>
        <c:crosses val="autoZero"/>
        <c:auto val="1"/>
        <c:lblAlgn val="ctr"/>
        <c:lblOffset val="100"/>
        <c:noMultiLvlLbl val="0"/>
      </c:catAx>
      <c:valAx>
        <c:axId val="615065600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Gold</a:t>
            </a:r>
            <a:r>
              <a:rPr lang="nb-NO" sz="1200" b="1" baseline="0"/>
              <a:t> price </a:t>
            </a:r>
            <a:r>
              <a:rPr lang="nb-NO" sz="1200" b="1"/>
              <a:t>(Bullion,</a:t>
            </a:r>
            <a:r>
              <a:rPr lang="nb-NO" sz="1200" b="1" baseline="0"/>
              <a:t> USD per troy ounce</a:t>
            </a:r>
            <a:r>
              <a:rPr lang="nb-NO" sz="1200" b="1"/>
              <a:t>)</a:t>
            </a:r>
          </a:p>
        </c:rich>
      </c:tx>
      <c:layout>
        <c:manualLayout>
          <c:xMode val="edge"/>
          <c:yMode val="edge"/>
          <c:x val="0.25320418084111995"/>
          <c:y val="3.2063379454947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'Graphs of factors'!$K$2:$K$121</c:f>
              <c:numCache>
                <c:formatCode>m/d/yyyy</c:formatCode>
                <c:ptCount val="120"/>
                <c:pt idx="12" formatCode="General">
                  <c:v>2008</c:v>
                </c:pt>
                <c:pt idx="24" formatCode="General">
                  <c:v>2009</c:v>
                </c:pt>
                <c:pt idx="36" formatCode="General">
                  <c:v>2010</c:v>
                </c:pt>
                <c:pt idx="48" formatCode="General">
                  <c:v>2011</c:v>
                </c:pt>
                <c:pt idx="60" formatCode="General">
                  <c:v>2012</c:v>
                </c:pt>
                <c:pt idx="72" formatCode="General">
                  <c:v>2013</c:v>
                </c:pt>
                <c:pt idx="84" formatCode="General">
                  <c:v>2014</c:v>
                </c:pt>
                <c:pt idx="96" formatCode="General">
                  <c:v>2015</c:v>
                </c:pt>
                <c:pt idx="108" formatCode="General">
                  <c:v>2016</c:v>
                </c:pt>
              </c:numCache>
            </c:numRef>
          </c:cat>
          <c:val>
            <c:numRef>
              <c:f>'Graphs of factors'!$N$2:$N$121</c:f>
              <c:numCache>
                <c:formatCode>General</c:formatCode>
                <c:ptCount val="120"/>
                <c:pt idx="0">
                  <c:v>634.5</c:v>
                </c:pt>
                <c:pt idx="1">
                  <c:v>657.55</c:v>
                </c:pt>
                <c:pt idx="2">
                  <c:v>669.07</c:v>
                </c:pt>
                <c:pt idx="3">
                  <c:v>658.8</c:v>
                </c:pt>
                <c:pt idx="4">
                  <c:v>673.85</c:v>
                </c:pt>
                <c:pt idx="5">
                  <c:v>668.35</c:v>
                </c:pt>
                <c:pt idx="6">
                  <c:v>656.85</c:v>
                </c:pt>
                <c:pt idx="7">
                  <c:v>664.75</c:v>
                </c:pt>
                <c:pt idx="8">
                  <c:v>672.2</c:v>
                </c:pt>
                <c:pt idx="9">
                  <c:v>747.3</c:v>
                </c:pt>
                <c:pt idx="10">
                  <c:v>791.5</c:v>
                </c:pt>
                <c:pt idx="11">
                  <c:v>787.55</c:v>
                </c:pt>
                <c:pt idx="12">
                  <c:v>836.15</c:v>
                </c:pt>
                <c:pt idx="13">
                  <c:v>910.45</c:v>
                </c:pt>
                <c:pt idx="14">
                  <c:v>981.35</c:v>
                </c:pt>
                <c:pt idx="15">
                  <c:v>879.55</c:v>
                </c:pt>
                <c:pt idx="16">
                  <c:v>850.15</c:v>
                </c:pt>
                <c:pt idx="17">
                  <c:v>896.7</c:v>
                </c:pt>
                <c:pt idx="18">
                  <c:v>942.9</c:v>
                </c:pt>
                <c:pt idx="19">
                  <c:v>914.4</c:v>
                </c:pt>
                <c:pt idx="20">
                  <c:v>817.95</c:v>
                </c:pt>
                <c:pt idx="21">
                  <c:v>878.1</c:v>
                </c:pt>
                <c:pt idx="22">
                  <c:v>727.75</c:v>
                </c:pt>
                <c:pt idx="23">
                  <c:v>773.65</c:v>
                </c:pt>
                <c:pt idx="24">
                  <c:v>862.2</c:v>
                </c:pt>
                <c:pt idx="25">
                  <c:v>915.55</c:v>
                </c:pt>
                <c:pt idx="26">
                  <c:v>932.7</c:v>
                </c:pt>
                <c:pt idx="27">
                  <c:v>923.2</c:v>
                </c:pt>
                <c:pt idx="28">
                  <c:v>884.4</c:v>
                </c:pt>
                <c:pt idx="29">
                  <c:v>978.7</c:v>
                </c:pt>
                <c:pt idx="30">
                  <c:v>926.75</c:v>
                </c:pt>
                <c:pt idx="31">
                  <c:v>954.9</c:v>
                </c:pt>
                <c:pt idx="32">
                  <c:v>951.15</c:v>
                </c:pt>
                <c:pt idx="33">
                  <c:v>1007.7</c:v>
                </c:pt>
                <c:pt idx="34">
                  <c:v>1044.9000000000001</c:v>
                </c:pt>
                <c:pt idx="35">
                  <c:v>1179.5</c:v>
                </c:pt>
                <c:pt idx="36">
                  <c:v>1096</c:v>
                </c:pt>
                <c:pt idx="37">
                  <c:v>1094.7</c:v>
                </c:pt>
                <c:pt idx="38">
                  <c:v>1118.7</c:v>
                </c:pt>
                <c:pt idx="39">
                  <c:v>1125.25</c:v>
                </c:pt>
                <c:pt idx="40">
                  <c:v>1179.8499999999999</c:v>
                </c:pt>
                <c:pt idx="41">
                  <c:v>1226.7</c:v>
                </c:pt>
                <c:pt idx="42">
                  <c:v>1217.8</c:v>
                </c:pt>
                <c:pt idx="43">
                  <c:v>1184.6500000000001</c:v>
                </c:pt>
                <c:pt idx="44">
                  <c:v>1244.3499999999999</c:v>
                </c:pt>
                <c:pt idx="45">
                  <c:v>1318.63</c:v>
                </c:pt>
                <c:pt idx="46">
                  <c:v>1352.8</c:v>
                </c:pt>
                <c:pt idx="47">
                  <c:v>1387.15</c:v>
                </c:pt>
                <c:pt idx="48">
                  <c:v>1417.63</c:v>
                </c:pt>
                <c:pt idx="49">
                  <c:v>1332.2</c:v>
                </c:pt>
                <c:pt idx="50">
                  <c:v>1422.8</c:v>
                </c:pt>
                <c:pt idx="51">
                  <c:v>1424.82</c:v>
                </c:pt>
                <c:pt idx="52">
                  <c:v>1535.8</c:v>
                </c:pt>
                <c:pt idx="53">
                  <c:v>1545.3</c:v>
                </c:pt>
                <c:pt idx="54">
                  <c:v>1485.05</c:v>
                </c:pt>
                <c:pt idx="55">
                  <c:v>1631.09</c:v>
                </c:pt>
                <c:pt idx="56">
                  <c:v>1826.35</c:v>
                </c:pt>
                <c:pt idx="57">
                  <c:v>1648.95</c:v>
                </c:pt>
                <c:pt idx="58">
                  <c:v>1701.8</c:v>
                </c:pt>
                <c:pt idx="59">
                  <c:v>1745.15</c:v>
                </c:pt>
                <c:pt idx="60">
                  <c:v>1574.57</c:v>
                </c:pt>
                <c:pt idx="61">
                  <c:v>1749.24</c:v>
                </c:pt>
                <c:pt idx="62">
                  <c:v>1713.15</c:v>
                </c:pt>
                <c:pt idx="63">
                  <c:v>1682.34</c:v>
                </c:pt>
                <c:pt idx="64">
                  <c:v>1662.4</c:v>
                </c:pt>
                <c:pt idx="65">
                  <c:v>1611.34</c:v>
                </c:pt>
                <c:pt idx="66">
                  <c:v>1598.2</c:v>
                </c:pt>
                <c:pt idx="67">
                  <c:v>1603.59</c:v>
                </c:pt>
                <c:pt idx="68">
                  <c:v>1693.98</c:v>
                </c:pt>
                <c:pt idx="69">
                  <c:v>1777.3</c:v>
                </c:pt>
                <c:pt idx="70">
                  <c:v>1717.4</c:v>
                </c:pt>
                <c:pt idx="71">
                  <c:v>1716.22</c:v>
                </c:pt>
                <c:pt idx="72">
                  <c:v>1662.41</c:v>
                </c:pt>
                <c:pt idx="73">
                  <c:v>1668.8</c:v>
                </c:pt>
                <c:pt idx="74">
                  <c:v>1578.51</c:v>
                </c:pt>
                <c:pt idx="75">
                  <c:v>1595.8</c:v>
                </c:pt>
                <c:pt idx="76">
                  <c:v>1445.78</c:v>
                </c:pt>
                <c:pt idx="77">
                  <c:v>1408.95</c:v>
                </c:pt>
                <c:pt idx="78">
                  <c:v>1246.8399999999999</c:v>
                </c:pt>
                <c:pt idx="79">
                  <c:v>1314.44</c:v>
                </c:pt>
                <c:pt idx="80">
                  <c:v>1393.3</c:v>
                </c:pt>
                <c:pt idx="81">
                  <c:v>1290.24</c:v>
                </c:pt>
                <c:pt idx="82">
                  <c:v>1309.9000000000001</c:v>
                </c:pt>
                <c:pt idx="83">
                  <c:v>1227.74</c:v>
                </c:pt>
                <c:pt idx="84">
                  <c:v>1207.8499999999999</c:v>
                </c:pt>
                <c:pt idx="85">
                  <c:v>1263.9000000000001</c:v>
                </c:pt>
                <c:pt idx="86">
                  <c:v>1353.99</c:v>
                </c:pt>
                <c:pt idx="87">
                  <c:v>1281.1500000000001</c:v>
                </c:pt>
                <c:pt idx="88">
                  <c:v>1282.28</c:v>
                </c:pt>
                <c:pt idx="89">
                  <c:v>1245.43</c:v>
                </c:pt>
                <c:pt idx="90">
                  <c:v>1329.03</c:v>
                </c:pt>
                <c:pt idx="91">
                  <c:v>1294.69</c:v>
                </c:pt>
                <c:pt idx="92">
                  <c:v>1287.29</c:v>
                </c:pt>
                <c:pt idx="93">
                  <c:v>1213.9000000000001</c:v>
                </c:pt>
                <c:pt idx="94">
                  <c:v>1169.23</c:v>
                </c:pt>
                <c:pt idx="95">
                  <c:v>1195.6400000000001</c:v>
                </c:pt>
                <c:pt idx="96">
                  <c:v>1186.33</c:v>
                </c:pt>
                <c:pt idx="97">
                  <c:v>1271.58</c:v>
                </c:pt>
                <c:pt idx="98">
                  <c:v>1208.76</c:v>
                </c:pt>
                <c:pt idx="99">
                  <c:v>1201.07</c:v>
                </c:pt>
                <c:pt idx="100">
                  <c:v>1173.0899999999999</c:v>
                </c:pt>
                <c:pt idx="101">
                  <c:v>1195.74</c:v>
                </c:pt>
                <c:pt idx="102">
                  <c:v>1170.4000000000001</c:v>
                </c:pt>
                <c:pt idx="103">
                  <c:v>1092.19</c:v>
                </c:pt>
                <c:pt idx="104">
                  <c:v>1140.67</c:v>
                </c:pt>
                <c:pt idx="105">
                  <c:v>1115.17</c:v>
                </c:pt>
                <c:pt idx="106">
                  <c:v>1135.3399999999999</c:v>
                </c:pt>
                <c:pt idx="107">
                  <c:v>1065.99</c:v>
                </c:pt>
                <c:pt idx="108">
                  <c:v>1062.3800000000001</c:v>
                </c:pt>
                <c:pt idx="109">
                  <c:v>1126.75</c:v>
                </c:pt>
                <c:pt idx="110">
                  <c:v>1233.3800000000001</c:v>
                </c:pt>
                <c:pt idx="111">
                  <c:v>1212.3800000000001</c:v>
                </c:pt>
                <c:pt idx="112">
                  <c:v>1294.3399999999999</c:v>
                </c:pt>
                <c:pt idx="113">
                  <c:v>1210.07</c:v>
                </c:pt>
                <c:pt idx="114">
                  <c:v>1335.97</c:v>
                </c:pt>
                <c:pt idx="115">
                  <c:v>1349.98</c:v>
                </c:pt>
                <c:pt idx="116">
                  <c:v>1312.72</c:v>
                </c:pt>
                <c:pt idx="117">
                  <c:v>1311.74</c:v>
                </c:pt>
                <c:pt idx="118">
                  <c:v>1288.8</c:v>
                </c:pt>
                <c:pt idx="119">
                  <c:v>1167.8900000000001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4-4F80-BC43-8535666CC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067896"/>
        <c:axId val="615065600"/>
      </c:lineChart>
      <c:catAx>
        <c:axId val="61506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5600"/>
        <c:crosses val="autoZero"/>
        <c:auto val="1"/>
        <c:lblAlgn val="ctr"/>
        <c:lblOffset val="100"/>
        <c:noMultiLvlLbl val="0"/>
      </c:catAx>
      <c:valAx>
        <c:axId val="615065600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506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5400000" vert="horz"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604653</xdr:colOff>
      <xdr:row>2</xdr:row>
      <xdr:rowOff>13855</xdr:rowOff>
    </xdr:from>
    <xdr:to>
      <xdr:col>26</xdr:col>
      <xdr:colOff>4849</xdr:colOff>
      <xdr:row>15</xdr:row>
      <xdr:rowOff>56803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3F566E-C243-4550-AAE4-4B3308CC3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110143</xdr:colOff>
      <xdr:row>2</xdr:row>
      <xdr:rowOff>7620</xdr:rowOff>
    </xdr:from>
    <xdr:to>
      <xdr:col>32</xdr:col>
      <xdr:colOff>119939</xdr:colOff>
      <xdr:row>15</xdr:row>
      <xdr:rowOff>50568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C64D67F-BE9F-4499-B6AE-F8ED69BD07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107577</xdr:colOff>
      <xdr:row>16</xdr:row>
      <xdr:rowOff>1</xdr:rowOff>
    </xdr:from>
    <xdr:to>
      <xdr:col>32</xdr:col>
      <xdr:colOff>117373</xdr:colOff>
      <xdr:row>29</xdr:row>
      <xdr:rowOff>46534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C8B856-3540-469F-B8E7-5B6D5AA61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16</xdr:row>
      <xdr:rowOff>0</xdr:rowOff>
    </xdr:from>
    <xdr:to>
      <xdr:col>26</xdr:col>
      <xdr:colOff>9796</xdr:colOff>
      <xdr:row>29</xdr:row>
      <xdr:rowOff>45719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398E775-7972-47C8-9F39-2E4C2DA60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13854</xdr:colOff>
      <xdr:row>29</xdr:row>
      <xdr:rowOff>124689</xdr:rowOff>
    </xdr:from>
    <xdr:to>
      <xdr:col>26</xdr:col>
      <xdr:colOff>23650</xdr:colOff>
      <xdr:row>42</xdr:row>
      <xdr:rowOff>170409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D83D5B-B2D7-446A-9151-265156F64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110838</xdr:colOff>
      <xdr:row>29</xdr:row>
      <xdr:rowOff>124690</xdr:rowOff>
    </xdr:from>
    <xdr:to>
      <xdr:col>32</xdr:col>
      <xdr:colOff>120634</xdr:colOff>
      <xdr:row>42</xdr:row>
      <xdr:rowOff>170410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AFB6740-92EC-434E-82DB-C9A34DAB6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576944</xdr:colOff>
      <xdr:row>1</xdr:row>
      <xdr:rowOff>152401</xdr:rowOff>
    </xdr:from>
    <xdr:to>
      <xdr:col>25</xdr:col>
      <xdr:colOff>586740</xdr:colOff>
      <xdr:row>15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ADD0E15-9156-436D-B309-867F35F144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68580</xdr:colOff>
      <xdr:row>1</xdr:row>
      <xdr:rowOff>160020</xdr:rowOff>
    </xdr:from>
    <xdr:to>
      <xdr:col>32</xdr:col>
      <xdr:colOff>78376</xdr:colOff>
      <xdr:row>15</xdr:row>
      <xdr:rowOff>22859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8E7D01A-7EEC-47FE-BD4D-DCA9EACEF7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107577</xdr:colOff>
      <xdr:row>1</xdr:row>
      <xdr:rowOff>152400</xdr:rowOff>
    </xdr:from>
    <xdr:to>
      <xdr:col>38</xdr:col>
      <xdr:colOff>117373</xdr:colOff>
      <xdr:row>15</xdr:row>
      <xdr:rowOff>18825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CF7C77B-19DF-4FA3-8072-9C08C7081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16</xdr:row>
      <xdr:rowOff>0</xdr:rowOff>
    </xdr:from>
    <xdr:to>
      <xdr:col>26</xdr:col>
      <xdr:colOff>9796</xdr:colOff>
      <xdr:row>29</xdr:row>
      <xdr:rowOff>45719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EEB80DD-DEEA-4BC7-BDA1-0D90129831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0</xdr:colOff>
      <xdr:row>16</xdr:row>
      <xdr:rowOff>0</xdr:rowOff>
    </xdr:from>
    <xdr:to>
      <xdr:col>32</xdr:col>
      <xdr:colOff>9796</xdr:colOff>
      <xdr:row>29</xdr:row>
      <xdr:rowOff>45719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3FEEB6-8683-4313-B081-04707E4F73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38</xdr:col>
      <xdr:colOff>9796</xdr:colOff>
      <xdr:row>29</xdr:row>
      <xdr:rowOff>45719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F6E5AC4-1D14-4F52-B42A-3DD09676D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0</xdr:colOff>
      <xdr:row>30</xdr:row>
      <xdr:rowOff>0</xdr:rowOff>
    </xdr:from>
    <xdr:to>
      <xdr:col>26</xdr:col>
      <xdr:colOff>9796</xdr:colOff>
      <xdr:row>43</xdr:row>
      <xdr:rowOff>45719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B100FC7-4375-48BB-9F44-12351F50C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0</xdr:colOff>
      <xdr:row>30</xdr:row>
      <xdr:rowOff>0</xdr:rowOff>
    </xdr:from>
    <xdr:to>
      <xdr:col>32</xdr:col>
      <xdr:colOff>9796</xdr:colOff>
      <xdr:row>43</xdr:row>
      <xdr:rowOff>45719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AC55F90-7D72-4B34-B639-CBEE59B92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ba.tuck.dartmouth.edu/pages/faculty/ken.french/data_library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topLeftCell="D1" workbookViewId="0">
      <selection activeCell="K23" sqref="K23"/>
    </sheetView>
  </sheetViews>
  <sheetFormatPr defaultRowHeight="14.4" x14ac:dyDescent="0.3"/>
  <cols>
    <col min="1" max="1" width="10.109375" bestFit="1" customWidth="1"/>
    <col min="11" max="11" width="14.5546875" bestFit="1" customWidth="1"/>
    <col min="12" max="12" width="10.5546875" bestFit="1" customWidth="1"/>
    <col min="15" max="15" width="9.109375" customWidth="1"/>
    <col min="16" max="16" width="9.5546875" bestFit="1" customWidth="1"/>
  </cols>
  <sheetData>
    <row r="1" spans="1:25" x14ac:dyDescent="0.3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/>
      <c r="L1" s="1" t="s">
        <v>46</v>
      </c>
      <c r="M1" s="1" t="s">
        <v>47</v>
      </c>
      <c r="N1" s="1" t="s">
        <v>87</v>
      </c>
      <c r="P1" s="4"/>
      <c r="Q1" s="4" t="s">
        <v>1</v>
      </c>
      <c r="R1" s="4" t="s">
        <v>2</v>
      </c>
      <c r="S1" s="4" t="s">
        <v>3</v>
      </c>
      <c r="T1" s="4" t="s">
        <v>4</v>
      </c>
      <c r="U1" s="4" t="s">
        <v>5</v>
      </c>
      <c r="V1" s="4" t="s">
        <v>6</v>
      </c>
      <c r="W1" s="4" t="s">
        <v>7</v>
      </c>
      <c r="X1" s="4" t="s">
        <v>8</v>
      </c>
    </row>
    <row r="2" spans="1:25" x14ac:dyDescent="0.3">
      <c r="A2" s="2">
        <v>39083</v>
      </c>
      <c r="B2" s="3">
        <v>-3.4247661221816078E-2</v>
      </c>
      <c r="C2" s="3">
        <v>1.8599999999999998E-2</v>
      </c>
      <c r="D2" s="3">
        <v>-1.9400000000000001E-2</v>
      </c>
      <c r="E2" s="3">
        <v>1.6299999999999999E-2</v>
      </c>
      <c r="F2" s="3">
        <v>3.9300000000000002E-2</v>
      </c>
      <c r="G2" s="3">
        <v>-3.8199999999999998E-2</v>
      </c>
      <c r="H2" s="3">
        <v>5.0000000000000001E-4</v>
      </c>
      <c r="I2" s="3">
        <v>-1.2999999999999999E-3</v>
      </c>
      <c r="J2" s="3"/>
      <c r="K2" s="5">
        <v>2007</v>
      </c>
      <c r="L2" s="3">
        <f>AVERAGE(B2:B13)</f>
        <v>4.5414441978950349E-3</v>
      </c>
      <c r="M2" s="3">
        <f>AVERAGE(D2:D13)</f>
        <v>1.6391666666666665E-2</v>
      </c>
      <c r="N2" s="3">
        <f>AVERAGE(C2:C13)</f>
        <v>6.483333333333334E-3</v>
      </c>
      <c r="P2" s="4" t="s">
        <v>1</v>
      </c>
      <c r="R2" s="4">
        <f t="shared" ref="R2:X2" si="0">CORREL($B$2:$B$121,C2:C121)</f>
        <v>0.23941135690265963</v>
      </c>
      <c r="S2" s="4">
        <f t="shared" si="0"/>
        <v>0.85674719559026258</v>
      </c>
      <c r="T2" s="4">
        <f t="shared" si="0"/>
        <v>-0.46497621487508262</v>
      </c>
      <c r="U2" s="4">
        <f t="shared" si="0"/>
        <v>-0.28182555043770185</v>
      </c>
      <c r="V2" s="4">
        <f t="shared" si="0"/>
        <v>0.30989049745250807</v>
      </c>
      <c r="W2" s="4">
        <f t="shared" si="0"/>
        <v>0.1093375154582903</v>
      </c>
      <c r="X2" s="4">
        <f t="shared" si="0"/>
        <v>-9.8744739782555283E-2</v>
      </c>
    </row>
    <row r="3" spans="1:25" x14ac:dyDescent="0.3">
      <c r="A3" s="2">
        <v>39114</v>
      </c>
      <c r="B3" s="3">
        <v>-1.7781081484563116E-2</v>
      </c>
      <c r="C3" s="3">
        <v>1.4500000000000001E-2</v>
      </c>
      <c r="D3" s="3">
        <v>3.5700000000000003E-2</v>
      </c>
      <c r="E3" s="3">
        <v>1.0800000000000001E-2</v>
      </c>
      <c r="F3" s="3">
        <v>3.3700000000000001E-2</v>
      </c>
      <c r="G3" s="3">
        <v>-6.3399999999999998E-2</v>
      </c>
      <c r="H3" s="3">
        <v>1.3899999999999999E-2</v>
      </c>
      <c r="I3" s="3">
        <v>-1E-3</v>
      </c>
      <c r="J3" s="3"/>
      <c r="K3" s="5">
        <v>2008</v>
      </c>
      <c r="L3" s="3">
        <f>AVERAGE(B14:B25)</f>
        <v>-3.5082090233104622E-2</v>
      </c>
      <c r="M3" s="3">
        <f>AVERAGE(D14:D25)</f>
        <v>-1.4833333333333372E-3</v>
      </c>
      <c r="N3" s="3">
        <f>AVERAGE(C14:C25)</f>
        <v>-5.804999999999999E-2</v>
      </c>
      <c r="P3" s="4" t="s">
        <v>2</v>
      </c>
      <c r="R3" s="4"/>
      <c r="S3" s="4">
        <f t="shared" ref="S3:X3" si="1">CORREL($C$2:$C$121,D2:D121)</f>
        <v>0.12354039589006137</v>
      </c>
      <c r="T3" s="4">
        <f t="shared" si="1"/>
        <v>-0.67797522563144319</v>
      </c>
      <c r="U3" s="4">
        <f t="shared" si="1"/>
        <v>0.20659452720836213</v>
      </c>
      <c r="V3" s="4">
        <f t="shared" si="1"/>
        <v>0.57947018237583892</v>
      </c>
      <c r="W3" s="4">
        <f t="shared" si="1"/>
        <v>7.317204453899108E-2</v>
      </c>
      <c r="X3" s="4">
        <f t="shared" si="1"/>
        <v>9.5132122438567182E-2</v>
      </c>
    </row>
    <row r="4" spans="1:25" x14ac:dyDescent="0.3">
      <c r="A4" s="2">
        <v>39142</v>
      </c>
      <c r="B4" s="3">
        <v>-2.7991939778233259E-2</v>
      </c>
      <c r="C4" s="3">
        <v>-2.7099999999999999E-2</v>
      </c>
      <c r="D4" s="3">
        <v>1.7399999999999999E-2</v>
      </c>
      <c r="E4" s="3">
        <v>-0.01</v>
      </c>
      <c r="F4" s="3">
        <v>-2.7300000000000001E-2</v>
      </c>
      <c r="G4" s="3">
        <v>7.8799999999999995E-2</v>
      </c>
      <c r="H4" s="3">
        <v>5.9999999999999995E-4</v>
      </c>
      <c r="I4" s="3">
        <v>-2.3E-3</v>
      </c>
      <c r="J4" s="3"/>
      <c r="K4" s="5">
        <v>2009</v>
      </c>
      <c r="L4" s="3">
        <f>AVERAGE(B26:B37)</f>
        <v>5.9753581345974534E-2</v>
      </c>
      <c r="M4" s="3">
        <f>AVERAGE(D26:D37)</f>
        <v>3.5166666666666672E-2</v>
      </c>
      <c r="N4" s="3">
        <f>AVERAGE(C26:C37)</f>
        <v>3.1333333333333331E-2</v>
      </c>
      <c r="P4" s="4" t="s">
        <v>3</v>
      </c>
      <c r="Q4" s="4"/>
      <c r="R4" s="4"/>
      <c r="S4" s="4"/>
      <c r="T4" s="4">
        <f>CORREL($D$2:$D$121,E2:E121)</f>
        <v>-0.46857396760399189</v>
      </c>
      <c r="U4" s="4">
        <f>CORREL($D$2:$D$121,F2:F121)</f>
        <v>-0.25057045493435387</v>
      </c>
      <c r="V4" s="4">
        <f>CORREL($D$2:$D$121,G2:G121)</f>
        <v>0.2542675682920208</v>
      </c>
      <c r="W4" s="4">
        <f>CORREL($D$2:$D$121,H2:H121)</f>
        <v>-2.3714188933860327E-2</v>
      </c>
      <c r="X4" s="4">
        <f>CORREL($D$2:$D$121,I2:I121)</f>
        <v>-0.16185559023077928</v>
      </c>
    </row>
    <row r="5" spans="1:25" x14ac:dyDescent="0.3">
      <c r="A5" s="2">
        <v>39173</v>
      </c>
      <c r="B5" s="3">
        <v>-7.5086292193364615E-3</v>
      </c>
      <c r="C5" s="3">
        <v>2.23E-2</v>
      </c>
      <c r="D5" s="3">
        <v>-1.55E-2</v>
      </c>
      <c r="E5" s="3">
        <v>-1.14E-2</v>
      </c>
      <c r="F5" s="3">
        <v>-1.4999999999999999E-2</v>
      </c>
      <c r="G5" s="3">
        <v>6.1600000000000002E-2</v>
      </c>
      <c r="H5" s="3">
        <v>-2.01E-2</v>
      </c>
      <c r="I5" s="3">
        <v>-1.15E-2</v>
      </c>
      <c r="J5" s="3"/>
      <c r="K5" s="5">
        <v>2010</v>
      </c>
      <c r="L5" s="3">
        <f>AVERAGE(B38:B49)</f>
        <v>1.3264640199973443E-2</v>
      </c>
      <c r="M5" s="3">
        <f>AVERAGE(D38:D49)</f>
        <v>1.3516666666666668E-2</v>
      </c>
      <c r="N5" s="3">
        <f>AVERAGE(C38:C49)</f>
        <v>3.9000000000000011E-3</v>
      </c>
      <c r="P5" s="4" t="s">
        <v>4</v>
      </c>
      <c r="Q5" s="4"/>
      <c r="R5" s="4"/>
      <c r="S5" s="4"/>
      <c r="T5" s="4"/>
      <c r="U5" s="4">
        <f>CORREL($E$2:$E$121,F2:F121)</f>
        <v>-2.5283220910023566E-2</v>
      </c>
      <c r="V5" s="4">
        <f>CORREL($E$2:$E$121,G2:G121)</f>
        <v>-0.59783841020979378</v>
      </c>
      <c r="W5" s="4">
        <f>CORREL($E$2:$E$121,H2:H121)</f>
        <v>9.2590412587247817E-2</v>
      </c>
      <c r="X5" s="4">
        <f>CORREL($E$2:$E$121,I2:I121)</f>
        <v>5.0251405580031862E-2</v>
      </c>
    </row>
    <row r="6" spans="1:25" x14ac:dyDescent="0.3">
      <c r="A6" s="2">
        <v>39203</v>
      </c>
      <c r="B6" s="3">
        <v>-3.1220878421100808E-2</v>
      </c>
      <c r="C6" s="3">
        <v>3.39E-2</v>
      </c>
      <c r="D6" s="3">
        <v>2.2599999999999999E-2</v>
      </c>
      <c r="E6" s="3">
        <v>-1.77E-2</v>
      </c>
      <c r="F6" s="3">
        <v>8.6E-3</v>
      </c>
      <c r="G6" s="3">
        <v>-2.3599999999999999E-2</v>
      </c>
      <c r="H6" s="3">
        <v>2.5000000000000001E-3</v>
      </c>
      <c r="I6" s="3">
        <v>-6.9999999999999999E-4</v>
      </c>
      <c r="J6" s="3"/>
      <c r="K6" s="5">
        <v>2011</v>
      </c>
      <c r="L6" s="3">
        <f>AVERAGE(B50:B61)</f>
        <v>3.8475425521719586E-3</v>
      </c>
      <c r="M6" s="3">
        <f>AVERAGE(D50:D61)</f>
        <v>1.9125E-2</v>
      </c>
      <c r="N6" s="3">
        <f>AVERAGE(C50:C61)</f>
        <v>-3.4833333333333348E-3</v>
      </c>
      <c r="P6" s="4" t="s">
        <v>5</v>
      </c>
      <c r="Q6" s="4"/>
      <c r="R6" s="4"/>
      <c r="S6" s="4"/>
      <c r="T6" s="4"/>
      <c r="U6" s="4"/>
      <c r="V6" s="4">
        <f>CORREL($F$2:$F$121,G2:G121)</f>
        <v>0.32652405252590577</v>
      </c>
      <c r="W6" s="4">
        <f t="shared" ref="W6:X6" si="2">CORREL($F$2:$F$121,H2:H121)</f>
        <v>2.1843267262983933E-2</v>
      </c>
      <c r="X6" s="4">
        <f t="shared" si="2"/>
        <v>0.1467644341557241</v>
      </c>
    </row>
    <row r="7" spans="1:25" x14ac:dyDescent="0.3">
      <c r="A7" s="2">
        <v>39234</v>
      </c>
      <c r="B7" s="3">
        <v>3.670177863318606E-3</v>
      </c>
      <c r="C7" s="3">
        <v>2.9499999999999998E-2</v>
      </c>
      <c r="D7" s="3">
        <v>-8.2000000000000007E-3</v>
      </c>
      <c r="E7" s="3">
        <v>-4.4000000000000003E-3</v>
      </c>
      <c r="F7" s="3">
        <v>4.8099999999999997E-2</v>
      </c>
      <c r="G7" s="3">
        <v>1.0500000000000001E-2</v>
      </c>
      <c r="H7" s="3">
        <v>7.6E-3</v>
      </c>
      <c r="I7" s="3">
        <v>-1.11E-2</v>
      </c>
      <c r="J7" s="3"/>
      <c r="K7" s="5">
        <v>2012</v>
      </c>
      <c r="L7" s="3">
        <f>AVERAGE(B62:B73)</f>
        <v>-2.0514233340356566E-2</v>
      </c>
      <c r="M7" s="3">
        <f>AVERAGE(D62:D73)</f>
        <v>-1.3916666666666667E-3</v>
      </c>
      <c r="N7" s="3">
        <f>AVERAGE(C62:C73)</f>
        <v>8.0333333333333333E-3</v>
      </c>
      <c r="P7" s="4" t="s">
        <v>6</v>
      </c>
      <c r="Q7" s="4"/>
      <c r="R7" s="4"/>
      <c r="S7" s="4"/>
      <c r="T7" s="4"/>
      <c r="U7" s="4"/>
      <c r="V7" s="4"/>
      <c r="W7" s="4">
        <f>CORREL($G$2:$G$121,H2:H121)</f>
        <v>7.3460512704529121E-2</v>
      </c>
      <c r="X7" s="4">
        <f>CORREL($G$2:$G$121,I2:I121)</f>
        <v>0.15814704206946112</v>
      </c>
    </row>
    <row r="8" spans="1:25" x14ac:dyDescent="0.3">
      <c r="A8" s="2">
        <v>39264</v>
      </c>
      <c r="B8" s="3">
        <v>-3.8449304821584956E-2</v>
      </c>
      <c r="C8" s="3">
        <v>-4.8999999999999998E-3</v>
      </c>
      <c r="D8" s="3">
        <v>-1.7399999999999999E-2</v>
      </c>
      <c r="E8" s="3">
        <v>-9.1999999999999998E-3</v>
      </c>
      <c r="F8" s="3">
        <v>3.7999999999999999E-2</v>
      </c>
      <c r="G8" s="3">
        <v>8.8300000000000003E-2</v>
      </c>
      <c r="H8" s="3">
        <v>-2.8799999999999999E-2</v>
      </c>
      <c r="I8" s="3">
        <v>-3.3399999999999999E-2</v>
      </c>
      <c r="J8" s="3"/>
      <c r="K8" s="5">
        <v>2013</v>
      </c>
      <c r="L8" s="3">
        <f>AVERAGE(B74:B85)</f>
        <v>-5.9084496999327211E-2</v>
      </c>
      <c r="M8" s="3">
        <f>AVERAGE(D74:D85)</f>
        <v>-2.790833333333333E-2</v>
      </c>
      <c r="N8" s="3">
        <f>AVERAGE(C74:C85)</f>
        <v>1.5458333333333333E-2</v>
      </c>
      <c r="P8" s="4" t="s">
        <v>7</v>
      </c>
      <c r="Q8" s="4"/>
      <c r="R8" s="4"/>
      <c r="S8" s="4"/>
      <c r="T8" s="4"/>
      <c r="U8" s="4"/>
      <c r="V8" s="4"/>
      <c r="X8" s="4">
        <f>CORREL($H$2:$H$121,I2:I121)</f>
        <v>0.34069666423432804</v>
      </c>
    </row>
    <row r="9" spans="1:25" x14ac:dyDescent="0.3">
      <c r="A9" s="2">
        <v>39295</v>
      </c>
      <c r="B9" s="3">
        <v>3.5181125867438982E-2</v>
      </c>
      <c r="C9" s="3">
        <v>-3.8600000000000002E-2</v>
      </c>
      <c r="D9" s="3">
        <v>1.2E-2</v>
      </c>
      <c r="E9" s="3">
        <v>-7.1999999999999998E-3</v>
      </c>
      <c r="F9" s="3">
        <v>-4.2099999999999999E-2</v>
      </c>
      <c r="G9" s="3">
        <v>7.3700000000000002E-2</v>
      </c>
      <c r="H9" s="3">
        <v>-3.3E-3</v>
      </c>
      <c r="I9" s="3">
        <v>-2.2499999999999999E-2</v>
      </c>
      <c r="J9" s="3"/>
      <c r="K9" s="5">
        <v>2014</v>
      </c>
      <c r="L9" s="3">
        <f>AVERAGE(B86:B97)</f>
        <v>-2.1993774437771055E-3</v>
      </c>
      <c r="M9" s="3">
        <f>AVERAGE(D86:D97)</f>
        <v>-2.2000000000000001E-3</v>
      </c>
      <c r="N9" s="3">
        <f>AVERAGE(C86:C97)</f>
        <v>4.5416666666666678E-3</v>
      </c>
      <c r="P9" s="4" t="s">
        <v>8</v>
      </c>
      <c r="Q9" s="4"/>
      <c r="R9" s="4"/>
      <c r="S9" s="4"/>
      <c r="T9" s="4"/>
      <c r="U9" s="4"/>
      <c r="V9" s="4"/>
      <c r="W9" s="4"/>
      <c r="X9" s="4"/>
    </row>
    <row r="10" spans="1:25" x14ac:dyDescent="0.3">
      <c r="A10" s="2">
        <v>39326</v>
      </c>
      <c r="B10" s="3">
        <v>-2.9367160155347235E-2</v>
      </c>
      <c r="C10" s="3">
        <v>1.9E-3</v>
      </c>
      <c r="D10" s="3">
        <v>1.11E-2</v>
      </c>
      <c r="E10" s="3">
        <v>-1.1999999999999999E-3</v>
      </c>
      <c r="F10" s="3">
        <v>-7.0000000000000007E-2</v>
      </c>
      <c r="G10" s="3">
        <v>-3.3099999999999997E-2</v>
      </c>
      <c r="H10" s="3">
        <v>-2.41E-2</v>
      </c>
      <c r="I10" s="3">
        <v>-1.9099999999999999E-2</v>
      </c>
      <c r="J10" s="3"/>
      <c r="K10" s="5">
        <v>2015</v>
      </c>
      <c r="L10" s="3">
        <f>AVERAGE(B98:B109)</f>
        <v>-9.8355375015197668E-3</v>
      </c>
      <c r="M10" s="3">
        <f>AVERAGE(D98:D109)</f>
        <v>-9.5750000000000002E-3</v>
      </c>
      <c r="N10" s="3">
        <f>AVERAGE(C98:C109)</f>
        <v>-2.3583333333333321E-3</v>
      </c>
      <c r="P10" s="4"/>
      <c r="Q10" s="4"/>
      <c r="R10" s="4"/>
      <c r="S10" s="4"/>
      <c r="T10" s="4"/>
      <c r="U10" s="4"/>
      <c r="V10" s="4"/>
      <c r="W10" s="4"/>
      <c r="X10" s="4"/>
    </row>
    <row r="11" spans="1:25" x14ac:dyDescent="0.3">
      <c r="A11" s="2">
        <v>39356</v>
      </c>
      <c r="B11" s="3">
        <v>0.17681074831014762</v>
      </c>
      <c r="C11" s="3">
        <v>5.6500000000000002E-2</v>
      </c>
      <c r="D11" s="3">
        <v>0.10589999999999999</v>
      </c>
      <c r="E11" s="3">
        <v>-3.95E-2</v>
      </c>
      <c r="F11" s="3">
        <v>1.3100000000000001E-2</v>
      </c>
      <c r="G11" s="3">
        <v>8.0399999999999999E-2</v>
      </c>
      <c r="H11" s="3">
        <v>4.0000000000000002E-4</v>
      </c>
      <c r="I11" s="3">
        <v>-2.6200000000000001E-2</v>
      </c>
      <c r="J11" s="3"/>
      <c r="K11" s="5">
        <v>2016</v>
      </c>
      <c r="L11" s="3">
        <f>AVERAGE(B110:B121)</f>
        <v>3.979451423058248E-2</v>
      </c>
      <c r="M11" s="3">
        <f>AVERAGE(D110:D121)</f>
        <v>7.6083333333333324E-3</v>
      </c>
      <c r="N11" s="3">
        <f>AVERAGE(C110:C121)</f>
        <v>8.3333333333332829E-5</v>
      </c>
    </row>
    <row r="12" spans="1:25" x14ac:dyDescent="0.3">
      <c r="A12" s="2">
        <v>39387</v>
      </c>
      <c r="B12" s="3">
        <v>5.9484930975533451E-2</v>
      </c>
      <c r="C12" s="3">
        <v>8.3000000000000001E-3</v>
      </c>
      <c r="D12" s="3">
        <v>5.7500000000000002E-2</v>
      </c>
      <c r="E12" s="3">
        <v>-2.3E-2</v>
      </c>
      <c r="F12" s="3">
        <v>-4.8899999999999999E-2</v>
      </c>
      <c r="G12" s="3">
        <v>0.1527</v>
      </c>
      <c r="H12" s="3">
        <v>-2.8299999999999999E-2</v>
      </c>
      <c r="I12" s="3">
        <v>-1.18E-2</v>
      </c>
      <c r="J12" s="3"/>
      <c r="K12" s="3"/>
      <c r="L12" s="3"/>
    </row>
    <row r="13" spans="1:25" x14ac:dyDescent="0.3">
      <c r="A13" s="2">
        <v>39417</v>
      </c>
      <c r="B13" s="3">
        <v>-3.4082997539716324E-2</v>
      </c>
      <c r="C13" s="3">
        <v>-3.7100000000000001E-2</v>
      </c>
      <c r="D13" s="3">
        <v>-5.0000000000000001E-3</v>
      </c>
      <c r="E13" s="3">
        <v>4.3E-3</v>
      </c>
      <c r="F13" s="3">
        <v>-0.1081</v>
      </c>
      <c r="G13" s="3">
        <v>-4.5600000000000002E-2</v>
      </c>
      <c r="H13" s="3">
        <v>1.9E-3</v>
      </c>
      <c r="I13" s="3">
        <v>-4.4000000000000003E-3</v>
      </c>
      <c r="J13" s="3"/>
      <c r="K13" s="3" t="s">
        <v>48</v>
      </c>
      <c r="L13" s="3">
        <f>AVERAGE(L2:L3)</f>
        <v>-1.5270323017604793E-2</v>
      </c>
      <c r="M13" s="3">
        <f>AVERAGE(M2:M3)</f>
        <v>7.4541666666666645E-3</v>
      </c>
      <c r="N13" s="3">
        <f>AVERAGE(N2:N3)</f>
        <v>-2.5783333333333328E-2</v>
      </c>
      <c r="Q13" s="4" t="s">
        <v>1</v>
      </c>
      <c r="R13" s="4" t="s">
        <v>2</v>
      </c>
      <c r="S13" s="4" t="s">
        <v>3</v>
      </c>
      <c r="T13" s="4" t="s">
        <v>4</v>
      </c>
      <c r="U13" s="4" t="s">
        <v>5</v>
      </c>
      <c r="V13" s="4" t="s">
        <v>6</v>
      </c>
      <c r="W13" s="4" t="s">
        <v>7</v>
      </c>
      <c r="X13" s="4" t="s">
        <v>8</v>
      </c>
      <c r="Y13" s="4" t="s">
        <v>9</v>
      </c>
    </row>
    <row r="14" spans="1:25" x14ac:dyDescent="0.3">
      <c r="A14" s="2">
        <v>39448</v>
      </c>
      <c r="B14" s="3">
        <v>1.4365937836728761E-3</v>
      </c>
      <c r="C14" s="3">
        <v>-1.0500000000000001E-2</v>
      </c>
      <c r="D14" s="3">
        <v>5.9900000000000002E-2</v>
      </c>
      <c r="E14" s="3">
        <v>3.5999999999999999E-3</v>
      </c>
      <c r="F14" s="3">
        <v>6.6299999999999998E-2</v>
      </c>
      <c r="G14" s="3">
        <v>7.22E-2</v>
      </c>
      <c r="H14" s="3">
        <v>-5.0000000000000001E-3</v>
      </c>
      <c r="I14" s="3">
        <v>3.6900000000000002E-2</v>
      </c>
      <c r="J14" s="3"/>
      <c r="K14" s="3" t="s">
        <v>49</v>
      </c>
      <c r="L14" s="3">
        <f>AVERAGE(L4:L11)</f>
        <v>3.1283291304652198E-3</v>
      </c>
      <c r="M14" s="3">
        <f>AVERAGE(M4:M11)</f>
        <v>4.2927083333333359E-3</v>
      </c>
      <c r="N14" s="3">
        <f>AVERAGE(N4:N11)</f>
        <v>7.1885416666666669E-3</v>
      </c>
      <c r="P14" s="4" t="s">
        <v>1</v>
      </c>
      <c r="Q14" s="7">
        <v>1</v>
      </c>
      <c r="R14" s="8"/>
      <c r="S14" s="8"/>
      <c r="T14" s="8"/>
      <c r="U14" s="8"/>
      <c r="V14" s="8"/>
      <c r="W14" s="8"/>
      <c r="X14" s="8"/>
    </row>
    <row r="15" spans="1:25" x14ac:dyDescent="0.3">
      <c r="A15" s="2">
        <v>39479</v>
      </c>
      <c r="B15" s="3">
        <v>0.11445449214720896</v>
      </c>
      <c r="C15" s="3">
        <v>-7.1800000000000003E-2</v>
      </c>
      <c r="D15" s="3">
        <v>8.5099999999999995E-2</v>
      </c>
      <c r="E15" s="3">
        <v>-1.47E-2</v>
      </c>
      <c r="F15" s="3">
        <v>-0.13730000000000001</v>
      </c>
      <c r="G15" s="3">
        <v>-7.6200000000000004E-2</v>
      </c>
      <c r="H15" s="3">
        <v>-4.8999999999999998E-3</v>
      </c>
      <c r="I15" s="3">
        <v>-8.8000000000000005E-3</v>
      </c>
      <c r="J15" s="3"/>
      <c r="K15" s="3"/>
      <c r="L15" s="3"/>
      <c r="P15" s="4" t="s">
        <v>2</v>
      </c>
      <c r="Q15" s="8">
        <v>0.23941135690265963</v>
      </c>
      <c r="R15" s="7">
        <v>1</v>
      </c>
      <c r="S15" s="8"/>
      <c r="T15" s="8"/>
      <c r="U15" s="8"/>
      <c r="V15" s="8"/>
      <c r="W15" s="8"/>
      <c r="X15" s="8"/>
    </row>
    <row r="16" spans="1:25" x14ac:dyDescent="0.3">
      <c r="A16" s="2">
        <v>39508</v>
      </c>
      <c r="B16" s="3">
        <v>8.8132997702286581E-2</v>
      </c>
      <c r="C16" s="3">
        <v>-2.7E-2</v>
      </c>
      <c r="D16" s="3">
        <v>7.4999999999999997E-2</v>
      </c>
      <c r="E16" s="3">
        <v>-1.8599999999999998E-2</v>
      </c>
      <c r="F16" s="3">
        <v>2.9499999999999998E-2</v>
      </c>
      <c r="G16" s="3">
        <v>0.14119999999999999</v>
      </c>
      <c r="H16" s="3">
        <v>6.8999999999999999E-3</v>
      </c>
      <c r="I16" s="3">
        <v>-1.8E-3</v>
      </c>
      <c r="J16" s="3"/>
      <c r="K16" s="3"/>
      <c r="L16" s="3"/>
      <c r="P16" s="4" t="s">
        <v>3</v>
      </c>
      <c r="Q16" s="8">
        <v>0.85674719559026258</v>
      </c>
      <c r="R16" s="8">
        <v>0.12354039589006137</v>
      </c>
      <c r="S16" s="7">
        <v>1</v>
      </c>
      <c r="T16" s="8"/>
      <c r="U16" s="8"/>
      <c r="V16" s="8"/>
      <c r="W16" s="8"/>
      <c r="X16" s="8"/>
    </row>
    <row r="17" spans="1:24" x14ac:dyDescent="0.3">
      <c r="A17" s="2">
        <v>39539</v>
      </c>
      <c r="B17" s="3">
        <v>-0.17299472922045081</v>
      </c>
      <c r="C17" s="3">
        <v>1.14E-2</v>
      </c>
      <c r="D17" s="3">
        <v>-0.1095</v>
      </c>
      <c r="E17" s="3">
        <v>-1.1999999999999999E-3</v>
      </c>
      <c r="F17" s="3">
        <v>-7.1300000000000002E-2</v>
      </c>
      <c r="G17" s="3">
        <v>-1.46E-2</v>
      </c>
      <c r="H17" s="3">
        <v>-1.15E-2</v>
      </c>
      <c r="I17" s="3">
        <v>-9.9000000000000008E-3</v>
      </c>
      <c r="J17" s="3"/>
      <c r="K17" s="3"/>
      <c r="L17" s="3"/>
      <c r="P17" s="4" t="s">
        <v>4</v>
      </c>
      <c r="Q17" s="8">
        <v>-0.46497621487508262</v>
      </c>
      <c r="R17" s="8">
        <v>-0.67797522563144319</v>
      </c>
      <c r="S17" s="8">
        <v>-0.46857396760399189</v>
      </c>
      <c r="T17" s="7">
        <v>1</v>
      </c>
      <c r="U17" s="8"/>
      <c r="V17" s="8"/>
      <c r="W17" s="8"/>
      <c r="X17" s="8"/>
    </row>
    <row r="18" spans="1:24" x14ac:dyDescent="0.3">
      <c r="A18" s="2">
        <v>39569</v>
      </c>
      <c r="B18" s="3">
        <v>-8.2242153467573506E-2</v>
      </c>
      <c r="C18" s="3">
        <v>3.5400000000000001E-2</v>
      </c>
      <c r="D18" s="3">
        <v>-3.4000000000000002E-2</v>
      </c>
      <c r="E18" s="3">
        <v>5.7000000000000002E-3</v>
      </c>
      <c r="F18" s="3">
        <v>7.9200000000000007E-2</v>
      </c>
      <c r="G18" s="3">
        <v>0.1082</v>
      </c>
      <c r="H18" s="3">
        <v>3.1800000000000002E-2</v>
      </c>
      <c r="I18" s="3">
        <v>-1.49E-2</v>
      </c>
      <c r="J18" s="3"/>
      <c r="K18" s="3"/>
      <c r="L18" s="3"/>
      <c r="P18" s="4" t="s">
        <v>5</v>
      </c>
      <c r="Q18" s="8">
        <v>-0.28182555043770185</v>
      </c>
      <c r="R18" s="8">
        <v>0.20659452720836213</v>
      </c>
      <c r="S18" s="8">
        <v>-0.25057045493435387</v>
      </c>
      <c r="T18" s="8">
        <v>-2.5283220910023566E-2</v>
      </c>
      <c r="U18" s="7">
        <v>1</v>
      </c>
      <c r="V18" s="8"/>
      <c r="W18" s="8"/>
      <c r="X18" s="8"/>
    </row>
    <row r="19" spans="1:24" x14ac:dyDescent="0.3">
      <c r="A19" s="2">
        <v>39600</v>
      </c>
      <c r="B19" s="3">
        <v>9.2444323418763144E-2</v>
      </c>
      <c r="C19" s="3">
        <v>-1E-4</v>
      </c>
      <c r="D19" s="3">
        <v>5.33E-2</v>
      </c>
      <c r="E19" s="3">
        <v>-7.4000000000000003E-3</v>
      </c>
      <c r="F19" s="3">
        <v>5.6099999999999997E-2</v>
      </c>
      <c r="G19" s="3">
        <v>0.127</v>
      </c>
      <c r="H19" s="3">
        <v>1.1900000000000001E-2</v>
      </c>
      <c r="I19" s="3">
        <v>-2.47E-2</v>
      </c>
      <c r="J19" s="3"/>
      <c r="K19" s="3"/>
      <c r="L19" s="3"/>
      <c r="P19" s="4" t="s">
        <v>6</v>
      </c>
      <c r="Q19" s="8">
        <v>0.30989049745250807</v>
      </c>
      <c r="R19" s="8">
        <v>0.57947018237583892</v>
      </c>
      <c r="S19" s="8">
        <v>0.2542675682920208</v>
      </c>
      <c r="T19" s="8">
        <v>-0.59783841020979378</v>
      </c>
      <c r="U19" s="8">
        <v>0.32652405252590577</v>
      </c>
      <c r="V19" s="7">
        <v>1</v>
      </c>
      <c r="W19" s="8"/>
      <c r="X19" s="8"/>
    </row>
    <row r="20" spans="1:24" x14ac:dyDescent="0.3">
      <c r="A20" s="2">
        <v>39630</v>
      </c>
      <c r="B20" s="3">
        <v>8.0258037441440486E-2</v>
      </c>
      <c r="C20" s="3">
        <v>-9.0800000000000006E-2</v>
      </c>
      <c r="D20" s="3">
        <v>5.0200000000000002E-2</v>
      </c>
      <c r="E20" s="3">
        <v>1.1999999999999999E-3</v>
      </c>
      <c r="F20" s="3">
        <v>1.4800000000000001E-2</v>
      </c>
      <c r="G20" s="3">
        <v>9.8400000000000001E-2</v>
      </c>
      <c r="H20" s="3">
        <v>3.6799999999999999E-2</v>
      </c>
      <c r="I20" s="3">
        <v>5.8900000000000001E-2</v>
      </c>
      <c r="J20" s="3"/>
      <c r="K20" s="3"/>
      <c r="L20" s="3"/>
      <c r="P20" s="4" t="s">
        <v>7</v>
      </c>
      <c r="Q20" s="8">
        <v>0.1093375154582903</v>
      </c>
      <c r="R20" s="8">
        <v>7.317204453899108E-2</v>
      </c>
      <c r="S20" s="8">
        <v>-2.3714188933860327E-2</v>
      </c>
      <c r="T20" s="8">
        <v>9.2590412587247817E-2</v>
      </c>
      <c r="U20" s="8">
        <v>2.1843267262983933E-2</v>
      </c>
      <c r="V20" s="8">
        <v>7.3460512704529121E-2</v>
      </c>
      <c r="W20" s="7">
        <v>1</v>
      </c>
      <c r="X20" s="8"/>
    </row>
    <row r="21" spans="1:24" x14ac:dyDescent="0.3">
      <c r="A21" s="2">
        <v>39661</v>
      </c>
      <c r="B21" s="3">
        <v>-0.17076684483020846</v>
      </c>
      <c r="C21" s="3">
        <v>-3.1800000000000002E-2</v>
      </c>
      <c r="D21" s="3">
        <v>-3.0700000000000002E-2</v>
      </c>
      <c r="E21" s="3">
        <v>1.14E-2</v>
      </c>
      <c r="F21" s="3">
        <v>-1.23E-2</v>
      </c>
      <c r="G21" s="3">
        <v>-0.1343</v>
      </c>
      <c r="H21" s="3">
        <v>3.4299999999999997E-2</v>
      </c>
      <c r="I21" s="3">
        <v>1.5699999999999999E-2</v>
      </c>
      <c r="J21" s="3"/>
      <c r="K21" s="3"/>
      <c r="L21" s="3"/>
      <c r="P21" s="4" t="s">
        <v>8</v>
      </c>
      <c r="Q21" s="8">
        <v>-9.8744739782555283E-2</v>
      </c>
      <c r="R21" s="8">
        <v>9.5132122438567182E-2</v>
      </c>
      <c r="S21" s="8">
        <v>-0.16185559023077928</v>
      </c>
      <c r="T21" s="8">
        <v>5.0251405580031862E-2</v>
      </c>
      <c r="U21" s="8">
        <v>0.1467644341557241</v>
      </c>
      <c r="V21" s="8">
        <v>0.15814704206946112</v>
      </c>
      <c r="W21" s="8">
        <v>0.34069666423432804</v>
      </c>
      <c r="X21" s="7">
        <v>1</v>
      </c>
    </row>
    <row r="22" spans="1:24" x14ac:dyDescent="0.3">
      <c r="A22" s="2">
        <v>39692</v>
      </c>
      <c r="B22" s="3">
        <v>-9.3070922571560452E-2</v>
      </c>
      <c r="C22" s="3">
        <v>-2.2800000000000001E-2</v>
      </c>
      <c r="D22" s="3">
        <v>-0.1115</v>
      </c>
      <c r="E22" s="3">
        <v>4.6399999999999997E-2</v>
      </c>
      <c r="F22" s="3">
        <v>-6.3899999999999998E-2</v>
      </c>
      <c r="G22" s="3">
        <v>-6.1100000000000002E-2</v>
      </c>
      <c r="H22" s="3">
        <v>3.0999999999999999E-3</v>
      </c>
      <c r="I22" s="3">
        <v>6.2600000000000003E-2</v>
      </c>
      <c r="J22" s="3"/>
      <c r="K22" s="3"/>
      <c r="L22" s="3"/>
    </row>
    <row r="23" spans="1:24" x14ac:dyDescent="0.3">
      <c r="A23" s="2">
        <v>39722</v>
      </c>
      <c r="B23" s="3">
        <v>-2.2503292299574092E-2</v>
      </c>
      <c r="C23" s="3">
        <v>-0.1263</v>
      </c>
      <c r="D23" s="3">
        <v>7.0999999999999994E-2</v>
      </c>
      <c r="E23" s="3">
        <v>1.6500000000000001E-2</v>
      </c>
      <c r="F23" s="3">
        <v>1.3100000000000001E-2</v>
      </c>
      <c r="G23" s="3">
        <v>-0.16289999999999999</v>
      </c>
      <c r="H23" s="3">
        <v>-3.1E-2</v>
      </c>
      <c r="I23" s="3">
        <v>-2.75E-2</v>
      </c>
      <c r="J23" s="3"/>
      <c r="K23" s="3"/>
      <c r="L23" s="3"/>
    </row>
    <row r="24" spans="1:24" x14ac:dyDescent="0.3">
      <c r="A24" s="2">
        <v>39753</v>
      </c>
      <c r="B24" s="3">
        <v>-0.41303826293846563</v>
      </c>
      <c r="C24" s="3">
        <v>-0.2172</v>
      </c>
      <c r="D24" s="3">
        <v>-0.18779999999999999</v>
      </c>
      <c r="E24" s="3">
        <v>7.5899999999999995E-2</v>
      </c>
      <c r="F24" s="3">
        <v>2.06E-2</v>
      </c>
      <c r="G24" s="3">
        <v>-0.43290000000000001</v>
      </c>
      <c r="H24" s="3">
        <v>-3.8699999999999998E-2</v>
      </c>
      <c r="I24" s="3">
        <v>-5.8500000000000003E-2</v>
      </c>
      <c r="J24" s="3"/>
      <c r="K24" s="3"/>
      <c r="L24" s="3"/>
    </row>
    <row r="25" spans="1:24" x14ac:dyDescent="0.3">
      <c r="A25" s="2">
        <v>39783</v>
      </c>
      <c r="B25" s="3">
        <v>0.1569046780372054</v>
      </c>
      <c r="C25" s="3">
        <v>-0.14510000000000001</v>
      </c>
      <c r="D25" s="3">
        <v>6.1199999999999997E-2</v>
      </c>
      <c r="E25" s="3">
        <v>1.52E-2</v>
      </c>
      <c r="F25" s="3">
        <v>-0.23469999999999999</v>
      </c>
      <c r="G25" s="3">
        <v>-0.26</v>
      </c>
      <c r="H25" s="3">
        <v>3.39E-2</v>
      </c>
      <c r="I25" s="3">
        <v>-2.0999999999999999E-3</v>
      </c>
      <c r="J25" s="3"/>
      <c r="K25" s="3"/>
      <c r="L25" s="3"/>
      <c r="O25" s="4" t="s">
        <v>1</v>
      </c>
      <c r="P25" s="4" t="s">
        <v>2</v>
      </c>
      <c r="Q25" s="4" t="s">
        <v>3</v>
      </c>
      <c r="R25" s="4" t="s">
        <v>4</v>
      </c>
      <c r="S25" s="4" t="s">
        <v>5</v>
      </c>
      <c r="T25" s="4" t="s">
        <v>6</v>
      </c>
      <c r="U25" s="4" t="s">
        <v>7</v>
      </c>
      <c r="V25" s="4" t="s">
        <v>8</v>
      </c>
    </row>
    <row r="26" spans="1:24" x14ac:dyDescent="0.3">
      <c r="A26" s="2">
        <v>39814</v>
      </c>
      <c r="B26" s="3">
        <v>0.32365991713872344</v>
      </c>
      <c r="C26" s="3">
        <v>0.1026</v>
      </c>
      <c r="D26" s="3">
        <v>0.1084</v>
      </c>
      <c r="E26" s="3">
        <v>-4.9700000000000001E-2</v>
      </c>
      <c r="F26" s="3">
        <v>-0.35210000000000002</v>
      </c>
      <c r="G26" s="3">
        <v>-9.98E-2</v>
      </c>
      <c r="H26" s="3">
        <v>-2.01E-2</v>
      </c>
      <c r="I26" s="3">
        <v>-0.1125</v>
      </c>
      <c r="J26" s="3"/>
      <c r="K26" s="3"/>
      <c r="L26" s="3"/>
      <c r="N26" t="s">
        <v>10</v>
      </c>
      <c r="O26" s="16">
        <f>AVERAGE(B2:B121)</f>
        <v>-5.5140129914878233E-4</v>
      </c>
      <c r="P26" s="16">
        <f t="shared" ref="P26:V26" si="3">AVERAGE(C2:C121)</f>
        <v>5.9416666666666613E-4</v>
      </c>
      <c r="Q26" s="16">
        <f t="shared" si="3"/>
        <v>4.9250000000000014E-3</v>
      </c>
      <c r="R26" s="16">
        <f t="shared" si="3"/>
        <v>1.3908333333333331E-3</v>
      </c>
      <c r="S26" s="16">
        <f t="shared" si="3"/>
        <v>-5.4300000000000034E-3</v>
      </c>
      <c r="T26" s="16">
        <f t="shared" si="3"/>
        <v>-1.8116666666666652E-3</v>
      </c>
      <c r="U26" s="16">
        <f t="shared" si="3"/>
        <v>1.4766666666666663E-3</v>
      </c>
      <c r="V26" s="16">
        <f t="shared" si="3"/>
        <v>-7.083333333333323E-4</v>
      </c>
    </row>
    <row r="27" spans="1:24" x14ac:dyDescent="0.3">
      <c r="A27" s="2">
        <v>39845</v>
      </c>
      <c r="B27" s="3">
        <v>6.7374177799541524E-3</v>
      </c>
      <c r="C27" s="3">
        <v>-0.1037</v>
      </c>
      <c r="D27" s="3">
        <v>0.06</v>
      </c>
      <c r="E27" s="3">
        <v>4.3499999999999997E-2</v>
      </c>
      <c r="F27" s="3">
        <v>0.23230000000000001</v>
      </c>
      <c r="G27" s="3">
        <v>-0.1069</v>
      </c>
      <c r="H27" s="3">
        <v>-1.1900000000000001E-2</v>
      </c>
      <c r="I27" s="3">
        <v>-7.2700000000000001E-2</v>
      </c>
      <c r="J27" s="3"/>
      <c r="K27" s="3"/>
      <c r="L27" s="3"/>
      <c r="N27" t="s">
        <v>13</v>
      </c>
      <c r="O27" s="17">
        <f>_xlfn.STDEV.P(B2:B121)</f>
        <v>0.11326503233308154</v>
      </c>
      <c r="P27" s="17">
        <f t="shared" ref="P27:V27" si="4">_xlfn.STDEV.P(C2:C121)</f>
        <v>5.5018515513466495E-2</v>
      </c>
      <c r="Q27" s="17">
        <f t="shared" si="4"/>
        <v>5.6633006056539155E-2</v>
      </c>
      <c r="R27" s="17">
        <f t="shared" si="4"/>
        <v>2.2696372675801942E-2</v>
      </c>
      <c r="S27" s="17">
        <f t="shared" si="4"/>
        <v>9.9644994522220379E-2</v>
      </c>
      <c r="T27" s="17">
        <f t="shared" si="4"/>
        <v>0.10324322268582843</v>
      </c>
      <c r="U27" s="17">
        <f t="shared" si="4"/>
        <v>2.4051831993056629E-2</v>
      </c>
      <c r="V27" s="17">
        <f t="shared" si="4"/>
        <v>2.7559691529881501E-2</v>
      </c>
    </row>
    <row r="28" spans="1:24" x14ac:dyDescent="0.3">
      <c r="A28" s="2">
        <v>39873</v>
      </c>
      <c r="B28" s="3">
        <v>-4.0243274908954824E-2</v>
      </c>
      <c r="C28" s="3">
        <v>-0.14319999999999999</v>
      </c>
      <c r="D28" s="3">
        <v>1.8599999999999998E-2</v>
      </c>
      <c r="E28" s="3">
        <v>3.39E-2</v>
      </c>
      <c r="F28" s="3">
        <v>5.6599999999999998E-2</v>
      </c>
      <c r="G28" s="3">
        <v>1.6999999999999999E-3</v>
      </c>
      <c r="H28" s="3">
        <v>6.1999999999999998E-3</v>
      </c>
      <c r="I28" s="3">
        <v>3.6200000000000003E-2</v>
      </c>
      <c r="J28" s="3"/>
      <c r="K28" s="3"/>
      <c r="L28" s="3"/>
      <c r="N28" t="s">
        <v>11</v>
      </c>
      <c r="O28" s="14">
        <f>MAX(B2:B121)</f>
        <v>0.32365991713872344</v>
      </c>
      <c r="P28" s="14">
        <f t="shared" ref="P28:V28" si="5">MAX(C2:C121)</f>
        <v>0.1424</v>
      </c>
      <c r="Q28" s="14">
        <f t="shared" si="5"/>
        <v>0.1212</v>
      </c>
      <c r="R28" s="14">
        <f t="shared" si="5"/>
        <v>7.5899999999999995E-2</v>
      </c>
      <c r="S28" s="14">
        <f t="shared" si="5"/>
        <v>0.25679999999999997</v>
      </c>
      <c r="T28" s="14">
        <f t="shared" si="5"/>
        <v>0.25390000000000001</v>
      </c>
      <c r="U28" s="14">
        <f t="shared" si="5"/>
        <v>7.0300000000000001E-2</v>
      </c>
      <c r="V28" s="14">
        <f t="shared" si="5"/>
        <v>8.4400000000000003E-2</v>
      </c>
    </row>
    <row r="29" spans="1:24" x14ac:dyDescent="0.3">
      <c r="A29" s="2">
        <v>39904</v>
      </c>
      <c r="B29" s="3">
        <v>0.16577910991062109</v>
      </c>
      <c r="C29" s="3">
        <v>0.1424</v>
      </c>
      <c r="D29" s="3">
        <v>-1.0200000000000001E-2</v>
      </c>
      <c r="E29" s="3">
        <v>-2.9899999999999999E-2</v>
      </c>
      <c r="F29" s="3">
        <v>-6.0199999999999997E-2</v>
      </c>
      <c r="G29" s="3">
        <v>0.1867</v>
      </c>
      <c r="H29" s="3">
        <v>6.6299999999999998E-2</v>
      </c>
      <c r="I29" s="3">
        <v>5.4399999999999997E-2</v>
      </c>
      <c r="J29" s="3"/>
      <c r="K29" s="5">
        <f>2660000+75000</f>
        <v>2735000</v>
      </c>
      <c r="L29" s="3"/>
      <c r="N29" t="s">
        <v>12</v>
      </c>
      <c r="O29" s="14">
        <f>MIN(B2:B121)</f>
        <v>-0.41303826293846563</v>
      </c>
      <c r="P29" s="14">
        <f t="shared" ref="P29:V29" si="6">MIN(C2:C121)</f>
        <v>-0.2172</v>
      </c>
      <c r="Q29" s="14">
        <f t="shared" si="6"/>
        <v>-0.18779999999999999</v>
      </c>
      <c r="R29" s="14">
        <f t="shared" si="6"/>
        <v>-7.0999999999999994E-2</v>
      </c>
      <c r="S29" s="14">
        <f t="shared" si="6"/>
        <v>-0.35210000000000002</v>
      </c>
      <c r="T29" s="14">
        <f t="shared" si="6"/>
        <v>-0.43290000000000001</v>
      </c>
      <c r="U29" s="14">
        <f t="shared" si="6"/>
        <v>-4.82E-2</v>
      </c>
      <c r="V29" s="14">
        <f t="shared" si="6"/>
        <v>-0.1125</v>
      </c>
    </row>
    <row r="30" spans="1:24" x14ac:dyDescent="0.3">
      <c r="A30" s="2">
        <v>39934</v>
      </c>
      <c r="B30" s="3">
        <v>-0.16943403852974401</v>
      </c>
      <c r="C30" s="3">
        <v>9.6299999999999997E-2</v>
      </c>
      <c r="D30" s="3">
        <v>-4.2900000000000001E-2</v>
      </c>
      <c r="E30" s="3">
        <v>-2.3800000000000002E-2</v>
      </c>
      <c r="F30" s="3">
        <v>0.1234</v>
      </c>
      <c r="G30" s="3">
        <v>9.4799999999999995E-2</v>
      </c>
      <c r="H30" s="3">
        <v>-2.3400000000000001E-2</v>
      </c>
      <c r="I30" s="3">
        <v>-1.4E-3</v>
      </c>
      <c r="J30" s="3"/>
      <c r="K30" s="3"/>
      <c r="L30" s="3"/>
      <c r="N30" t="s">
        <v>14</v>
      </c>
      <c r="O30" s="6">
        <f>SKEW(B2:B121)</f>
        <v>-0.12565064468524109</v>
      </c>
      <c r="P30" s="6">
        <f t="shared" ref="P30:V30" si="7">SKEW(C2:C121)</f>
        <v>-0.81814275492127608</v>
      </c>
      <c r="Q30" s="6">
        <f t="shared" si="7"/>
        <v>-0.35954069567231467</v>
      </c>
      <c r="R30" s="6">
        <f t="shared" si="7"/>
        <v>0.16440842047466933</v>
      </c>
      <c r="S30" s="6">
        <f t="shared" si="7"/>
        <v>-0.46713043299704454</v>
      </c>
      <c r="T30" s="6">
        <f t="shared" si="7"/>
        <v>-0.84789930442074979</v>
      </c>
      <c r="U30" s="6">
        <f t="shared" si="7"/>
        <v>0.23933315880600717</v>
      </c>
      <c r="V30" s="6">
        <f t="shared" si="7"/>
        <v>3.3803393989302134E-2</v>
      </c>
    </row>
    <row r="31" spans="1:24" x14ac:dyDescent="0.3">
      <c r="A31" s="2">
        <v>39965</v>
      </c>
      <c r="B31" s="3">
        <v>0.23510182888330011</v>
      </c>
      <c r="C31" s="3">
        <v>0.11409999999999999</v>
      </c>
      <c r="D31" s="3">
        <v>0.1013</v>
      </c>
      <c r="E31" s="3">
        <v>-7.0999999999999994E-2</v>
      </c>
      <c r="F31" s="3">
        <v>0.14680000000000001</v>
      </c>
      <c r="G31" s="3">
        <v>0.25390000000000001</v>
      </c>
      <c r="H31" s="3">
        <v>2.3099999999999999E-2</v>
      </c>
      <c r="I31" s="3">
        <v>-2.6599999999999999E-2</v>
      </c>
      <c r="J31" s="3"/>
      <c r="K31" s="3"/>
      <c r="L31" s="3"/>
      <c r="N31" t="s">
        <v>15</v>
      </c>
      <c r="O31" s="6">
        <f>KURT(B2:B121)</f>
        <v>1.1185654315168545</v>
      </c>
      <c r="P31" s="6">
        <f t="shared" ref="P31:V31" si="8">KURT(C2:C121)</f>
        <v>2.2736845132951258</v>
      </c>
      <c r="Q31" s="6">
        <f t="shared" si="8"/>
        <v>0.30824082635350836</v>
      </c>
      <c r="R31" s="6">
        <f t="shared" si="8"/>
        <v>1.0552010697850065</v>
      </c>
      <c r="S31" s="6">
        <f t="shared" si="8"/>
        <v>1.5091883493733569</v>
      </c>
      <c r="T31" s="6">
        <f t="shared" si="8"/>
        <v>2.1070743483647636</v>
      </c>
      <c r="U31" s="6">
        <f t="shared" si="8"/>
        <v>4.5985722214565428E-2</v>
      </c>
      <c r="V31" s="6">
        <f t="shared" si="8"/>
        <v>2.6293989961238333</v>
      </c>
    </row>
    <row r="32" spans="1:24" x14ac:dyDescent="0.3">
      <c r="A32" s="2">
        <v>39995</v>
      </c>
      <c r="B32" s="3">
        <v>-8.442070195368126E-2</v>
      </c>
      <c r="C32" s="3">
        <v>-2.3900000000000001E-2</v>
      </c>
      <c r="D32" s="3">
        <v>-5.45E-2</v>
      </c>
      <c r="E32" s="3">
        <v>1.47E-2</v>
      </c>
      <c r="F32" s="3">
        <v>1.11E-2</v>
      </c>
      <c r="G32" s="3">
        <v>1.06E-2</v>
      </c>
      <c r="H32" s="3">
        <v>2.4799999999999999E-2</v>
      </c>
      <c r="I32" s="3">
        <v>5.2200000000000003E-2</v>
      </c>
      <c r="J32" s="3"/>
      <c r="K32" s="3"/>
      <c r="L32" s="3"/>
      <c r="N32" t="s">
        <v>16</v>
      </c>
      <c r="O32" t="s">
        <v>32</v>
      </c>
      <c r="P32" t="s">
        <v>19</v>
      </c>
      <c r="Q32">
        <v>2.823</v>
      </c>
      <c r="R32" t="s">
        <v>20</v>
      </c>
      <c r="S32" t="s">
        <v>21</v>
      </c>
      <c r="T32" t="s">
        <v>22</v>
      </c>
      <c r="U32">
        <v>1.117</v>
      </c>
      <c r="V32" t="s">
        <v>23</v>
      </c>
    </row>
    <row r="33" spans="1:22" x14ac:dyDescent="0.3">
      <c r="A33" s="2">
        <v>40026</v>
      </c>
      <c r="B33" s="3">
        <v>2.8718698529591555E-2</v>
      </c>
      <c r="C33" s="3">
        <v>9.35E-2</v>
      </c>
      <c r="D33" s="3">
        <v>2.9899999999999999E-2</v>
      </c>
      <c r="E33" s="3">
        <v>-3.3700000000000001E-2</v>
      </c>
      <c r="F33" s="3">
        <v>1.0999999999999999E-2</v>
      </c>
      <c r="G33" s="3">
        <v>3.2199999999999999E-2</v>
      </c>
      <c r="H33" s="3">
        <v>2.9999999999999997E-4</v>
      </c>
      <c r="I33" s="3">
        <v>7.85E-2</v>
      </c>
      <c r="J33" s="3"/>
      <c r="K33" s="3"/>
      <c r="L33" s="3"/>
      <c r="N33" t="s">
        <v>17</v>
      </c>
      <c r="O33" s="18" t="s">
        <v>31</v>
      </c>
      <c r="P33" s="18" t="s">
        <v>24</v>
      </c>
      <c r="Q33" s="18" t="s">
        <v>25</v>
      </c>
      <c r="R33" s="18" t="s">
        <v>26</v>
      </c>
      <c r="S33" s="18" t="s">
        <v>27</v>
      </c>
      <c r="T33" s="18" t="s">
        <v>28</v>
      </c>
      <c r="U33" s="18" t="s">
        <v>29</v>
      </c>
      <c r="V33" s="18" t="s">
        <v>30</v>
      </c>
    </row>
    <row r="34" spans="1:22" x14ac:dyDescent="0.3">
      <c r="A34" s="2">
        <v>40057</v>
      </c>
      <c r="B34" s="3">
        <v>-3.4485926139365908E-2</v>
      </c>
      <c r="C34" s="3">
        <v>-2.3999999999999998E-3</v>
      </c>
      <c r="D34" s="3">
        <v>-3.8999999999999998E-3</v>
      </c>
      <c r="E34" s="3">
        <v>1.6500000000000001E-2</v>
      </c>
      <c r="F34" s="3">
        <v>-5.8900000000000001E-2</v>
      </c>
      <c r="G34" s="3">
        <v>-5.0599999999999999E-2</v>
      </c>
      <c r="H34" s="3">
        <v>2.7900000000000001E-2</v>
      </c>
      <c r="I34" s="3">
        <v>9.7000000000000003E-3</v>
      </c>
      <c r="J34" s="3"/>
      <c r="K34" s="3"/>
      <c r="L34" s="3"/>
      <c r="N34" t="s">
        <v>18</v>
      </c>
      <c r="O34" s="15">
        <v>120</v>
      </c>
      <c r="P34" s="15">
        <v>120</v>
      </c>
      <c r="Q34" s="15">
        <v>120</v>
      </c>
      <c r="R34" s="15">
        <v>120</v>
      </c>
      <c r="S34" s="15">
        <v>120</v>
      </c>
      <c r="T34" s="15">
        <v>120</v>
      </c>
      <c r="U34" s="15">
        <v>120</v>
      </c>
      <c r="V34" s="15">
        <v>120</v>
      </c>
    </row>
    <row r="35" spans="1:22" x14ac:dyDescent="0.3">
      <c r="A35" s="2">
        <v>40087</v>
      </c>
      <c r="B35" s="3">
        <v>8.4124596055841758E-2</v>
      </c>
      <c r="C35" s="3">
        <v>3.8300000000000001E-2</v>
      </c>
      <c r="D35" s="3">
        <v>5.7799999999999997E-2</v>
      </c>
      <c r="E35" s="3">
        <v>-2.1899999999999999E-2</v>
      </c>
      <c r="F35" s="3">
        <v>-8.6999999999999994E-3</v>
      </c>
      <c r="G35" s="3">
        <v>3.9899999999999998E-2</v>
      </c>
      <c r="H35" s="3">
        <v>-4.82E-2</v>
      </c>
      <c r="I35" s="3">
        <v>-4.2599999999999999E-2</v>
      </c>
      <c r="J35" s="3"/>
      <c r="K35" s="3"/>
      <c r="L35" s="3"/>
    </row>
    <row r="36" spans="1:22" x14ac:dyDescent="0.3">
      <c r="A36" s="2">
        <v>40118</v>
      </c>
      <c r="B36" s="3">
        <v>-5.501749880436356E-3</v>
      </c>
      <c r="C36" s="3">
        <v>5.7000000000000002E-3</v>
      </c>
      <c r="D36" s="3">
        <v>3.6299999999999999E-2</v>
      </c>
      <c r="E36" s="3">
        <v>-1.17E-2</v>
      </c>
      <c r="F36" s="3">
        <v>1.7299999999999999E-2</v>
      </c>
      <c r="G36" s="3">
        <v>9.8199999999999996E-2</v>
      </c>
      <c r="H36" s="3">
        <v>-2.76E-2</v>
      </c>
      <c r="I36" s="3">
        <v>-1.1999999999999999E-3</v>
      </c>
      <c r="J36" s="3"/>
      <c r="K36" s="3"/>
      <c r="L36" s="3"/>
    </row>
    <row r="37" spans="1:22" x14ac:dyDescent="0.3">
      <c r="A37" s="2">
        <v>40148</v>
      </c>
      <c r="B37" s="3">
        <v>0.20700709926584474</v>
      </c>
      <c r="C37" s="3">
        <v>5.6300000000000003E-2</v>
      </c>
      <c r="D37" s="3">
        <v>0.1212</v>
      </c>
      <c r="E37" s="3">
        <v>-2.5100000000000001E-2</v>
      </c>
      <c r="F37" s="3">
        <v>-5.6000000000000001E-2</v>
      </c>
      <c r="G37" s="3">
        <v>3.0999999999999999E-3</v>
      </c>
      <c r="H37" s="3">
        <v>6.2700000000000006E-2</v>
      </c>
      <c r="I37" s="3">
        <v>0</v>
      </c>
      <c r="J37" s="3"/>
      <c r="K37" s="3"/>
      <c r="L37" s="3"/>
    </row>
    <row r="38" spans="1:22" x14ac:dyDescent="0.3">
      <c r="A38" s="2">
        <v>40179</v>
      </c>
      <c r="B38" s="3">
        <v>-0.12334359736508956</v>
      </c>
      <c r="C38" s="3">
        <v>-5.0000000000000001E-4</v>
      </c>
      <c r="D38" s="3">
        <v>-7.3400000000000007E-2</v>
      </c>
      <c r="E38" s="3">
        <v>3.7600000000000001E-2</v>
      </c>
      <c r="F38" s="3">
        <v>0.1489</v>
      </c>
      <c r="G38" s="3">
        <v>1.26E-2</v>
      </c>
      <c r="H38" s="3">
        <v>2.7000000000000001E-3</v>
      </c>
      <c r="I38" s="3">
        <v>3.0000000000000001E-3</v>
      </c>
      <c r="J38" s="3"/>
      <c r="K38" s="3"/>
      <c r="L38" s="3"/>
    </row>
    <row r="39" spans="1:22" x14ac:dyDescent="0.3">
      <c r="A39" s="2">
        <v>40210</v>
      </c>
      <c r="B39" s="3">
        <v>-7.4833502095122628E-2</v>
      </c>
      <c r="C39" s="3">
        <v>-3.7199999999999997E-2</v>
      </c>
      <c r="D39" s="3">
        <v>-1.1999999999999999E-3</v>
      </c>
      <c r="E39" s="3">
        <v>1.47E-2</v>
      </c>
      <c r="F39" s="3">
        <v>-4.5400000000000003E-2</v>
      </c>
      <c r="G39" s="3">
        <v>-6.4100000000000004E-2</v>
      </c>
      <c r="H39" s="3">
        <v>1.4500000000000001E-2</v>
      </c>
      <c r="I39" s="3">
        <v>3.1800000000000002E-2</v>
      </c>
      <c r="J39" s="3"/>
      <c r="K39" s="3"/>
      <c r="L39" s="3"/>
    </row>
    <row r="40" spans="1:22" x14ac:dyDescent="0.3">
      <c r="A40" s="2">
        <v>40238</v>
      </c>
      <c r="B40" s="3">
        <v>5.2506121965900099E-2</v>
      </c>
      <c r="C40" s="3">
        <v>1.0500000000000001E-2</v>
      </c>
      <c r="D40" s="3">
        <v>2.1700000000000001E-2</v>
      </c>
      <c r="E40" s="3">
        <v>6.0000000000000001E-3</v>
      </c>
      <c r="F40" s="3">
        <v>8.2000000000000007E-3</v>
      </c>
      <c r="G40" s="3">
        <v>5.5800000000000002E-2</v>
      </c>
      <c r="H40" s="3">
        <v>1.84E-2</v>
      </c>
      <c r="I40" s="3">
        <v>2.1499999999999998E-2</v>
      </c>
      <c r="J40" s="3"/>
      <c r="K40" s="3"/>
      <c r="L40" s="3"/>
    </row>
    <row r="41" spans="1:22" x14ac:dyDescent="0.3">
      <c r="A41" s="2">
        <v>40269</v>
      </c>
      <c r="B41" s="3">
        <v>3.0768686283313199E-2</v>
      </c>
      <c r="C41" s="3">
        <v>6.3200000000000006E-2</v>
      </c>
      <c r="D41" s="3">
        <v>5.7999999999999996E-3</v>
      </c>
      <c r="E41" s="3">
        <v>-6.1999999999999998E-3</v>
      </c>
      <c r="F41" s="3">
        <v>2.6700000000000002E-2</v>
      </c>
      <c r="G41" s="3">
        <v>7.5499999999999998E-2</v>
      </c>
      <c r="H41" s="3">
        <v>5.0700000000000002E-2</v>
      </c>
      <c r="I41" s="3">
        <v>2.8299999999999999E-2</v>
      </c>
      <c r="J41" s="3"/>
      <c r="K41" s="3"/>
      <c r="L41" s="3"/>
    </row>
    <row r="42" spans="1:22" x14ac:dyDescent="0.3">
      <c r="A42" s="2">
        <v>40299</v>
      </c>
      <c r="B42" s="3">
        <v>6.5894144627524659E-2</v>
      </c>
      <c r="C42" s="3">
        <v>-9.5999999999999992E-3</v>
      </c>
      <c r="D42" s="3">
        <v>4.7399999999999998E-2</v>
      </c>
      <c r="E42" s="3">
        <v>1.54E-2</v>
      </c>
      <c r="F42" s="3">
        <v>-7.9000000000000008E-3</v>
      </c>
      <c r="G42" s="3">
        <v>1.54E-2</v>
      </c>
      <c r="H42" s="3">
        <v>-2.0000000000000001E-4</v>
      </c>
      <c r="I42" s="3">
        <v>-2.41E-2</v>
      </c>
      <c r="J42" s="3"/>
      <c r="K42" s="3"/>
      <c r="L42" s="3"/>
    </row>
    <row r="43" spans="1:22" x14ac:dyDescent="0.3">
      <c r="A43" s="2">
        <v>40330</v>
      </c>
      <c r="B43" s="3">
        <v>1.8405612654468873E-2</v>
      </c>
      <c r="C43" s="3">
        <v>-0.1157</v>
      </c>
      <c r="D43" s="3">
        <v>3.8899999999999997E-2</v>
      </c>
      <c r="E43" s="3">
        <v>3.9E-2</v>
      </c>
      <c r="F43" s="3">
        <v>-0.14580000000000001</v>
      </c>
      <c r="G43" s="3">
        <v>-0.1719</v>
      </c>
      <c r="H43" s="3">
        <v>-2.5600000000000001E-2</v>
      </c>
      <c r="I43" s="3">
        <v>-4.5199999999999997E-2</v>
      </c>
      <c r="J43" s="3"/>
      <c r="K43" s="3"/>
      <c r="L43" s="3"/>
    </row>
    <row r="44" spans="1:22" x14ac:dyDescent="0.3">
      <c r="A44" s="2">
        <v>40360</v>
      </c>
      <c r="B44" s="3">
        <v>1.4208954306190584E-2</v>
      </c>
      <c r="C44" s="3">
        <v>-2.75E-2</v>
      </c>
      <c r="D44" s="3">
        <v>-7.3000000000000001E-3</v>
      </c>
      <c r="E44" s="3">
        <v>-1.46E-2</v>
      </c>
      <c r="F44" s="3">
        <v>-2.4899999999999999E-2</v>
      </c>
      <c r="G44" s="3">
        <v>5.1000000000000004E-3</v>
      </c>
      <c r="H44" s="3">
        <v>1.1000000000000001E-3</v>
      </c>
      <c r="I44" s="3">
        <v>-2.0999999999999999E-3</v>
      </c>
      <c r="J44" s="3"/>
      <c r="K44" s="3"/>
      <c r="L44" s="3"/>
    </row>
    <row r="45" spans="1:22" x14ac:dyDescent="0.3">
      <c r="A45" s="2">
        <v>40391</v>
      </c>
      <c r="B45" s="3">
        <v>-5.1701702161656517E-2</v>
      </c>
      <c r="C45" s="3">
        <v>0.10630000000000001</v>
      </c>
      <c r="D45" s="3">
        <v>-2.76E-2</v>
      </c>
      <c r="E45" s="3">
        <v>-4.2500000000000003E-2</v>
      </c>
      <c r="F45" s="3">
        <v>-4.8500000000000001E-2</v>
      </c>
      <c r="G45" s="3">
        <v>0.1089</v>
      </c>
      <c r="H45" s="3">
        <v>-3.1199999999999999E-2</v>
      </c>
      <c r="I45" s="3">
        <v>-1.9599999999999999E-2</v>
      </c>
      <c r="J45" s="3"/>
      <c r="K45" s="3"/>
      <c r="L45" s="3"/>
    </row>
    <row r="46" spans="1:22" x14ac:dyDescent="0.3">
      <c r="A46" s="2">
        <v>40422</v>
      </c>
      <c r="B46" s="3">
        <v>0.10634891729391549</v>
      </c>
      <c r="C46" s="3">
        <v>-3.44E-2</v>
      </c>
      <c r="D46" s="3">
        <v>4.9200000000000001E-2</v>
      </c>
      <c r="E46" s="3">
        <v>1.5800000000000002E-2</v>
      </c>
      <c r="F46" s="3">
        <v>-0.16520000000000001</v>
      </c>
      <c r="G46" s="3">
        <v>-9.5799999999999996E-2</v>
      </c>
      <c r="H46" s="3">
        <v>3.73E-2</v>
      </c>
      <c r="I46" s="3">
        <v>-3.1199999999999999E-2</v>
      </c>
      <c r="J46" s="3"/>
      <c r="K46" s="3"/>
      <c r="L46" s="3"/>
    </row>
    <row r="47" spans="1:22" x14ac:dyDescent="0.3">
      <c r="A47" s="2">
        <v>40452</v>
      </c>
      <c r="B47" s="3">
        <v>5.877677522865276E-2</v>
      </c>
      <c r="C47" s="3">
        <v>6.7199999999999996E-2</v>
      </c>
      <c r="D47" s="3">
        <v>5.8000000000000003E-2</v>
      </c>
      <c r="E47" s="3">
        <v>-4.3099999999999999E-2</v>
      </c>
      <c r="F47" s="3">
        <v>-1.5699999999999999E-2</v>
      </c>
      <c r="G47" s="3">
        <v>9.8699999999999996E-2</v>
      </c>
      <c r="H47" s="3">
        <v>7.7999999999999996E-3</v>
      </c>
      <c r="I47" s="3">
        <v>-2.52E-2</v>
      </c>
      <c r="J47" s="3"/>
      <c r="K47" s="3"/>
      <c r="L47" s="3"/>
    </row>
    <row r="48" spans="1:22" x14ac:dyDescent="0.3">
      <c r="A48" s="2">
        <v>40483</v>
      </c>
      <c r="B48" s="3">
        <v>1.3301847700628778E-2</v>
      </c>
      <c r="C48" s="3">
        <v>3.2199999999999999E-2</v>
      </c>
      <c r="D48" s="3">
        <v>2.5600000000000001E-2</v>
      </c>
      <c r="E48" s="3">
        <v>-1.2500000000000001E-2</v>
      </c>
      <c r="F48" s="3">
        <v>5.7799999999999997E-2</v>
      </c>
      <c r="G48" s="3">
        <v>1.67E-2</v>
      </c>
      <c r="H48" s="3">
        <v>3.5799999999999998E-2</v>
      </c>
      <c r="I48" s="3">
        <v>-9.1000000000000004E-3</v>
      </c>
      <c r="J48" s="3"/>
      <c r="K48" s="3"/>
      <c r="L48" s="3"/>
    </row>
    <row r="49" spans="1:12" x14ac:dyDescent="0.3">
      <c r="A49" s="2">
        <v>40513</v>
      </c>
      <c r="B49" s="3">
        <v>4.8843423960955569E-2</v>
      </c>
      <c r="C49" s="3">
        <v>-7.7000000000000002E-3</v>
      </c>
      <c r="D49" s="3">
        <v>2.5100000000000001E-2</v>
      </c>
      <c r="E49" s="3">
        <v>3.1600000000000003E-2</v>
      </c>
      <c r="F49" s="3">
        <v>6.1699999999999998E-2</v>
      </c>
      <c r="G49" s="3">
        <v>4.48E-2</v>
      </c>
      <c r="H49" s="3">
        <v>9.7999999999999997E-3</v>
      </c>
      <c r="I49" s="3">
        <v>3.78E-2</v>
      </c>
      <c r="J49" s="3"/>
      <c r="K49" s="3"/>
      <c r="L49" s="3"/>
    </row>
    <row r="50" spans="1:12" x14ac:dyDescent="0.3">
      <c r="A50" s="2">
        <v>40544</v>
      </c>
      <c r="B50" s="3">
        <v>1.3584686624503023E-2</v>
      </c>
      <c r="C50" s="3">
        <v>5.7000000000000002E-2</v>
      </c>
      <c r="D50" s="3">
        <v>2.1700000000000001E-2</v>
      </c>
      <c r="E50" s="3">
        <v>-2.3199999999999998E-2</v>
      </c>
      <c r="F50" s="3">
        <v>0.1741</v>
      </c>
      <c r="G50" s="3">
        <v>5.3900000000000003E-2</v>
      </c>
      <c r="H50" s="3">
        <v>-2.4199999999999999E-2</v>
      </c>
      <c r="I50" s="3">
        <v>8.2000000000000007E-3</v>
      </c>
      <c r="J50" s="3"/>
      <c r="K50" s="3"/>
      <c r="L50" s="3"/>
    </row>
    <row r="51" spans="1:12" x14ac:dyDescent="0.3">
      <c r="A51" s="2">
        <v>40575</v>
      </c>
      <c r="B51" s="3">
        <v>-8.9721876743787995E-2</v>
      </c>
      <c r="C51" s="3">
        <v>2.3900000000000001E-2</v>
      </c>
      <c r="D51" s="3">
        <v>-6.2199999999999998E-2</v>
      </c>
      <c r="E51" s="3">
        <v>-1.46E-2</v>
      </c>
      <c r="F51" s="3">
        <v>5.8999999999999999E-3</v>
      </c>
      <c r="G51" s="3">
        <v>-8.6E-3</v>
      </c>
      <c r="H51" s="3">
        <v>1.66E-2</v>
      </c>
      <c r="I51" s="3">
        <v>1.0999999999999999E-2</v>
      </c>
      <c r="J51" s="3"/>
      <c r="K51" s="3"/>
      <c r="L51" s="3"/>
    </row>
    <row r="52" spans="1:12" x14ac:dyDescent="0.3">
      <c r="A52" s="2">
        <v>40603</v>
      </c>
      <c r="B52" s="3">
        <v>7.610173734589816E-2</v>
      </c>
      <c r="C52" s="3">
        <v>4.7000000000000002E-3</v>
      </c>
      <c r="D52" s="3">
        <v>6.5799999999999997E-2</v>
      </c>
      <c r="E52" s="3">
        <v>-6.7999999999999996E-3</v>
      </c>
      <c r="F52" s="3">
        <v>1.7500000000000002E-2</v>
      </c>
      <c r="G52" s="3">
        <v>9.3100000000000002E-2</v>
      </c>
      <c r="H52" s="3">
        <v>2.63E-2</v>
      </c>
      <c r="I52" s="3">
        <v>-1.5699999999999999E-2</v>
      </c>
      <c r="J52" s="3"/>
      <c r="K52" s="3"/>
      <c r="L52" s="3"/>
    </row>
    <row r="53" spans="1:12" x14ac:dyDescent="0.3">
      <c r="A53" s="2">
        <v>40634</v>
      </c>
      <c r="B53" s="3">
        <v>-1.5556047007069291E-2</v>
      </c>
      <c r="C53" s="3">
        <v>8.8000000000000005E-3</v>
      </c>
      <c r="D53" s="3">
        <v>1.4E-3</v>
      </c>
      <c r="E53" s="3">
        <v>-9.2999999999999992E-3</v>
      </c>
      <c r="F53" s="3">
        <v>2.8999999999999998E-3</v>
      </c>
      <c r="G53" s="3">
        <v>8.0100000000000005E-2</v>
      </c>
      <c r="H53" s="3">
        <v>-4.7999999999999996E-3</v>
      </c>
      <c r="I53" s="3">
        <v>-2.53E-2</v>
      </c>
      <c r="J53" s="3"/>
      <c r="K53" s="3"/>
      <c r="L53" s="3"/>
    </row>
    <row r="54" spans="1:12" x14ac:dyDescent="0.3">
      <c r="A54" s="2">
        <v>40664</v>
      </c>
      <c r="B54" s="3">
        <v>1.6996095980859261E-2</v>
      </c>
      <c r="C54" s="3">
        <v>3.4299999999999997E-2</v>
      </c>
      <c r="D54" s="3">
        <v>7.4999999999999997E-2</v>
      </c>
      <c r="E54" s="3">
        <v>-3.44E-2</v>
      </c>
      <c r="F54" s="3">
        <v>-3.2199999999999999E-2</v>
      </c>
      <c r="G54" s="3">
        <v>5.04E-2</v>
      </c>
      <c r="H54" s="3">
        <v>-7.1999999999999998E-3</v>
      </c>
      <c r="I54" s="3">
        <v>-2.0899999999999998E-2</v>
      </c>
      <c r="J54" s="3"/>
      <c r="K54" s="3"/>
      <c r="L54" s="3"/>
    </row>
    <row r="55" spans="1:12" x14ac:dyDescent="0.3">
      <c r="A55" s="2">
        <v>40695</v>
      </c>
      <c r="B55" s="3">
        <v>-4.1375631599254892E-2</v>
      </c>
      <c r="C55" s="3">
        <v>-4.02E-2</v>
      </c>
      <c r="D55" s="3">
        <v>6.1999999999999998E-3</v>
      </c>
      <c r="E55" s="3">
        <v>1.8499999999999999E-2</v>
      </c>
      <c r="F55" s="3">
        <v>-8.0500000000000002E-2</v>
      </c>
      <c r="G55" s="3">
        <v>-0.1239</v>
      </c>
      <c r="H55" s="3">
        <v>6.9999999999999999E-4</v>
      </c>
      <c r="I55" s="3">
        <v>-3.3E-3</v>
      </c>
      <c r="J55" s="3"/>
      <c r="K55" s="3"/>
      <c r="L55" s="3"/>
    </row>
    <row r="56" spans="1:12" x14ac:dyDescent="0.3">
      <c r="A56" s="2">
        <v>40725</v>
      </c>
      <c r="B56" s="3">
        <v>-5.7593266633111838E-2</v>
      </c>
      <c r="C56" s="3">
        <v>4.1000000000000003E-3</v>
      </c>
      <c r="D56" s="3">
        <v>-3.9800000000000002E-2</v>
      </c>
      <c r="E56" s="3">
        <v>-3.0999999999999999E-3</v>
      </c>
      <c r="F56" s="3">
        <v>3.2000000000000002E-3</v>
      </c>
      <c r="G56" s="3">
        <v>-5.4800000000000001E-2</v>
      </c>
      <c r="H56" s="3">
        <v>-1.3299999999999999E-2</v>
      </c>
      <c r="I56" s="3">
        <v>-1.1599999999999999E-2</v>
      </c>
      <c r="J56" s="3"/>
      <c r="K56" s="3"/>
      <c r="L56" s="3"/>
    </row>
    <row r="57" spans="1:12" x14ac:dyDescent="0.3">
      <c r="A57" s="2">
        <v>40756</v>
      </c>
      <c r="B57" s="3">
        <v>6.1107679160772345E-2</v>
      </c>
      <c r="C57" s="3">
        <v>-3.1600000000000003E-2</v>
      </c>
      <c r="D57" s="3">
        <v>9.3799999999999994E-2</v>
      </c>
      <c r="E57" s="3">
        <v>-5.7000000000000002E-3</v>
      </c>
      <c r="F57" s="3">
        <v>-4.6100000000000002E-2</v>
      </c>
      <c r="G57" s="3">
        <v>-5.0000000000000001E-4</v>
      </c>
      <c r="H57" s="3">
        <v>-3.2000000000000001E-2</v>
      </c>
      <c r="I57" s="3">
        <v>-2.4E-2</v>
      </c>
      <c r="J57" s="3"/>
      <c r="K57" s="3"/>
      <c r="L57" s="3"/>
    </row>
    <row r="58" spans="1:12" x14ac:dyDescent="0.3">
      <c r="A58" s="2">
        <v>40787</v>
      </c>
      <c r="B58" s="3">
        <v>9.1780396794945582E-2</v>
      </c>
      <c r="C58" s="3">
        <v>-7.8700000000000006E-2</v>
      </c>
      <c r="D58" s="3">
        <v>0.11310000000000001</v>
      </c>
      <c r="E58" s="3">
        <v>4.3E-3</v>
      </c>
      <c r="F58" s="3">
        <v>-0.30470000000000003</v>
      </c>
      <c r="G58" s="3">
        <v>-6.4899999999999999E-2</v>
      </c>
      <c r="H58" s="3">
        <v>-3.78E-2</v>
      </c>
      <c r="I58" s="3">
        <v>-1.37E-2</v>
      </c>
      <c r="J58" s="3"/>
      <c r="K58" s="3"/>
      <c r="L58" s="3"/>
    </row>
    <row r="59" spans="1:12" x14ac:dyDescent="0.3">
      <c r="A59" s="2">
        <v>40817</v>
      </c>
      <c r="B59" s="3">
        <v>-0.11338077226244446</v>
      </c>
      <c r="C59" s="3">
        <v>-0.124</v>
      </c>
      <c r="D59" s="3">
        <v>-0.1022</v>
      </c>
      <c r="E59" s="3">
        <v>5.9799999999999999E-2</v>
      </c>
      <c r="F59" s="3">
        <v>-0.10589999999999999</v>
      </c>
      <c r="G59" s="3">
        <v>-0.13619999999999999</v>
      </c>
      <c r="H59" s="3">
        <v>3.5900000000000001E-2</v>
      </c>
      <c r="I59" s="3">
        <v>-2.2000000000000001E-3</v>
      </c>
      <c r="J59" s="3"/>
      <c r="K59" s="3"/>
      <c r="L59" s="3"/>
    </row>
    <row r="60" spans="1:12" x14ac:dyDescent="0.3">
      <c r="A60" s="2">
        <v>40848</v>
      </c>
      <c r="B60" s="3">
        <v>6.1202281020191721E-2</v>
      </c>
      <c r="C60" s="3">
        <v>9.4E-2</v>
      </c>
      <c r="D60" s="3">
        <v>3.15E-2</v>
      </c>
      <c r="E60" s="3">
        <v>-1.9900000000000001E-2</v>
      </c>
      <c r="F60" s="3">
        <v>0.14610000000000001</v>
      </c>
      <c r="G60" s="3">
        <v>0.17219999999999999</v>
      </c>
      <c r="H60" s="3">
        <v>-2.8E-3</v>
      </c>
      <c r="I60" s="3">
        <v>-4.1999999999999997E-3</v>
      </c>
      <c r="J60" s="3"/>
      <c r="K60" s="3"/>
      <c r="L60" s="3"/>
    </row>
    <row r="61" spans="1:12" x14ac:dyDescent="0.3">
      <c r="A61" s="2">
        <v>40878</v>
      </c>
      <c r="B61" s="3">
        <v>4.3025227944561893E-2</v>
      </c>
      <c r="C61" s="3">
        <v>5.8999999999999999E-3</v>
      </c>
      <c r="D61" s="3">
        <v>2.52E-2</v>
      </c>
      <c r="E61" s="3">
        <v>5.5999999999999999E-3</v>
      </c>
      <c r="F61" s="3">
        <v>-0.1615</v>
      </c>
      <c r="G61" s="3">
        <v>8.3299999999999999E-2</v>
      </c>
      <c r="H61" s="3">
        <v>-4.1000000000000003E-3</v>
      </c>
      <c r="I61" s="3">
        <v>1.7100000000000001E-2</v>
      </c>
      <c r="J61" s="3"/>
      <c r="K61" s="3"/>
      <c r="L61" s="3"/>
    </row>
    <row r="62" spans="1:12" x14ac:dyDescent="0.3">
      <c r="A62" s="2">
        <v>40909</v>
      </c>
      <c r="B62" s="3">
        <v>-0.15521281731437644</v>
      </c>
      <c r="C62" s="3">
        <v>-4.5999999999999999E-3</v>
      </c>
      <c r="D62" s="3">
        <v>-0.10290000000000001</v>
      </c>
      <c r="E62" s="3">
        <v>1.47E-2</v>
      </c>
      <c r="F62" s="3">
        <v>0</v>
      </c>
      <c r="G62" s="3">
        <v>-1.38E-2</v>
      </c>
      <c r="H62" s="3">
        <v>2.1399999999999999E-2</v>
      </c>
      <c r="I62" s="3">
        <v>-1.11E-2</v>
      </c>
      <c r="J62" s="3"/>
      <c r="K62" s="3"/>
      <c r="L62" s="3"/>
    </row>
    <row r="63" spans="1:12" x14ac:dyDescent="0.3">
      <c r="A63" s="2">
        <v>40940</v>
      </c>
      <c r="B63" s="3">
        <v>8.9083451939567238E-2</v>
      </c>
      <c r="C63" s="3">
        <v>6.59E-2</v>
      </c>
      <c r="D63" s="3">
        <v>0.1052</v>
      </c>
      <c r="E63" s="3">
        <v>-1.7299999999999999E-2</v>
      </c>
      <c r="F63" s="3">
        <v>3.5400000000000001E-2</v>
      </c>
      <c r="G63" s="3">
        <v>-1.24E-2</v>
      </c>
      <c r="H63" s="3">
        <v>-1.5800000000000002E-2</v>
      </c>
      <c r="I63" s="3">
        <v>1.1000000000000001E-3</v>
      </c>
      <c r="J63" s="3"/>
      <c r="K63" s="3"/>
      <c r="L63" s="3"/>
    </row>
    <row r="64" spans="1:12" x14ac:dyDescent="0.3">
      <c r="A64" s="2">
        <v>40969</v>
      </c>
      <c r="B64" s="3">
        <v>-1.843988032116007E-2</v>
      </c>
      <c r="C64" s="3">
        <v>3.7600000000000001E-2</v>
      </c>
      <c r="D64" s="3">
        <v>-2.0799999999999999E-2</v>
      </c>
      <c r="E64" s="3">
        <v>1.6999999999999999E-3</v>
      </c>
      <c r="F64" s="3">
        <v>0</v>
      </c>
      <c r="G64" s="3">
        <v>0.1082</v>
      </c>
      <c r="H64" s="3">
        <v>-4.7999999999999996E-3</v>
      </c>
      <c r="I64" s="3">
        <v>8.8999999999999999E-3</v>
      </c>
      <c r="J64" s="3"/>
      <c r="K64" s="3"/>
      <c r="L64" s="3"/>
    </row>
    <row r="65" spans="1:12" x14ac:dyDescent="0.3">
      <c r="A65" s="2">
        <v>41000</v>
      </c>
      <c r="B65" s="3">
        <v>-9.7829975782469311E-2</v>
      </c>
      <c r="C65" s="3">
        <v>9.4999999999999998E-3</v>
      </c>
      <c r="D65" s="3">
        <v>-1.8100000000000002E-2</v>
      </c>
      <c r="E65" s="3">
        <v>4.5999999999999999E-3</v>
      </c>
      <c r="F65" s="3">
        <v>9.9400000000000002E-2</v>
      </c>
      <c r="G65" s="3">
        <v>-3.3000000000000002E-2</v>
      </c>
      <c r="H65" s="3">
        <v>-6.1000000000000004E-3</v>
      </c>
      <c r="I65" s="3">
        <v>-4.5999999999999999E-3</v>
      </c>
      <c r="J65" s="3"/>
      <c r="K65" s="3"/>
      <c r="L65" s="3"/>
    </row>
    <row r="66" spans="1:12" x14ac:dyDescent="0.3">
      <c r="A66" s="2">
        <v>41030</v>
      </c>
      <c r="B66" s="3">
        <v>-8.1320938090490055E-2</v>
      </c>
      <c r="C66" s="3">
        <v>-2.0899999999999998E-2</v>
      </c>
      <c r="D66" s="3">
        <v>-1.1900000000000001E-2</v>
      </c>
      <c r="E66" s="3">
        <v>-4.1000000000000003E-3</v>
      </c>
      <c r="F66" s="3">
        <v>-0.1144</v>
      </c>
      <c r="G66" s="3">
        <v>8.8000000000000005E-3</v>
      </c>
      <c r="H66" s="3">
        <v>-1.1000000000000001E-3</v>
      </c>
      <c r="I66" s="3">
        <v>-5.1999999999999998E-3</v>
      </c>
      <c r="J66" s="3"/>
      <c r="K66" s="3"/>
      <c r="L66" s="3"/>
    </row>
    <row r="67" spans="1:12" x14ac:dyDescent="0.3">
      <c r="A67" s="2">
        <v>41061</v>
      </c>
      <c r="B67" s="3">
        <v>5.94173650944023E-3</v>
      </c>
      <c r="C67" s="3">
        <v>-0.1202</v>
      </c>
      <c r="D67" s="3">
        <v>-3.1199999999999999E-2</v>
      </c>
      <c r="E67" s="3">
        <v>4.4299999999999999E-2</v>
      </c>
      <c r="F67" s="3">
        <v>-0.2069</v>
      </c>
      <c r="G67" s="3">
        <v>-0.24329999999999999</v>
      </c>
      <c r="H67" s="3">
        <v>9.5999999999999992E-3</v>
      </c>
      <c r="I67" s="3">
        <v>4.1000000000000003E-3</v>
      </c>
      <c r="J67" s="3"/>
      <c r="K67" s="3"/>
      <c r="L67" s="3"/>
    </row>
    <row r="68" spans="1:12" x14ac:dyDescent="0.3">
      <c r="A68" s="2">
        <v>41091</v>
      </c>
      <c r="B68" s="3">
        <v>-5.1911436144024076E-2</v>
      </c>
      <c r="C68" s="3">
        <v>7.0400000000000004E-2</v>
      </c>
      <c r="D68" s="3">
        <v>-8.2000000000000007E-3</v>
      </c>
      <c r="E68" s="3">
        <v>-1.1900000000000001E-2</v>
      </c>
      <c r="F68" s="3">
        <v>1.8499999999999999E-2</v>
      </c>
      <c r="G68" s="3">
        <v>6.1999999999999998E-3</v>
      </c>
      <c r="H68" s="3">
        <v>-2.7099999999999999E-2</v>
      </c>
      <c r="I68" s="3">
        <v>-2.5000000000000001E-3</v>
      </c>
      <c r="J68" s="3"/>
      <c r="K68" s="3"/>
      <c r="L68" s="3"/>
    </row>
    <row r="69" spans="1:12" x14ac:dyDescent="0.3">
      <c r="A69" s="2">
        <v>41122</v>
      </c>
      <c r="B69" s="3">
        <v>-4.3552470335822338E-2</v>
      </c>
      <c r="C69" s="3">
        <v>7.0000000000000001E-3</v>
      </c>
      <c r="D69" s="3">
        <v>3.3999999999999998E-3</v>
      </c>
      <c r="E69" s="3">
        <v>5.9999999999999995E-4</v>
      </c>
      <c r="F69" s="3">
        <v>-0.1094</v>
      </c>
      <c r="G69" s="3">
        <v>5.9799999999999999E-2</v>
      </c>
      <c r="H69" s="3">
        <v>4.1999999999999997E-3</v>
      </c>
      <c r="I69" s="3">
        <v>1.34E-2</v>
      </c>
      <c r="J69" s="3"/>
      <c r="K69" s="3"/>
      <c r="L69" s="3"/>
    </row>
    <row r="70" spans="1:12" x14ac:dyDescent="0.3">
      <c r="A70" s="2">
        <v>41153</v>
      </c>
      <c r="B70" s="3">
        <v>0.11109010030549456</v>
      </c>
      <c r="C70" s="3">
        <v>2.24E-2</v>
      </c>
      <c r="D70" s="3">
        <v>5.4800000000000001E-2</v>
      </c>
      <c r="E70" s="3">
        <v>-1.47E-2</v>
      </c>
      <c r="F70" s="3">
        <v>0.1033</v>
      </c>
      <c r="G70" s="3">
        <v>8.1600000000000006E-2</v>
      </c>
      <c r="H70" s="3">
        <v>6.7999999999999996E-3</v>
      </c>
      <c r="I70" s="3">
        <v>1.5699999999999999E-2</v>
      </c>
      <c r="J70" s="3"/>
      <c r="K70" s="3"/>
      <c r="L70" s="3"/>
    </row>
    <row r="71" spans="1:12" x14ac:dyDescent="0.3">
      <c r="A71" s="2">
        <v>41183</v>
      </c>
      <c r="B71" s="3">
        <v>0.12318995902058848</v>
      </c>
      <c r="C71" s="3">
        <v>3.2199999999999999E-2</v>
      </c>
      <c r="D71" s="3">
        <v>4.8000000000000001E-2</v>
      </c>
      <c r="E71" s="3">
        <v>-1.32E-2</v>
      </c>
      <c r="F71" s="3">
        <v>3.0200000000000001E-2</v>
      </c>
      <c r="G71" s="3">
        <v>-4.2200000000000001E-2</v>
      </c>
      <c r="H71" s="3">
        <v>-7.7999999999999996E-3</v>
      </c>
      <c r="I71" s="3">
        <v>3.6400000000000002E-2</v>
      </c>
      <c r="J71" s="3"/>
      <c r="K71" s="3"/>
      <c r="L71" s="3"/>
    </row>
    <row r="72" spans="1:12" x14ac:dyDescent="0.3">
      <c r="A72" s="2">
        <v>41214</v>
      </c>
      <c r="B72" s="3">
        <v>-3.6967595546898657E-2</v>
      </c>
      <c r="C72" s="3">
        <v>-4.4999999999999997E-3</v>
      </c>
      <c r="D72" s="3">
        <v>-3.4299999999999997E-2</v>
      </c>
      <c r="E72" s="3">
        <v>7.7000000000000002E-3</v>
      </c>
      <c r="F72" s="3">
        <v>7.4499999999999997E-2</v>
      </c>
      <c r="G72" s="3">
        <v>-6.0100000000000001E-2</v>
      </c>
      <c r="H72" s="3">
        <v>3.0000000000000001E-3</v>
      </c>
      <c r="I72" s="3">
        <v>-8.0999999999999996E-3</v>
      </c>
      <c r="J72" s="3"/>
      <c r="K72" s="3"/>
      <c r="L72" s="3"/>
    </row>
    <row r="73" spans="1:12" x14ac:dyDescent="0.3">
      <c r="A73" s="2">
        <v>41244</v>
      </c>
      <c r="B73" s="3">
        <v>-9.0240934324128413E-2</v>
      </c>
      <c r="C73" s="3">
        <v>1.6000000000000001E-3</v>
      </c>
      <c r="D73" s="3">
        <v>-6.9999999999999999E-4</v>
      </c>
      <c r="E73" s="3">
        <v>-1.1000000000000001E-3</v>
      </c>
      <c r="F73" s="3">
        <v>-0.1047</v>
      </c>
      <c r="G73" s="3">
        <v>2.2700000000000001E-2</v>
      </c>
      <c r="H73" s="3">
        <v>1.89E-2</v>
      </c>
      <c r="I73" s="3">
        <v>3.5200000000000002E-2</v>
      </c>
      <c r="J73" s="3"/>
      <c r="K73" s="3"/>
      <c r="L73" s="3"/>
    </row>
    <row r="74" spans="1:12" x14ac:dyDescent="0.3">
      <c r="A74" s="2">
        <v>41275</v>
      </c>
      <c r="B74" s="3">
        <v>-2.0429919346389699E-2</v>
      </c>
      <c r="C74" s="3">
        <v>2.1899999999999999E-2</v>
      </c>
      <c r="D74" s="3">
        <v>-3.1899999999999998E-2</v>
      </c>
      <c r="E74" s="3">
        <v>4.7000000000000002E-3</v>
      </c>
      <c r="F74" s="3">
        <v>7.6700000000000004E-2</v>
      </c>
      <c r="G74" s="3">
        <v>3.0200000000000001E-2</v>
      </c>
      <c r="H74" s="3">
        <v>5.7000000000000002E-3</v>
      </c>
      <c r="I74" s="3">
        <v>9.4999999999999998E-3</v>
      </c>
      <c r="J74" s="3"/>
      <c r="K74" s="3"/>
      <c r="L74" s="3"/>
    </row>
    <row r="75" spans="1:12" x14ac:dyDescent="0.3">
      <c r="A75" s="2">
        <v>41306</v>
      </c>
      <c r="B75" s="3">
        <v>-5.6242965316130267E-2</v>
      </c>
      <c r="C75" s="3">
        <v>5.1499999999999997E-2</v>
      </c>
      <c r="D75" s="3">
        <v>3.8E-3</v>
      </c>
      <c r="E75" s="3">
        <v>-1.1000000000000001E-3</v>
      </c>
      <c r="F75" s="3">
        <v>0.13780000000000001</v>
      </c>
      <c r="G75" s="3">
        <v>6.2799999999999995E-2</v>
      </c>
      <c r="H75" s="3">
        <v>-3.5000000000000001E-3</v>
      </c>
      <c r="I75" s="3">
        <v>1.1000000000000001E-3</v>
      </c>
      <c r="J75" s="3"/>
      <c r="K75" s="3"/>
      <c r="L75" s="3"/>
    </row>
    <row r="76" spans="1:12" x14ac:dyDescent="0.3">
      <c r="A76" s="2">
        <v>41334</v>
      </c>
      <c r="B76" s="3">
        <v>-0.1142395068322853</v>
      </c>
      <c r="C76" s="3">
        <v>-1.17E-2</v>
      </c>
      <c r="D76" s="3">
        <v>-5.5599999999999997E-2</v>
      </c>
      <c r="E76" s="3">
        <v>3.6299999999999999E-2</v>
      </c>
      <c r="F76" s="3">
        <v>-7.1800000000000003E-2</v>
      </c>
      <c r="G76" s="3">
        <v>-7.5300000000000006E-2</v>
      </c>
      <c r="H76" s="3">
        <v>9.1000000000000004E-3</v>
      </c>
      <c r="I76" s="3">
        <v>-2.5999999999999999E-3</v>
      </c>
      <c r="J76" s="3"/>
      <c r="K76" s="3"/>
      <c r="L76" s="3"/>
    </row>
    <row r="77" spans="1:12" x14ac:dyDescent="0.3">
      <c r="A77" s="2">
        <v>41365</v>
      </c>
      <c r="B77" s="3">
        <v>-4.2739537740215374E-3</v>
      </c>
      <c r="C77" s="3">
        <v>1.3599999999999999E-2</v>
      </c>
      <c r="D77" s="3">
        <v>1.09E-2</v>
      </c>
      <c r="E77" s="3">
        <v>-1.1999999999999999E-3</v>
      </c>
      <c r="F77" s="3">
        <v>1.06E-2</v>
      </c>
      <c r="G77" s="3">
        <v>6.8099999999999994E-2</v>
      </c>
      <c r="H77" s="3">
        <v>-2.3E-2</v>
      </c>
      <c r="I77" s="3">
        <v>5.7000000000000002E-3</v>
      </c>
      <c r="J77" s="3"/>
      <c r="K77" s="3"/>
      <c r="L77" s="3"/>
    </row>
    <row r="78" spans="1:12" x14ac:dyDescent="0.3">
      <c r="A78" s="2">
        <v>41395</v>
      </c>
      <c r="B78" s="3">
        <v>-0.23642346043458998</v>
      </c>
      <c r="C78" s="3">
        <v>2.4199999999999999E-2</v>
      </c>
      <c r="D78" s="3">
        <v>-9.8699999999999996E-2</v>
      </c>
      <c r="E78" s="3">
        <v>-7.3000000000000001E-3</v>
      </c>
      <c r="F78" s="3">
        <v>-9.3700000000000006E-2</v>
      </c>
      <c r="G78" s="3">
        <v>-6.4199999999999993E-2</v>
      </c>
      <c r="H78" s="3">
        <v>2.0899999999999998E-2</v>
      </c>
      <c r="I78" s="3">
        <v>2.4899999999999999E-2</v>
      </c>
      <c r="J78" s="3"/>
      <c r="K78" s="3"/>
      <c r="L78" s="3"/>
    </row>
    <row r="79" spans="1:12" x14ac:dyDescent="0.3">
      <c r="A79" s="2">
        <v>41426</v>
      </c>
      <c r="B79" s="3">
        <v>4.0933126037111578E-2</v>
      </c>
      <c r="C79" s="3">
        <v>-8.9999999999999998E-4</v>
      </c>
      <c r="D79" s="3">
        <v>-2.58E-2</v>
      </c>
      <c r="E79" s="3">
        <v>1.55E-2</v>
      </c>
      <c r="F79" s="3">
        <v>0.2127</v>
      </c>
      <c r="G79" s="3">
        <v>2.6200000000000001E-2</v>
      </c>
      <c r="H79" s="3">
        <v>1.35E-2</v>
      </c>
      <c r="I79" s="3">
        <v>-1.2999999999999999E-3</v>
      </c>
      <c r="J79" s="3"/>
      <c r="K79" s="3"/>
      <c r="L79" s="3"/>
    </row>
    <row r="80" spans="1:12" x14ac:dyDescent="0.3">
      <c r="A80" s="2">
        <v>41456</v>
      </c>
      <c r="B80" s="3">
        <v>-0.22116692141325905</v>
      </c>
      <c r="C80" s="3">
        <v>-2.3900000000000001E-2</v>
      </c>
      <c r="D80" s="3">
        <v>-0.1222</v>
      </c>
      <c r="E80" s="3">
        <v>1.04E-2</v>
      </c>
      <c r="F80" s="3">
        <v>0.17530000000000001</v>
      </c>
      <c r="G80" s="3">
        <v>4.6399999999999997E-2</v>
      </c>
      <c r="H80" s="3">
        <v>1.7999999999999999E-2</v>
      </c>
      <c r="I80" s="3">
        <v>6.1000000000000004E-3</v>
      </c>
      <c r="J80" s="3"/>
      <c r="K80" s="3"/>
      <c r="L80" s="3"/>
    </row>
    <row r="81" spans="1:12" x14ac:dyDescent="0.3">
      <c r="A81" s="2">
        <v>41487</v>
      </c>
      <c r="B81" s="3">
        <v>8.8836550483921611E-2</v>
      </c>
      <c r="C81" s="3">
        <v>4.9700000000000001E-2</v>
      </c>
      <c r="D81" s="3">
        <v>5.28E-2</v>
      </c>
      <c r="E81" s="3">
        <v>-8.3999999999999995E-3</v>
      </c>
      <c r="F81" s="3">
        <v>7.7999999999999996E-3</v>
      </c>
      <c r="G81" s="3">
        <v>9.7500000000000003E-2</v>
      </c>
      <c r="H81" s="3">
        <v>-4.0000000000000002E-4</v>
      </c>
      <c r="I81" s="3">
        <v>-2.7699999999999999E-2</v>
      </c>
      <c r="J81" s="3"/>
      <c r="K81" s="3"/>
      <c r="L81" s="3"/>
    </row>
    <row r="82" spans="1:12" x14ac:dyDescent="0.3">
      <c r="A82" s="2">
        <v>41518</v>
      </c>
      <c r="B82" s="3">
        <v>0.10987757821378634</v>
      </c>
      <c r="C82" s="3">
        <v>-2.7799999999999998E-2</v>
      </c>
      <c r="D82" s="3">
        <v>5.8299999999999998E-2</v>
      </c>
      <c r="E82" s="3">
        <v>3.2000000000000002E-3</v>
      </c>
      <c r="F82" s="3">
        <v>7.1300000000000002E-2</v>
      </c>
      <c r="G82" s="3">
        <v>-2.5000000000000001E-3</v>
      </c>
      <c r="H82" s="3">
        <v>2.7099999999999999E-2</v>
      </c>
      <c r="I82" s="3">
        <v>-1.2E-2</v>
      </c>
      <c r="J82" s="3"/>
      <c r="K82" s="3"/>
      <c r="L82" s="3"/>
    </row>
    <row r="83" spans="1:12" x14ac:dyDescent="0.3">
      <c r="A83" s="2">
        <v>41548</v>
      </c>
      <c r="B83" s="3">
        <v>-0.15034353994895613</v>
      </c>
      <c r="C83" s="3">
        <v>4.9000000000000002E-2</v>
      </c>
      <c r="D83" s="3">
        <v>-7.6799999999999993E-2</v>
      </c>
      <c r="E83" s="3">
        <v>-2.3099999999999999E-2</v>
      </c>
      <c r="F83" s="3">
        <v>-3.6900000000000002E-2</v>
      </c>
      <c r="G83" s="3">
        <v>-5.3100000000000001E-2</v>
      </c>
      <c r="H83" s="3">
        <v>-1.5100000000000001E-2</v>
      </c>
      <c r="I83" s="3">
        <v>1.0999999999999999E-2</v>
      </c>
      <c r="J83" s="3"/>
      <c r="K83" s="3"/>
      <c r="L83" s="3"/>
    </row>
    <row r="84" spans="1:12" x14ac:dyDescent="0.3">
      <c r="A84" s="2">
        <v>41579</v>
      </c>
      <c r="B84" s="3">
        <v>-1.0707378875110963E-2</v>
      </c>
      <c r="C84" s="3">
        <v>2.8500000000000001E-2</v>
      </c>
      <c r="D84" s="3">
        <v>1.5100000000000001E-2</v>
      </c>
      <c r="E84" s="3">
        <v>9.9000000000000008E-3</v>
      </c>
      <c r="F84" s="3">
        <v>-3.44E-2</v>
      </c>
      <c r="G84" s="3">
        <v>-7.5999999999999998E-2</v>
      </c>
      <c r="H84" s="3">
        <v>1.38E-2</v>
      </c>
      <c r="I84" s="3">
        <v>2.5999999999999999E-3</v>
      </c>
      <c r="J84" s="3"/>
      <c r="K84" s="3"/>
      <c r="L84" s="3"/>
    </row>
    <row r="85" spans="1:12" x14ac:dyDescent="0.3">
      <c r="A85" s="2">
        <v>41609</v>
      </c>
      <c r="B85" s="3">
        <v>-0.13483357278600305</v>
      </c>
      <c r="C85" s="3">
        <v>1.14E-2</v>
      </c>
      <c r="D85" s="3">
        <v>-6.4799999999999996E-2</v>
      </c>
      <c r="E85" s="3">
        <v>9.7000000000000003E-3</v>
      </c>
      <c r="F85" s="3">
        <v>6.4100000000000004E-2</v>
      </c>
      <c r="G85" s="3">
        <v>-8.3999999999999995E-3</v>
      </c>
      <c r="H85" s="3">
        <v>-5.0000000000000001E-3</v>
      </c>
      <c r="I85" s="3">
        <v>-3.0999999999999999E-3</v>
      </c>
      <c r="J85" s="3"/>
      <c r="K85" s="3"/>
      <c r="L85" s="3"/>
    </row>
    <row r="86" spans="1:12" x14ac:dyDescent="0.3">
      <c r="A86" s="2">
        <v>41640</v>
      </c>
      <c r="B86" s="3">
        <v>1.8078644086339923E-2</v>
      </c>
      <c r="C86" s="3">
        <v>2.0400000000000001E-2</v>
      </c>
      <c r="D86" s="3">
        <v>-1.6299999999999999E-2</v>
      </c>
      <c r="E86" s="3">
        <v>-3.8E-3</v>
      </c>
      <c r="F86" s="3">
        <v>8.7300000000000003E-2</v>
      </c>
      <c r="G86" s="3">
        <v>4.3999999999999997E-2</v>
      </c>
      <c r="H86" s="3">
        <v>6.1000000000000004E-3</v>
      </c>
      <c r="I86" s="3">
        <v>-2.1299999999999999E-2</v>
      </c>
      <c r="J86" s="3"/>
      <c r="K86" s="3"/>
      <c r="L86" s="3"/>
    </row>
    <row r="87" spans="1:12" x14ac:dyDescent="0.3">
      <c r="A87" s="2">
        <v>41671</v>
      </c>
      <c r="B87" s="3">
        <v>0.12420824324597901</v>
      </c>
      <c r="C87" s="3">
        <v>-5.7700000000000001E-2</v>
      </c>
      <c r="D87" s="3">
        <v>4.5400000000000003E-2</v>
      </c>
      <c r="E87" s="3">
        <v>1.43E-2</v>
      </c>
      <c r="F87" s="3">
        <v>-9.0999999999999998E-2</v>
      </c>
      <c r="G87" s="3">
        <v>-1.66E-2</v>
      </c>
      <c r="H87" s="3">
        <v>1.2999999999999999E-3</v>
      </c>
      <c r="I87" s="3">
        <v>-3.7000000000000002E-3</v>
      </c>
      <c r="J87" s="3"/>
      <c r="K87" s="3"/>
      <c r="L87" s="3"/>
    </row>
    <row r="88" spans="1:12" x14ac:dyDescent="0.3">
      <c r="A88" s="2">
        <v>41699</v>
      </c>
      <c r="B88" s="3">
        <v>0.1215901027686527</v>
      </c>
      <c r="C88" s="3">
        <v>4.9000000000000002E-2</v>
      </c>
      <c r="D88" s="3">
        <v>6.8900000000000003E-2</v>
      </c>
      <c r="E88" s="3">
        <v>-9.1999999999999998E-3</v>
      </c>
      <c r="F88" s="3">
        <v>-1.4800000000000001E-2</v>
      </c>
      <c r="G88" s="3">
        <v>8.4400000000000003E-2</v>
      </c>
      <c r="H88" s="3">
        <v>-1.15E-2</v>
      </c>
      <c r="I88" s="3">
        <v>5.0299999999999997E-2</v>
      </c>
      <c r="J88" s="3"/>
      <c r="K88" s="3"/>
      <c r="L88" s="3"/>
    </row>
    <row r="89" spans="1:12" x14ac:dyDescent="0.3">
      <c r="A89" s="2">
        <v>41730</v>
      </c>
      <c r="B89" s="3">
        <v>-0.11896762252826687</v>
      </c>
      <c r="C89" s="3">
        <v>2.0500000000000001E-2</v>
      </c>
      <c r="D89" s="3">
        <v>-5.5300000000000002E-2</v>
      </c>
      <c r="E89" s="3">
        <v>1E-4</v>
      </c>
      <c r="F89" s="3">
        <v>1.11E-2</v>
      </c>
      <c r="G89" s="3">
        <v>-5.0599999999999999E-2</v>
      </c>
      <c r="H89" s="3">
        <v>-4.1000000000000002E-2</v>
      </c>
      <c r="I89" s="3">
        <v>1.0999999999999999E-2</v>
      </c>
      <c r="J89" s="3"/>
      <c r="K89" s="3"/>
      <c r="L89" s="3"/>
    </row>
    <row r="90" spans="1:12" x14ac:dyDescent="0.3">
      <c r="A90" s="2">
        <v>41760</v>
      </c>
      <c r="B90" s="3">
        <v>8.0673482106843001E-3</v>
      </c>
      <c r="C90" s="3">
        <v>3.0000000000000001E-3</v>
      </c>
      <c r="D90" s="3">
        <v>8.9999999999999998E-4</v>
      </c>
      <c r="E90" s="3">
        <v>-6.6E-3</v>
      </c>
      <c r="F90" s="3">
        <v>-3.7000000000000002E-3</v>
      </c>
      <c r="G90" s="3">
        <v>-3.2000000000000002E-3</v>
      </c>
      <c r="H90" s="3">
        <v>-1.8700000000000001E-2</v>
      </c>
      <c r="I90" s="3">
        <v>-3.5999999999999999E-3</v>
      </c>
      <c r="J90" s="3"/>
      <c r="K90" s="3"/>
      <c r="L90" s="3"/>
    </row>
    <row r="91" spans="1:12" x14ac:dyDescent="0.3">
      <c r="A91" s="2">
        <v>41791</v>
      </c>
      <c r="B91" s="3">
        <v>-6.9810308782615488E-2</v>
      </c>
      <c r="C91" s="3">
        <v>1.7600000000000001E-2</v>
      </c>
      <c r="D91" s="3">
        <v>-2.92E-2</v>
      </c>
      <c r="E91" s="3">
        <v>7.1999999999999998E-3</v>
      </c>
      <c r="F91" s="3">
        <v>-9.2700000000000005E-2</v>
      </c>
      <c r="G91" s="3">
        <v>3.0200000000000001E-2</v>
      </c>
      <c r="H91" s="3">
        <v>3.0300000000000001E-2</v>
      </c>
      <c r="I91" s="3">
        <v>-6.6E-3</v>
      </c>
      <c r="J91" s="3"/>
      <c r="K91" s="3"/>
      <c r="L91" s="3"/>
    </row>
    <row r="92" spans="1:12" x14ac:dyDescent="0.3">
      <c r="A92" s="2">
        <v>41821</v>
      </c>
      <c r="B92" s="3">
        <v>0.16236220800183399</v>
      </c>
      <c r="C92" s="3">
        <v>2.1499999999999998E-2</v>
      </c>
      <c r="D92" s="3">
        <v>6.5000000000000002E-2</v>
      </c>
      <c r="E92" s="3">
        <v>-1.2999999999999999E-2</v>
      </c>
      <c r="F92" s="3">
        <v>3.9699999999999999E-2</v>
      </c>
      <c r="G92" s="3">
        <v>2.76E-2</v>
      </c>
      <c r="H92" s="3">
        <v>-4.2299999999999997E-2</v>
      </c>
      <c r="I92" s="3">
        <v>-2.0000000000000001E-4</v>
      </c>
      <c r="J92" s="3"/>
      <c r="K92" s="3"/>
      <c r="L92" s="3"/>
    </row>
    <row r="93" spans="1:12" x14ac:dyDescent="0.3">
      <c r="A93" s="2">
        <v>41852</v>
      </c>
      <c r="B93" s="3">
        <v>2.0816111992360774E-3</v>
      </c>
      <c r="C93" s="3">
        <v>-2.4299999999999999E-2</v>
      </c>
      <c r="D93" s="3">
        <v>-2.6200000000000001E-2</v>
      </c>
      <c r="E93" s="3">
        <v>1.8700000000000001E-2</v>
      </c>
      <c r="F93" s="3">
        <v>-1.5699999999999999E-2</v>
      </c>
      <c r="G93" s="3">
        <v>-7.3499999999999996E-2</v>
      </c>
      <c r="H93" s="3">
        <v>3.2000000000000002E-3</v>
      </c>
      <c r="I93" s="3">
        <v>-5.4999999999999997E-3</v>
      </c>
      <c r="J93" s="3"/>
      <c r="K93" s="3"/>
      <c r="L93" s="3"/>
    </row>
    <row r="94" spans="1:12" x14ac:dyDescent="0.3">
      <c r="A94" s="2">
        <v>41883</v>
      </c>
      <c r="B94" s="3">
        <v>2.1193152436433858E-2</v>
      </c>
      <c r="C94" s="3">
        <v>2.5000000000000001E-2</v>
      </c>
      <c r="D94" s="3">
        <v>-5.7000000000000002E-3</v>
      </c>
      <c r="E94" s="3">
        <v>1.0800000000000001E-2</v>
      </c>
      <c r="F94" s="3">
        <v>-6.5299999999999997E-2</v>
      </c>
      <c r="G94" s="3">
        <v>-1.9800000000000002E-2</v>
      </c>
      <c r="H94" s="3">
        <v>-3.7499999999999999E-2</v>
      </c>
      <c r="I94" s="3">
        <v>-1.1900000000000001E-2</v>
      </c>
      <c r="J94" s="3"/>
      <c r="K94" s="3"/>
      <c r="L94" s="3"/>
    </row>
    <row r="95" spans="1:12" x14ac:dyDescent="0.3">
      <c r="A95" s="2">
        <v>41913</v>
      </c>
      <c r="B95" s="3">
        <v>-0.19867866784934871</v>
      </c>
      <c r="C95" s="3">
        <v>-4.58E-2</v>
      </c>
      <c r="D95" s="3">
        <v>-5.8700000000000002E-2</v>
      </c>
      <c r="E95" s="3">
        <v>3.8300000000000001E-2</v>
      </c>
      <c r="F95" s="3">
        <v>7.3200000000000001E-2</v>
      </c>
      <c r="G95" s="3">
        <v>-5.6000000000000001E-2</v>
      </c>
      <c r="H95" s="3">
        <v>3.8399999999999997E-2</v>
      </c>
      <c r="I95" s="3">
        <v>-1.6799999999999999E-2</v>
      </c>
      <c r="J95" s="3"/>
      <c r="K95" s="3"/>
      <c r="L95" s="3"/>
    </row>
    <row r="96" spans="1:12" x14ac:dyDescent="0.3">
      <c r="A96" s="2">
        <v>41944</v>
      </c>
      <c r="B96" s="3">
        <v>-0.18550593572487151</v>
      </c>
      <c r="C96" s="3">
        <v>1.1900000000000001E-2</v>
      </c>
      <c r="D96" s="3">
        <v>-3.7499999999999999E-2</v>
      </c>
      <c r="E96" s="3">
        <v>1.4E-2</v>
      </c>
      <c r="F96" s="3">
        <v>-9.4500000000000001E-2</v>
      </c>
      <c r="G96" s="3">
        <v>-0.14119999999999999</v>
      </c>
      <c r="H96" s="3">
        <v>-2.2599999999999999E-2</v>
      </c>
      <c r="I96" s="3">
        <v>-2.98E-2</v>
      </c>
      <c r="J96" s="3"/>
      <c r="K96" s="3"/>
      <c r="L96" s="3"/>
    </row>
    <row r="97" spans="1:12" x14ac:dyDescent="0.3">
      <c r="A97" s="2">
        <v>41974</v>
      </c>
      <c r="B97" s="3">
        <v>8.8988695610617424E-2</v>
      </c>
      <c r="C97" s="3">
        <v>1.34E-2</v>
      </c>
      <c r="D97" s="3">
        <v>2.23E-2</v>
      </c>
      <c r="E97" s="3">
        <v>8.0999999999999996E-3</v>
      </c>
      <c r="F97" s="3">
        <v>-3.0599999999999999E-2</v>
      </c>
      <c r="G97" s="3">
        <v>-0.1326</v>
      </c>
      <c r="H97" s="3">
        <v>2.9000000000000001E-2</v>
      </c>
      <c r="I97" s="3">
        <v>2.12E-2</v>
      </c>
      <c r="J97" s="3"/>
      <c r="K97" s="3"/>
      <c r="L97" s="3"/>
    </row>
    <row r="98" spans="1:12" x14ac:dyDescent="0.3">
      <c r="A98" s="2">
        <v>42005</v>
      </c>
      <c r="B98" s="3">
        <v>-2.5220407783430362E-2</v>
      </c>
      <c r="C98" s="3">
        <v>-1.3599999999999999E-2</v>
      </c>
      <c r="D98" s="3">
        <v>-7.7999999999999996E-3</v>
      </c>
      <c r="E98" s="3">
        <v>2.5100000000000001E-2</v>
      </c>
      <c r="F98" s="3">
        <v>-4.4999999999999997E-3</v>
      </c>
      <c r="G98" s="3">
        <v>-0.25869999999999999</v>
      </c>
      <c r="H98" s="3">
        <v>-8.3000000000000001E-3</v>
      </c>
      <c r="I98" s="3">
        <v>-3.4700000000000002E-2</v>
      </c>
      <c r="J98" s="3"/>
      <c r="K98" s="3"/>
      <c r="L98" s="3"/>
    </row>
    <row r="99" spans="1:12" x14ac:dyDescent="0.3">
      <c r="A99" s="2">
        <v>42036</v>
      </c>
      <c r="B99" s="3">
        <v>0.22233861755299561</v>
      </c>
      <c r="C99" s="3">
        <v>-7.3000000000000001E-3</v>
      </c>
      <c r="D99" s="3">
        <v>6.9400000000000003E-2</v>
      </c>
      <c r="E99" s="3">
        <v>4.7500000000000001E-2</v>
      </c>
      <c r="F99" s="3">
        <v>-0.23549999999999999</v>
      </c>
      <c r="G99" s="3">
        <v>-7.1999999999999995E-2</v>
      </c>
      <c r="H99" s="3">
        <v>2.3E-3</v>
      </c>
      <c r="I99" s="3">
        <v>-1.7299999999999999E-2</v>
      </c>
      <c r="J99" s="3"/>
      <c r="K99" s="3"/>
      <c r="L99" s="3"/>
    </row>
    <row r="100" spans="1:12" x14ac:dyDescent="0.3">
      <c r="A100" s="2">
        <v>42064</v>
      </c>
      <c r="B100" s="3">
        <v>-6.2515329492247876E-2</v>
      </c>
      <c r="C100" s="3">
        <v>4.5100000000000001E-2</v>
      </c>
      <c r="D100" s="3">
        <v>-5.0700000000000002E-2</v>
      </c>
      <c r="E100" s="3">
        <v>7.4000000000000003E-3</v>
      </c>
      <c r="F100" s="3">
        <v>0.12720000000000001</v>
      </c>
      <c r="G100" s="3">
        <v>4.0000000000000002E-4</v>
      </c>
      <c r="H100" s="3">
        <v>3.1E-2</v>
      </c>
      <c r="I100" s="3">
        <v>-4.4999999999999997E-3</v>
      </c>
      <c r="J100" s="3"/>
      <c r="K100" s="3"/>
      <c r="L100" s="3"/>
    </row>
    <row r="101" spans="1:12" x14ac:dyDescent="0.3">
      <c r="A101" s="2">
        <v>42095</v>
      </c>
      <c r="B101" s="3">
        <v>-8.1505423928468101E-2</v>
      </c>
      <c r="C101" s="3">
        <v>-2.0199999999999999E-2</v>
      </c>
      <c r="D101" s="3">
        <v>-6.4000000000000003E-3</v>
      </c>
      <c r="E101" s="3">
        <v>2.0299999999999999E-2</v>
      </c>
      <c r="F101" s="3">
        <v>-3.5400000000000001E-2</v>
      </c>
      <c r="G101" s="3">
        <v>0.01</v>
      </c>
      <c r="H101" s="3">
        <v>-3.04E-2</v>
      </c>
      <c r="I101" s="3">
        <v>1.84E-2</v>
      </c>
      <c r="J101" s="3"/>
      <c r="K101" s="3"/>
      <c r="L101" s="3"/>
    </row>
    <row r="102" spans="1:12" x14ac:dyDescent="0.3">
      <c r="A102" s="2">
        <v>42125</v>
      </c>
      <c r="B102" s="3">
        <v>5.0297541574685807E-2</v>
      </c>
      <c r="C102" s="3">
        <v>3.1600000000000003E-2</v>
      </c>
      <c r="D102" s="3">
        <v>-2.3599999999999999E-2</v>
      </c>
      <c r="E102" s="3">
        <v>-2.8199999999999999E-2</v>
      </c>
      <c r="F102" s="3">
        <v>4.53E-2</v>
      </c>
      <c r="G102" s="3">
        <v>0.1663</v>
      </c>
      <c r="H102" s="3">
        <v>8.0000000000000002E-3</v>
      </c>
      <c r="I102" s="3">
        <v>-1.32E-2</v>
      </c>
      <c r="J102" s="3"/>
      <c r="K102" s="3"/>
      <c r="L102" s="3"/>
    </row>
    <row r="103" spans="1:12" x14ac:dyDescent="0.3">
      <c r="A103" s="2">
        <v>42156</v>
      </c>
      <c r="B103" s="3">
        <v>-1.3452018960790454E-2</v>
      </c>
      <c r="C103" s="3">
        <v>-9.1000000000000004E-3</v>
      </c>
      <c r="D103" s="3">
        <v>1.9099999999999999E-2</v>
      </c>
      <c r="E103" s="3">
        <v>2.5399999999999999E-2</v>
      </c>
      <c r="F103" s="3">
        <v>4.8099999999999997E-2</v>
      </c>
      <c r="G103" s="3">
        <v>1.7600000000000001E-2</v>
      </c>
      <c r="H103" s="3">
        <v>2.87E-2</v>
      </c>
      <c r="I103" s="3">
        <v>-8.0000000000000002E-3</v>
      </c>
      <c r="J103" s="3"/>
      <c r="K103" s="3"/>
      <c r="L103" s="3"/>
    </row>
    <row r="104" spans="1:12" x14ac:dyDescent="0.3">
      <c r="A104" s="2">
        <v>42186</v>
      </c>
      <c r="B104" s="3">
        <v>-9.6540052996326994E-2</v>
      </c>
      <c r="C104" s="3">
        <v>-1.9099999999999999E-2</v>
      </c>
      <c r="D104" s="3">
        <v>-2.1399999999999999E-2</v>
      </c>
      <c r="E104" s="3">
        <v>-1.06E-2</v>
      </c>
      <c r="F104" s="3">
        <v>0.1235</v>
      </c>
      <c r="G104" s="3">
        <v>-5.5300000000000002E-2</v>
      </c>
      <c r="H104" s="3">
        <v>-4.4900000000000002E-2</v>
      </c>
      <c r="I104" s="3">
        <v>-4.2099999999999999E-2</v>
      </c>
      <c r="J104" s="3"/>
      <c r="K104" s="3"/>
      <c r="L104" s="3"/>
    </row>
    <row r="105" spans="1:12" x14ac:dyDescent="0.3">
      <c r="A105" s="2">
        <v>42217</v>
      </c>
      <c r="B105" s="3">
        <v>-0.20907641195322219</v>
      </c>
      <c r="C105" s="3">
        <v>-1.6999999999999999E-3</v>
      </c>
      <c r="D105" s="3">
        <v>-6.9199999999999998E-2</v>
      </c>
      <c r="E105" s="3">
        <v>2.1899999999999999E-2</v>
      </c>
      <c r="F105" s="3">
        <v>-6.8699999999999997E-2</v>
      </c>
      <c r="G105" s="3">
        <v>-0.2319</v>
      </c>
      <c r="H105" s="3">
        <v>4.1000000000000003E-3</v>
      </c>
      <c r="I105" s="3">
        <v>2.7099999999999999E-2</v>
      </c>
      <c r="J105" s="3"/>
      <c r="K105" s="3"/>
      <c r="L105" s="3"/>
    </row>
    <row r="106" spans="1:12" x14ac:dyDescent="0.3">
      <c r="A106" s="2">
        <v>42248</v>
      </c>
      <c r="B106" s="3">
        <v>4.3963078766149487E-2</v>
      </c>
      <c r="C106" s="3">
        <v>-9.6600000000000005E-2</v>
      </c>
      <c r="D106" s="3">
        <v>4.3400000000000001E-2</v>
      </c>
      <c r="E106" s="3">
        <v>-1.3100000000000001E-2</v>
      </c>
      <c r="F106" s="3">
        <v>-5.0099999999999999E-2</v>
      </c>
      <c r="G106" s="3">
        <v>5.3E-3</v>
      </c>
      <c r="H106" s="3">
        <v>-2.8000000000000001E-2</v>
      </c>
      <c r="I106" s="3">
        <v>5.7999999999999996E-3</v>
      </c>
      <c r="J106" s="3"/>
      <c r="K106" s="3"/>
      <c r="L106" s="3"/>
    </row>
    <row r="107" spans="1:12" x14ac:dyDescent="0.3">
      <c r="A107" s="2">
        <v>42278</v>
      </c>
      <c r="B107" s="3">
        <v>-1.128250269469639E-2</v>
      </c>
      <c r="C107" s="3">
        <v>-7.6E-3</v>
      </c>
      <c r="D107" s="3">
        <v>-2.2599999999999999E-2</v>
      </c>
      <c r="E107" s="3">
        <v>4.1999999999999997E-3</v>
      </c>
      <c r="F107" s="3">
        <v>9.2999999999999992E-3</v>
      </c>
      <c r="G107" s="3">
        <v>-1.49E-2</v>
      </c>
      <c r="H107" s="3">
        <v>-2.1000000000000001E-2</v>
      </c>
      <c r="I107" s="3">
        <v>-1.1000000000000001E-3</v>
      </c>
      <c r="J107" s="3"/>
      <c r="K107" s="3"/>
      <c r="L107" s="3"/>
    </row>
    <row r="108" spans="1:12" x14ac:dyDescent="0.3">
      <c r="A108" s="2">
        <v>42309</v>
      </c>
      <c r="B108" s="3">
        <v>0.11262474471076477</v>
      </c>
      <c r="C108" s="3">
        <v>7.5800000000000006E-2</v>
      </c>
      <c r="D108" s="3">
        <v>1.7899999999999999E-2</v>
      </c>
      <c r="E108" s="3">
        <v>3.8E-3</v>
      </c>
      <c r="F108" s="3">
        <v>-2.3400000000000001E-2</v>
      </c>
      <c r="G108" s="3">
        <v>3.0800000000000001E-2</v>
      </c>
      <c r="H108" s="3">
        <v>3.3399999999999999E-2</v>
      </c>
      <c r="I108" s="3">
        <v>-5.7000000000000002E-3</v>
      </c>
      <c r="J108" s="3"/>
      <c r="K108" s="3"/>
      <c r="L108" s="3"/>
    </row>
    <row r="109" spans="1:12" x14ac:dyDescent="0.3">
      <c r="A109" s="2">
        <v>42339</v>
      </c>
      <c r="B109" s="3">
        <v>-4.7658284813650482E-2</v>
      </c>
      <c r="C109" s="3">
        <v>-5.5999999999999999E-3</v>
      </c>
      <c r="D109" s="3">
        <v>-6.3E-2</v>
      </c>
      <c r="E109" s="3">
        <v>2.6800000000000001E-2</v>
      </c>
      <c r="F109" s="3">
        <v>5.9799999999999999E-2</v>
      </c>
      <c r="G109" s="3">
        <v>-9.7600000000000006E-2</v>
      </c>
      <c r="H109" s="3">
        <v>-2.9600000000000001E-2</v>
      </c>
      <c r="I109" s="3">
        <v>-2.46E-2</v>
      </c>
      <c r="J109" s="3"/>
      <c r="K109" s="3"/>
      <c r="L109" s="3"/>
    </row>
    <row r="110" spans="1:12" x14ac:dyDescent="0.3">
      <c r="A110" s="2">
        <v>42370</v>
      </c>
      <c r="B110" s="3">
        <v>1.356837871278012E-2</v>
      </c>
      <c r="C110" s="3">
        <v>-2.92E-2</v>
      </c>
      <c r="D110" s="3">
        <v>-3.3999999999999998E-3</v>
      </c>
      <c r="E110" s="3">
        <v>-1.5E-3</v>
      </c>
      <c r="F110" s="3">
        <v>2.2100000000000002E-2</v>
      </c>
      <c r="G110" s="3">
        <v>-0.1221</v>
      </c>
      <c r="H110" s="3">
        <v>-3.4599999999999999E-2</v>
      </c>
      <c r="I110" s="3">
        <v>2.2599999999999999E-2</v>
      </c>
      <c r="J110" s="3"/>
      <c r="K110" s="3"/>
      <c r="L110" s="3"/>
    </row>
    <row r="111" spans="1:12" x14ac:dyDescent="0.3">
      <c r="A111" s="2">
        <v>42401</v>
      </c>
      <c r="B111" s="3">
        <v>9.003292141749912E-2</v>
      </c>
      <c r="C111" s="3">
        <v>-6.0499999999999998E-2</v>
      </c>
      <c r="D111" s="3">
        <v>5.8799999999999998E-2</v>
      </c>
      <c r="E111" s="3">
        <v>7.1999999999999998E-3</v>
      </c>
      <c r="F111" s="3">
        <v>-0.13539999999999999</v>
      </c>
      <c r="G111" s="3">
        <v>-0.15820000000000001</v>
      </c>
      <c r="H111" s="3">
        <v>9.7000000000000003E-3</v>
      </c>
      <c r="I111" s="3">
        <v>-4.7999999999999996E-3</v>
      </c>
      <c r="J111" s="3"/>
      <c r="K111" s="3"/>
      <c r="L111" s="3"/>
    </row>
    <row r="112" spans="1:12" x14ac:dyDescent="0.3">
      <c r="A112" s="2">
        <v>42430</v>
      </c>
      <c r="B112" s="3">
        <v>0.24101432898751829</v>
      </c>
      <c r="C112" s="3">
        <v>6.1000000000000004E-3</v>
      </c>
      <c r="D112" s="3">
        <v>9.0399999999999994E-2</v>
      </c>
      <c r="E112" s="3">
        <v>-1.9400000000000001E-2</v>
      </c>
      <c r="F112" s="3">
        <v>-0.13350000000000001</v>
      </c>
      <c r="G112" s="3">
        <v>8.43E-2</v>
      </c>
      <c r="H112" s="3">
        <v>1.09E-2</v>
      </c>
      <c r="I112" s="3">
        <v>1.11E-2</v>
      </c>
      <c r="J112" s="3"/>
      <c r="K112" s="3"/>
      <c r="L112" s="3"/>
    </row>
    <row r="113" spans="1:12" x14ac:dyDescent="0.3">
      <c r="A113" s="2">
        <v>42461</v>
      </c>
      <c r="B113" s="3">
        <v>4.1489473272089038E-2</v>
      </c>
      <c r="C113" s="3">
        <v>4.5400000000000003E-2</v>
      </c>
      <c r="D113" s="3">
        <v>-1.72E-2</v>
      </c>
      <c r="E113" s="3">
        <v>-3.5400000000000001E-2</v>
      </c>
      <c r="F113" s="3">
        <v>3.9199999999999999E-2</v>
      </c>
      <c r="G113" s="3">
        <v>6.7199999999999996E-2</v>
      </c>
      <c r="H113" s="3">
        <v>1.1599999999999999E-2</v>
      </c>
      <c r="I113" s="3">
        <v>3.2500000000000001E-2</v>
      </c>
      <c r="J113" s="3"/>
      <c r="K113" s="3"/>
      <c r="L113" s="3"/>
    </row>
    <row r="114" spans="1:12" x14ac:dyDescent="0.3">
      <c r="A114" s="2">
        <v>42491</v>
      </c>
      <c r="B114" s="3">
        <v>0.22807219037926463</v>
      </c>
      <c r="C114" s="3">
        <v>2.0299999999999999E-2</v>
      </c>
      <c r="D114" s="3">
        <v>6.54E-2</v>
      </c>
      <c r="E114" s="3">
        <v>-2.6599999999999999E-2</v>
      </c>
      <c r="F114" s="3">
        <v>3.2399999999999998E-2</v>
      </c>
      <c r="G114" s="3">
        <v>0.19650000000000001</v>
      </c>
      <c r="H114" s="3">
        <v>-7.4000000000000003E-3</v>
      </c>
      <c r="I114" s="3">
        <v>-1.7899999999999999E-2</v>
      </c>
      <c r="J114" s="3"/>
      <c r="K114" s="3"/>
      <c r="L114" s="3"/>
    </row>
    <row r="115" spans="1:12" x14ac:dyDescent="0.3">
      <c r="A115" s="2">
        <v>42522</v>
      </c>
      <c r="B115" s="3">
        <v>-7.5972770945948453E-2</v>
      </c>
      <c r="C115" s="3">
        <v>-5.1000000000000004E-3</v>
      </c>
      <c r="D115" s="3">
        <v>-6.7299999999999999E-2</v>
      </c>
      <c r="E115" s="3">
        <v>3.4000000000000002E-2</v>
      </c>
      <c r="F115" s="3">
        <v>-1.61E-2</v>
      </c>
      <c r="G115" s="3">
        <v>9.0300000000000005E-2</v>
      </c>
      <c r="H115" s="3">
        <v>4.4000000000000003E-3</v>
      </c>
      <c r="I115" s="3">
        <v>-1.49E-2</v>
      </c>
      <c r="J115" s="3"/>
      <c r="K115" s="3"/>
      <c r="L115" s="3"/>
    </row>
    <row r="116" spans="1:12" x14ac:dyDescent="0.3">
      <c r="A116" s="2">
        <v>42552</v>
      </c>
      <c r="B116" s="3">
        <v>0.23529958969761439</v>
      </c>
      <c r="C116" s="3">
        <v>-3.0000000000000001E-3</v>
      </c>
      <c r="D116" s="3">
        <v>9.9000000000000005E-2</v>
      </c>
      <c r="E116" s="3">
        <v>-8.8000000000000005E-3</v>
      </c>
      <c r="F116" s="3">
        <v>-0.22989999999999999</v>
      </c>
      <c r="G116" s="3">
        <v>-4.0000000000000002E-4</v>
      </c>
      <c r="H116" s="3">
        <v>2.9100000000000001E-2</v>
      </c>
      <c r="I116" s="3">
        <v>-9.7999999999999997E-3</v>
      </c>
      <c r="J116" s="3"/>
      <c r="K116" s="3"/>
      <c r="L116" s="3"/>
    </row>
    <row r="117" spans="1:12" x14ac:dyDescent="0.3">
      <c r="A117" s="2">
        <v>42583</v>
      </c>
      <c r="B117" s="3">
        <v>6.6322279675018303E-2</v>
      </c>
      <c r="C117" s="3">
        <v>3.56E-2</v>
      </c>
      <c r="D117" s="3">
        <v>1.04E-2</v>
      </c>
      <c r="E117" s="3">
        <v>3.0999999999999999E-3</v>
      </c>
      <c r="F117" s="3">
        <v>0.04</v>
      </c>
      <c r="G117" s="3">
        <v>-0.20119999999999999</v>
      </c>
      <c r="H117" s="3">
        <v>1.52E-2</v>
      </c>
      <c r="I117" s="3">
        <v>3.1800000000000002E-2</v>
      </c>
      <c r="J117" s="3"/>
      <c r="K117" s="3"/>
      <c r="L117" s="3"/>
    </row>
    <row r="118" spans="1:12" x14ac:dyDescent="0.3">
      <c r="A118" s="2">
        <v>42614</v>
      </c>
      <c r="B118" s="3">
        <v>-0.14819441802305292</v>
      </c>
      <c r="C118" s="3">
        <v>3.8999999999999998E-3</v>
      </c>
      <c r="D118" s="3">
        <v>-2.8000000000000001E-2</v>
      </c>
      <c r="E118" s="3">
        <v>1.1999999999999999E-3</v>
      </c>
      <c r="F118" s="3">
        <v>2.58E-2</v>
      </c>
      <c r="G118" s="3">
        <v>7.4499999999999997E-2</v>
      </c>
      <c r="H118" s="3">
        <v>1.72E-2</v>
      </c>
      <c r="I118" s="3">
        <v>-1.34E-2</v>
      </c>
      <c r="J118" s="3"/>
      <c r="K118" s="3"/>
      <c r="L118" s="3"/>
    </row>
    <row r="119" spans="1:12" x14ac:dyDescent="0.3">
      <c r="A119" s="2">
        <v>42644</v>
      </c>
      <c r="B119" s="3">
        <v>5.8499774748433037E-3</v>
      </c>
      <c r="C119" s="3">
        <v>1.9E-3</v>
      </c>
      <c r="D119" s="3">
        <v>-6.9999999999999999E-4</v>
      </c>
      <c r="E119" s="3">
        <v>-2.0000000000000001E-4</v>
      </c>
      <c r="F119" s="3">
        <v>6.3E-3</v>
      </c>
      <c r="G119" s="3">
        <v>0.123</v>
      </c>
      <c r="H119" s="3">
        <v>-3.9699999999999999E-2</v>
      </c>
      <c r="I119" s="3">
        <v>4.1500000000000002E-2</v>
      </c>
      <c r="J119" s="3"/>
      <c r="K119" s="3"/>
      <c r="L119" s="3"/>
    </row>
    <row r="120" spans="1:12" x14ac:dyDescent="0.3">
      <c r="A120" s="2">
        <v>42675</v>
      </c>
      <c r="B120" s="3">
        <v>-1.9681303327804944E-2</v>
      </c>
      <c r="C120" s="3">
        <v>-2.1600000000000001E-2</v>
      </c>
      <c r="D120" s="3">
        <v>-1.7600000000000001E-2</v>
      </c>
      <c r="E120" s="3">
        <v>2.06E-2</v>
      </c>
      <c r="F120" s="3">
        <v>0.13589999999999999</v>
      </c>
      <c r="G120" s="3">
        <v>-4.48E-2</v>
      </c>
      <c r="H120" s="3">
        <v>7.0300000000000001E-2</v>
      </c>
      <c r="I120" s="3">
        <v>8.4400000000000003E-2</v>
      </c>
      <c r="J120" s="3"/>
      <c r="K120" s="3"/>
      <c r="L120" s="3"/>
    </row>
    <row r="121" spans="1:12" x14ac:dyDescent="0.3">
      <c r="A121" s="2">
        <v>42705</v>
      </c>
      <c r="B121" s="3">
        <v>-0.20026647655283095</v>
      </c>
      <c r="C121" s="3">
        <v>7.1999999999999998E-3</v>
      </c>
      <c r="D121" s="3">
        <v>-9.8500000000000004E-2</v>
      </c>
      <c r="E121" s="3">
        <v>2.7400000000000001E-2</v>
      </c>
      <c r="F121" s="3">
        <v>0.25679999999999997</v>
      </c>
      <c r="G121" s="3">
        <v>8.9899999999999994E-2</v>
      </c>
      <c r="H121" s="3">
        <v>3.3E-3</v>
      </c>
      <c r="I121" s="3">
        <v>3.5299999999999998E-2</v>
      </c>
      <c r="J121" s="3"/>
      <c r="K121" s="3"/>
      <c r="L121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2"/>
  <sheetViews>
    <sheetView showGridLines="0" workbookViewId="0">
      <selection activeCell="K11" sqref="K11"/>
    </sheetView>
  </sheetViews>
  <sheetFormatPr defaultRowHeight="14.4" x14ac:dyDescent="0.3"/>
  <cols>
    <col min="3" max="3" width="62.109375" bestFit="1" customWidth="1"/>
    <col min="6" max="6" width="18.21875" customWidth="1"/>
    <col min="7" max="7" width="18.44140625" bestFit="1" customWidth="1"/>
    <col min="8" max="8" width="16.33203125" bestFit="1" customWidth="1"/>
  </cols>
  <sheetData>
    <row r="1" spans="2:8" ht="22.05" customHeight="1" x14ac:dyDescent="0.3"/>
    <row r="2" spans="2:8" ht="22.05" customHeight="1" x14ac:dyDescent="0.3">
      <c r="B2" s="11" t="s">
        <v>35</v>
      </c>
      <c r="C2" s="29" t="s">
        <v>36</v>
      </c>
      <c r="F2" s="36" t="s">
        <v>65</v>
      </c>
      <c r="G2" s="50" t="s">
        <v>66</v>
      </c>
      <c r="H2" s="64" t="s">
        <v>45</v>
      </c>
    </row>
    <row r="3" spans="2:8" ht="22.05" customHeight="1" x14ac:dyDescent="0.3">
      <c r="B3" s="4" t="s">
        <v>1</v>
      </c>
      <c r="C3" s="30" t="s">
        <v>39</v>
      </c>
      <c r="G3" s="51"/>
      <c r="H3" s="52"/>
    </row>
    <row r="4" spans="2:8" ht="22.05" customHeight="1" x14ac:dyDescent="0.3">
      <c r="B4" s="4" t="s">
        <v>2</v>
      </c>
      <c r="C4" s="30" t="s">
        <v>40</v>
      </c>
      <c r="G4" s="52" t="s">
        <v>68</v>
      </c>
      <c r="H4" s="52">
        <v>0.41199999999999998</v>
      </c>
    </row>
    <row r="5" spans="2:8" ht="22.05" customHeight="1" x14ac:dyDescent="0.3">
      <c r="B5" s="4" t="s">
        <v>3</v>
      </c>
      <c r="C5" s="30" t="s">
        <v>42</v>
      </c>
      <c r="G5" s="52" t="s">
        <v>67</v>
      </c>
      <c r="H5" s="65">
        <v>0.27200000000000002</v>
      </c>
    </row>
    <row r="6" spans="2:8" ht="22.05" customHeight="1" x14ac:dyDescent="0.3">
      <c r="B6" s="4" t="s">
        <v>4</v>
      </c>
      <c r="C6" s="30" t="s">
        <v>41</v>
      </c>
      <c r="F6" s="33"/>
      <c r="G6" s="53" t="s">
        <v>69</v>
      </c>
      <c r="H6" s="53">
        <v>0.5534</v>
      </c>
    </row>
    <row r="7" spans="2:8" ht="22.05" customHeight="1" x14ac:dyDescent="0.3">
      <c r="B7" s="4" t="s">
        <v>5</v>
      </c>
      <c r="C7" s="30" t="s">
        <v>44</v>
      </c>
    </row>
    <row r="8" spans="2:8" ht="22.05" customHeight="1" x14ac:dyDescent="0.3">
      <c r="B8" s="4" t="s">
        <v>6</v>
      </c>
      <c r="C8" s="30" t="s">
        <v>43</v>
      </c>
    </row>
    <row r="9" spans="2:8" ht="22.05" customHeight="1" x14ac:dyDescent="0.3">
      <c r="B9" s="4" t="s">
        <v>7</v>
      </c>
      <c r="C9" s="30" t="s">
        <v>37</v>
      </c>
    </row>
    <row r="10" spans="2:8" ht="22.05" customHeight="1" x14ac:dyDescent="0.3">
      <c r="B10" s="10" t="s">
        <v>8</v>
      </c>
      <c r="C10" s="31" t="s">
        <v>38</v>
      </c>
    </row>
    <row r="11" spans="2:8" ht="22.05" customHeight="1" x14ac:dyDescent="0.3">
      <c r="B11" s="48" t="s">
        <v>61</v>
      </c>
      <c r="C11" s="30" t="s">
        <v>63</v>
      </c>
    </row>
    <row r="12" spans="2:8" ht="22.05" customHeight="1" x14ac:dyDescent="0.3">
      <c r="B12" s="49" t="s">
        <v>62</v>
      </c>
      <c r="C12" s="31" t="s">
        <v>64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showGridLines="0" workbookViewId="0">
      <selection activeCell="F8" sqref="F8"/>
    </sheetView>
  </sheetViews>
  <sheetFormatPr defaultRowHeight="14.4" x14ac:dyDescent="0.3"/>
  <cols>
    <col min="2" max="2" width="22.5546875" customWidth="1"/>
    <col min="3" max="3" width="57.33203125" bestFit="1" customWidth="1"/>
  </cols>
  <sheetData>
    <row r="2" spans="2:3" ht="15" customHeight="1" x14ac:dyDescent="0.3"/>
    <row r="3" spans="2:3" x14ac:dyDescent="0.3">
      <c r="B3" s="63" t="s">
        <v>35</v>
      </c>
      <c r="C3" s="62" t="s">
        <v>75</v>
      </c>
    </row>
    <row r="4" spans="2:3" ht="30" customHeight="1" x14ac:dyDescent="0.3">
      <c r="B4" s="54" t="s">
        <v>71</v>
      </c>
      <c r="C4" s="60" t="s">
        <v>81</v>
      </c>
    </row>
    <row r="5" spans="2:3" ht="30" customHeight="1" x14ac:dyDescent="0.3">
      <c r="B5" s="55" t="s">
        <v>76</v>
      </c>
      <c r="C5" s="61" t="s">
        <v>82</v>
      </c>
    </row>
    <row r="6" spans="2:3" ht="36.6" customHeight="1" x14ac:dyDescent="0.3">
      <c r="B6" s="56" t="s">
        <v>77</v>
      </c>
      <c r="C6" s="61" t="s">
        <v>83</v>
      </c>
    </row>
    <row r="7" spans="2:3" ht="42.6" customHeight="1" x14ac:dyDescent="0.3">
      <c r="B7" s="56" t="s">
        <v>78</v>
      </c>
      <c r="C7" s="61" t="s">
        <v>84</v>
      </c>
    </row>
    <row r="8" spans="2:3" ht="30" customHeight="1" x14ac:dyDescent="0.3">
      <c r="B8" s="55" t="s">
        <v>79</v>
      </c>
      <c r="C8" s="61" t="s">
        <v>85</v>
      </c>
    </row>
    <row r="9" spans="2:3" ht="30" customHeight="1" x14ac:dyDescent="0.3">
      <c r="B9" s="56" t="s">
        <v>80</v>
      </c>
      <c r="C9" s="58"/>
    </row>
    <row r="10" spans="2:3" ht="30" customHeight="1" x14ac:dyDescent="0.3">
      <c r="B10" s="56" t="s">
        <v>7</v>
      </c>
      <c r="C10" s="58" t="s">
        <v>86</v>
      </c>
    </row>
    <row r="11" spans="2:3" ht="30" customHeight="1" x14ac:dyDescent="0.3">
      <c r="B11" s="57" t="s">
        <v>8</v>
      </c>
      <c r="C11" s="59" t="s">
        <v>86</v>
      </c>
    </row>
    <row r="12" spans="2:3" ht="30" customHeight="1" x14ac:dyDescent="0.3"/>
    <row r="13" spans="2:3" ht="30" customHeight="1" x14ac:dyDescent="0.3"/>
    <row r="14" spans="2:3" ht="30" customHeight="1" x14ac:dyDescent="0.3"/>
    <row r="15" spans="2:3" ht="30" customHeight="1" x14ac:dyDescent="0.3"/>
    <row r="16" spans="2:3" ht="22.05" customHeight="1" x14ac:dyDescent="0.3"/>
  </sheetData>
  <hyperlinks>
    <hyperlink ref="C10:C11" r:id="rId1" display="http://mba.tuck.dartmouth.edu/pages/faculty/ken.french/data_library.html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showGridLines="0" zoomScale="70" zoomScaleNormal="70" workbookViewId="0">
      <selection activeCell="I23" sqref="I23"/>
    </sheetView>
  </sheetViews>
  <sheetFormatPr defaultRowHeight="14.4" x14ac:dyDescent="0.3"/>
  <cols>
    <col min="1" max="11" width="9.77734375" customWidth="1"/>
  </cols>
  <sheetData>
    <row r="1" spans="2:10" ht="22.05" customHeight="1" x14ac:dyDescent="0.3"/>
    <row r="2" spans="2:10" ht="22.05" customHeight="1" x14ac:dyDescent="0.3">
      <c r="B2" s="19"/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</row>
    <row r="3" spans="2:10" ht="22.05" customHeight="1" x14ac:dyDescent="0.3">
      <c r="B3" s="9" t="s">
        <v>10</v>
      </c>
      <c r="C3" s="27">
        <v>-5.5140129914878233E-4</v>
      </c>
      <c r="D3" s="27">
        <v>5.9416666666666613E-4</v>
      </c>
      <c r="E3" s="27">
        <v>4.9250000000000014E-3</v>
      </c>
      <c r="F3" s="27">
        <v>1.3908333333333331E-3</v>
      </c>
      <c r="G3" s="27">
        <v>-5.4300000000000034E-3</v>
      </c>
      <c r="H3" s="27">
        <v>-1.8116666666666652E-3</v>
      </c>
      <c r="I3" s="27">
        <v>1.4766666666666663E-3</v>
      </c>
      <c r="J3" s="27">
        <v>-7.083333333333323E-4</v>
      </c>
    </row>
    <row r="4" spans="2:10" ht="22.05" customHeight="1" x14ac:dyDescent="0.3">
      <c r="B4" s="9" t="s">
        <v>13</v>
      </c>
      <c r="C4" s="27">
        <v>0.11326503233308154</v>
      </c>
      <c r="D4" s="27">
        <v>5.5018515513466495E-2</v>
      </c>
      <c r="E4" s="27">
        <v>5.6633006056539155E-2</v>
      </c>
      <c r="F4" s="27">
        <v>2.2696372675801942E-2</v>
      </c>
      <c r="G4" s="27">
        <v>9.9644994522220379E-2</v>
      </c>
      <c r="H4" s="27">
        <v>0.10324322268582843</v>
      </c>
      <c r="I4" s="27">
        <v>2.4051831993056629E-2</v>
      </c>
      <c r="J4" s="27">
        <v>2.7559691529881501E-2</v>
      </c>
    </row>
    <row r="5" spans="2:10" ht="22.05" customHeight="1" x14ac:dyDescent="0.3">
      <c r="B5" s="9" t="s">
        <v>11</v>
      </c>
      <c r="C5" s="27">
        <v>0.32365991713872344</v>
      </c>
      <c r="D5" s="27">
        <v>0.1424</v>
      </c>
      <c r="E5" s="27">
        <v>0.1212</v>
      </c>
      <c r="F5" s="27">
        <v>7.5899999999999995E-2</v>
      </c>
      <c r="G5" s="27">
        <v>0.25679999999999997</v>
      </c>
      <c r="H5" s="27">
        <v>0.25390000000000001</v>
      </c>
      <c r="I5" s="27">
        <v>7.0300000000000001E-2</v>
      </c>
      <c r="J5" s="27">
        <v>8.4400000000000003E-2</v>
      </c>
    </row>
    <row r="6" spans="2:10" ht="22.05" customHeight="1" x14ac:dyDescent="0.3">
      <c r="B6" s="9" t="s">
        <v>12</v>
      </c>
      <c r="C6" s="27">
        <v>-0.41303826293846563</v>
      </c>
      <c r="D6" s="27">
        <v>-0.2172</v>
      </c>
      <c r="E6" s="27">
        <v>-0.18779999999999999</v>
      </c>
      <c r="F6" s="27">
        <v>-7.0999999999999994E-2</v>
      </c>
      <c r="G6" s="27">
        <v>-0.35210000000000002</v>
      </c>
      <c r="H6" s="27">
        <v>-0.43290000000000001</v>
      </c>
      <c r="I6" s="27">
        <v>-4.82E-2</v>
      </c>
      <c r="J6" s="27">
        <v>-0.1125</v>
      </c>
    </row>
    <row r="7" spans="2:10" ht="22.05" customHeight="1" x14ac:dyDescent="0.3">
      <c r="B7" s="9" t="s">
        <v>14</v>
      </c>
      <c r="C7" s="8">
        <v>-0.12565064468524109</v>
      </c>
      <c r="D7" s="8">
        <v>-0.81814275492127608</v>
      </c>
      <c r="E7" s="8">
        <v>-0.35954069567231467</v>
      </c>
      <c r="F7" s="8">
        <v>0.16440842047466933</v>
      </c>
      <c r="G7" s="8">
        <v>-0.46713043299704454</v>
      </c>
      <c r="H7" s="8">
        <v>-0.84789930442074979</v>
      </c>
      <c r="I7" s="8">
        <v>0.23933315880600717</v>
      </c>
      <c r="J7" s="8">
        <v>3.3803393989302134E-2</v>
      </c>
    </row>
    <row r="8" spans="2:10" ht="22.05" customHeight="1" x14ac:dyDescent="0.3">
      <c r="B8" s="9" t="s">
        <v>15</v>
      </c>
      <c r="C8" s="8">
        <v>1.1185654315168545</v>
      </c>
      <c r="D8" s="8">
        <v>2.2736845132951258</v>
      </c>
      <c r="E8" s="8">
        <v>0.30824082635350836</v>
      </c>
      <c r="F8" s="8">
        <v>1.0552010697850065</v>
      </c>
      <c r="G8" s="8">
        <v>1.5091883493733569</v>
      </c>
      <c r="H8" s="8">
        <v>2.1070743483647636</v>
      </c>
      <c r="I8" s="8">
        <v>4.5985722214565428E-2</v>
      </c>
      <c r="J8" s="8">
        <v>2.6293989961238333</v>
      </c>
    </row>
    <row r="9" spans="2:10" ht="22.05" customHeight="1" x14ac:dyDescent="0.3">
      <c r="B9" s="9" t="s">
        <v>16</v>
      </c>
      <c r="C9" s="9" t="s">
        <v>32</v>
      </c>
      <c r="D9" s="9" t="s">
        <v>19</v>
      </c>
      <c r="E9" s="9">
        <v>2.823</v>
      </c>
      <c r="F9" s="9" t="s">
        <v>20</v>
      </c>
      <c r="G9" s="9" t="s">
        <v>21</v>
      </c>
      <c r="H9" s="9" t="s">
        <v>22</v>
      </c>
      <c r="I9" s="9">
        <v>1.117</v>
      </c>
      <c r="J9" s="9" t="s">
        <v>23</v>
      </c>
    </row>
    <row r="10" spans="2:10" ht="22.05" customHeight="1" x14ac:dyDescent="0.3">
      <c r="B10" s="9" t="s">
        <v>17</v>
      </c>
      <c r="C10" s="9" t="s">
        <v>31</v>
      </c>
      <c r="D10" s="9" t="s">
        <v>24</v>
      </c>
      <c r="E10" s="9" t="s">
        <v>25</v>
      </c>
      <c r="F10" s="9" t="s">
        <v>26</v>
      </c>
      <c r="G10" s="9" t="s">
        <v>27</v>
      </c>
      <c r="H10" s="9" t="s">
        <v>28</v>
      </c>
      <c r="I10" s="9" t="s">
        <v>29</v>
      </c>
      <c r="J10" s="9" t="s">
        <v>30</v>
      </c>
    </row>
    <row r="11" spans="2:10" ht="22.05" customHeight="1" x14ac:dyDescent="0.3">
      <c r="B11" s="28" t="s">
        <v>18</v>
      </c>
      <c r="C11" s="28">
        <v>120</v>
      </c>
      <c r="D11" s="28">
        <v>120</v>
      </c>
      <c r="E11" s="28">
        <v>120</v>
      </c>
      <c r="F11" s="28">
        <v>120</v>
      </c>
      <c r="G11" s="28">
        <v>120</v>
      </c>
      <c r="H11" s="28">
        <v>120</v>
      </c>
      <c r="I11" s="28">
        <v>120</v>
      </c>
      <c r="J11" s="28">
        <v>120</v>
      </c>
    </row>
    <row r="12" spans="2:10" ht="22.05" customHeight="1" x14ac:dyDescent="0.3"/>
    <row r="13" spans="2:10" ht="22.05" customHeight="1" x14ac:dyDescent="0.3"/>
    <row r="15" spans="2:10" x14ac:dyDescent="0.3">
      <c r="B15" s="9" t="s">
        <v>33</v>
      </c>
      <c r="C15" s="9" t="s">
        <v>34</v>
      </c>
    </row>
    <row r="16" spans="2:10" x14ac:dyDescent="0.3">
      <c r="B16" s="9">
        <v>10</v>
      </c>
      <c r="C16" s="9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showGridLines="0" zoomScale="85" zoomScaleNormal="85" workbookViewId="0">
      <selection activeCell="K27" sqref="K27"/>
    </sheetView>
  </sheetViews>
  <sheetFormatPr defaultRowHeight="14.4" x14ac:dyDescent="0.3"/>
  <cols>
    <col min="1" max="12" width="8.77734375" customWidth="1"/>
  </cols>
  <sheetData>
    <row r="1" spans="2:11" ht="22.05" customHeight="1" x14ac:dyDescent="0.3"/>
    <row r="2" spans="2:11" ht="22.05" customHeight="1" x14ac:dyDescent="0.3">
      <c r="B2" s="19"/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7</v>
      </c>
      <c r="J2" s="20" t="s">
        <v>8</v>
      </c>
      <c r="K2" s="21" t="s">
        <v>9</v>
      </c>
    </row>
    <row r="3" spans="2:11" ht="22.05" customHeight="1" x14ac:dyDescent="0.3">
      <c r="B3" s="22" t="s">
        <v>1</v>
      </c>
      <c r="C3" s="7">
        <v>1</v>
      </c>
      <c r="D3" s="8"/>
      <c r="E3" s="8"/>
      <c r="F3" s="8"/>
      <c r="G3" s="8"/>
      <c r="H3" s="8"/>
      <c r="I3" s="8"/>
      <c r="J3" s="8"/>
      <c r="K3" s="23"/>
    </row>
    <row r="4" spans="2:11" ht="22.05" customHeight="1" x14ac:dyDescent="0.3">
      <c r="B4" s="22" t="s">
        <v>2</v>
      </c>
      <c r="C4" s="8">
        <v>0.23941135690265963</v>
      </c>
      <c r="D4" s="7">
        <v>1</v>
      </c>
      <c r="E4" s="8"/>
      <c r="F4" s="8"/>
      <c r="G4" s="8"/>
      <c r="H4" s="8"/>
      <c r="I4" s="8"/>
      <c r="J4" s="8"/>
      <c r="K4" s="24">
        <v>2.3090000000000002</v>
      </c>
    </row>
    <row r="5" spans="2:11" ht="22.05" customHeight="1" x14ac:dyDescent="0.3">
      <c r="B5" s="22" t="s">
        <v>3</v>
      </c>
      <c r="C5" s="8">
        <v>0.85674719559026258</v>
      </c>
      <c r="D5" s="8">
        <v>0.12354039589006137</v>
      </c>
      <c r="E5" s="7">
        <v>1</v>
      </c>
      <c r="F5" s="8"/>
      <c r="G5" s="8"/>
      <c r="H5" s="8"/>
      <c r="I5" s="8"/>
      <c r="J5" s="8"/>
      <c r="K5" s="24">
        <v>1.5640000000000001</v>
      </c>
    </row>
    <row r="6" spans="2:11" ht="22.05" customHeight="1" x14ac:dyDescent="0.3">
      <c r="B6" s="22" t="s">
        <v>4</v>
      </c>
      <c r="C6" s="8">
        <v>-0.46497621487508262</v>
      </c>
      <c r="D6" s="8">
        <v>-0.67797522563144319</v>
      </c>
      <c r="E6" s="8">
        <v>-0.46857396760399189</v>
      </c>
      <c r="F6" s="7">
        <v>1</v>
      </c>
      <c r="G6" s="8"/>
      <c r="H6" s="8"/>
      <c r="I6" s="8"/>
      <c r="J6" s="8"/>
      <c r="K6" s="24">
        <v>2.9729999999999999</v>
      </c>
    </row>
    <row r="7" spans="2:11" ht="22.05" customHeight="1" x14ac:dyDescent="0.3">
      <c r="B7" s="22" t="s">
        <v>5</v>
      </c>
      <c r="C7" s="8">
        <v>-0.28182555043770185</v>
      </c>
      <c r="D7" s="8">
        <v>0.20659452720836213</v>
      </c>
      <c r="E7" s="8">
        <v>-0.25057045493435387</v>
      </c>
      <c r="F7" s="8">
        <v>-2.5283220910023566E-2</v>
      </c>
      <c r="G7" s="7">
        <v>1</v>
      </c>
      <c r="H7" s="8"/>
      <c r="I7" s="8"/>
      <c r="J7" s="8"/>
      <c r="K7" s="24">
        <v>1.3129999999999999</v>
      </c>
    </row>
    <row r="8" spans="2:11" ht="22.05" customHeight="1" x14ac:dyDescent="0.3">
      <c r="B8" s="22" t="s">
        <v>6</v>
      </c>
      <c r="C8" s="8">
        <v>0.30989049745250807</v>
      </c>
      <c r="D8" s="8">
        <v>0.57947018237583892</v>
      </c>
      <c r="E8" s="8">
        <v>0.2542675682920208</v>
      </c>
      <c r="F8" s="8">
        <v>-0.59783841020979378</v>
      </c>
      <c r="G8" s="8">
        <v>0.32652405252590577</v>
      </c>
      <c r="H8" s="7">
        <v>1</v>
      </c>
      <c r="I8" s="8"/>
      <c r="J8" s="8"/>
      <c r="K8" s="24">
        <v>2.048</v>
      </c>
    </row>
    <row r="9" spans="2:11" ht="22.05" customHeight="1" x14ac:dyDescent="0.3">
      <c r="B9" s="22" t="s">
        <v>7</v>
      </c>
      <c r="C9" s="8">
        <v>0.1093375154582903</v>
      </c>
      <c r="D9" s="8">
        <v>7.317204453899108E-2</v>
      </c>
      <c r="E9" s="8">
        <v>-2.3714188933860327E-2</v>
      </c>
      <c r="F9" s="8">
        <v>9.2590412587247817E-2</v>
      </c>
      <c r="G9" s="8">
        <v>2.1843267262983933E-2</v>
      </c>
      <c r="H9" s="8">
        <v>7.3460512704529121E-2</v>
      </c>
      <c r="I9" s="7">
        <v>1</v>
      </c>
      <c r="J9" s="8"/>
      <c r="K9" s="24">
        <v>1.1839999999999999</v>
      </c>
    </row>
    <row r="10" spans="2:11" ht="22.05" customHeight="1" x14ac:dyDescent="0.3">
      <c r="B10" s="25" t="s">
        <v>8</v>
      </c>
      <c r="C10" s="12">
        <v>-9.8744739782555283E-2</v>
      </c>
      <c r="D10" s="12">
        <v>9.5132122438567182E-2</v>
      </c>
      <c r="E10" s="12">
        <v>-0.16185559023077928</v>
      </c>
      <c r="F10" s="12">
        <v>5.0251405580031862E-2</v>
      </c>
      <c r="G10" s="12">
        <v>0.1467644341557241</v>
      </c>
      <c r="H10" s="12">
        <v>0.15814704206946112</v>
      </c>
      <c r="I10" s="12">
        <v>0.34069666423432804</v>
      </c>
      <c r="J10" s="13">
        <v>1</v>
      </c>
      <c r="K10" s="26">
        <v>1.2130000000000001</v>
      </c>
    </row>
    <row r="11" spans="2:11" ht="22.05" customHeight="1" x14ac:dyDescent="0.3"/>
    <row r="12" spans="2:11" ht="22.05" customHeight="1" x14ac:dyDescent="0.3"/>
    <row r="13" spans="2:11" x14ac:dyDescent="0.3">
      <c r="C13" s="9" t="s">
        <v>33</v>
      </c>
      <c r="D13" s="9" t="s">
        <v>34</v>
      </c>
    </row>
    <row r="14" spans="2:11" x14ac:dyDescent="0.3">
      <c r="C14" s="9">
        <v>8</v>
      </c>
      <c r="D14" s="9">
        <v>22</v>
      </c>
    </row>
    <row r="15" spans="2:11" x14ac:dyDescent="0.3">
      <c r="C15" s="9"/>
      <c r="D15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:Q19"/>
  <sheetViews>
    <sheetView showGridLines="0" zoomScale="85" zoomScaleNormal="85" workbookViewId="0">
      <selection activeCell="I6" sqref="I6"/>
    </sheetView>
  </sheetViews>
  <sheetFormatPr defaultRowHeight="14.4" x14ac:dyDescent="0.3"/>
  <sheetData>
    <row r="2" spans="7:17" x14ac:dyDescent="0.3"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7:17" x14ac:dyDescent="0.3">
      <c r="G3" s="34"/>
      <c r="H3" s="34"/>
      <c r="I3" s="34"/>
      <c r="J3" s="34"/>
      <c r="K3" s="66"/>
      <c r="L3" s="34"/>
      <c r="M3" s="34"/>
      <c r="N3" s="34"/>
      <c r="O3" s="34"/>
      <c r="P3" s="34"/>
      <c r="Q3" s="34"/>
    </row>
    <row r="4" spans="7:17" x14ac:dyDescent="0.3"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7:17" ht="18" x14ac:dyDescent="0.3">
      <c r="G5" s="34"/>
      <c r="H5" s="34"/>
      <c r="I5" s="34"/>
      <c r="J5" s="35"/>
      <c r="K5" s="34"/>
      <c r="L5" s="34"/>
      <c r="M5" s="34"/>
      <c r="N5" s="34"/>
      <c r="O5" s="34"/>
      <c r="P5" s="34"/>
      <c r="Q5" s="34"/>
    </row>
    <row r="6" spans="7:17" x14ac:dyDescent="0.3">
      <c r="G6" s="34"/>
      <c r="H6" s="36" t="s">
        <v>1</v>
      </c>
      <c r="I6" s="37" t="s">
        <v>50</v>
      </c>
      <c r="J6" s="37" t="s">
        <v>51</v>
      </c>
      <c r="K6" s="37" t="s">
        <v>52</v>
      </c>
      <c r="L6" s="37" t="s">
        <v>53</v>
      </c>
      <c r="M6" s="37" t="s">
        <v>54</v>
      </c>
      <c r="N6" s="37" t="s">
        <v>55</v>
      </c>
      <c r="O6" s="37" t="s">
        <v>56</v>
      </c>
      <c r="P6" s="37" t="s">
        <v>57</v>
      </c>
      <c r="Q6" s="43" t="s">
        <v>60</v>
      </c>
    </row>
    <row r="7" spans="7:17" x14ac:dyDescent="0.3">
      <c r="G7" s="34"/>
      <c r="H7" s="38"/>
      <c r="I7" s="38"/>
      <c r="J7" s="38"/>
      <c r="K7" s="38"/>
      <c r="L7" s="38"/>
      <c r="M7" s="38"/>
      <c r="N7" s="38"/>
      <c r="O7" s="38"/>
      <c r="P7" s="38"/>
      <c r="Q7" s="44"/>
    </row>
    <row r="8" spans="7:17" x14ac:dyDescent="0.3">
      <c r="G8" s="34"/>
      <c r="H8" s="38" t="s">
        <v>58</v>
      </c>
      <c r="I8" s="39">
        <v>-1.0811912139236612E-2</v>
      </c>
      <c r="J8" s="39">
        <v>0.37017812215730028</v>
      </c>
      <c r="K8" s="39">
        <v>1.6310043533564627</v>
      </c>
      <c r="L8" s="39">
        <v>0.47092162218706485</v>
      </c>
      <c r="M8" s="39">
        <v>-0.1591020128732368</v>
      </c>
      <c r="N8" s="39">
        <v>0.11761647040758468</v>
      </c>
      <c r="O8" s="39">
        <v>0.34190584647993033</v>
      </c>
      <c r="P8" s="39">
        <v>-8.3336280115183889E-2</v>
      </c>
      <c r="Q8" s="45">
        <v>0.78183842866664333</v>
      </c>
    </row>
    <row r="9" spans="7:17" x14ac:dyDescent="0.3">
      <c r="G9" s="34"/>
      <c r="H9" s="38"/>
      <c r="I9" s="39">
        <v>-2.12399860766463</v>
      </c>
      <c r="J9" s="39">
        <v>2.6824073978849947</v>
      </c>
      <c r="K9" s="39">
        <v>14.780381998261053</v>
      </c>
      <c r="L9" s="39">
        <v>1.2404939262262826</v>
      </c>
      <c r="M9" s="39">
        <v>-2.768367382430593</v>
      </c>
      <c r="N9" s="39">
        <v>1.6979235210254897</v>
      </c>
      <c r="O9" s="39">
        <v>1.5118966200526212</v>
      </c>
      <c r="P9" s="39">
        <v>-0.4173482263523432</v>
      </c>
      <c r="Q9" s="46"/>
    </row>
    <row r="10" spans="7:17" x14ac:dyDescent="0.3">
      <c r="G10" s="34"/>
      <c r="H10" s="38"/>
      <c r="I10" s="40"/>
      <c r="J10" s="40"/>
      <c r="K10" s="40"/>
      <c r="L10" s="40"/>
      <c r="M10" s="40"/>
      <c r="N10" s="40"/>
      <c r="O10" s="40"/>
      <c r="P10" s="40"/>
      <c r="Q10" s="46"/>
    </row>
    <row r="11" spans="7:17" x14ac:dyDescent="0.3">
      <c r="G11" s="34"/>
      <c r="H11" s="38" t="s">
        <v>88</v>
      </c>
      <c r="I11" s="39">
        <v>-1.415976212521978E-2</v>
      </c>
      <c r="J11" s="39">
        <v>0.73437277843447091</v>
      </c>
      <c r="K11" s="39">
        <v>1.5524832591148074</v>
      </c>
      <c r="L11" s="39">
        <v>1.2291907880308512</v>
      </c>
      <c r="M11" s="39">
        <v>9.5553774775434155E-2</v>
      </c>
      <c r="N11" s="39">
        <v>0.157476086440973</v>
      </c>
      <c r="O11" s="39">
        <v>9.0271610524095575E-2</v>
      </c>
      <c r="P11" s="39">
        <v>-0.19451516175358602</v>
      </c>
      <c r="Q11" s="45">
        <v>0.67319094488492714</v>
      </c>
    </row>
    <row r="12" spans="7:17" x14ac:dyDescent="0.3">
      <c r="G12" s="34"/>
      <c r="H12" s="38"/>
      <c r="I12" s="39">
        <v>-2.3008456768465915</v>
      </c>
      <c r="J12" s="39">
        <v>4.4015979764979418</v>
      </c>
      <c r="K12" s="39">
        <v>11.636899325055271</v>
      </c>
      <c r="L12" s="39">
        <v>2.6782130429621027</v>
      </c>
      <c r="M12" s="39">
        <v>1.3752311812132993</v>
      </c>
      <c r="N12" s="39">
        <v>1.8803747402711377</v>
      </c>
      <c r="O12" s="39">
        <v>0.33017681416596822</v>
      </c>
      <c r="P12" s="39">
        <v>-0.80574521105529606</v>
      </c>
      <c r="Q12" s="46"/>
    </row>
    <row r="13" spans="7:17" x14ac:dyDescent="0.3">
      <c r="G13" s="34"/>
      <c r="H13" s="38"/>
      <c r="I13" s="40"/>
      <c r="J13" s="40"/>
      <c r="K13" s="40"/>
      <c r="L13" s="40"/>
      <c r="M13" s="40"/>
      <c r="N13" s="40"/>
      <c r="O13" s="40"/>
      <c r="P13" s="40"/>
      <c r="Q13" s="46"/>
    </row>
    <row r="14" spans="7:17" x14ac:dyDescent="0.3">
      <c r="G14" s="34"/>
      <c r="H14" s="38" t="s">
        <v>59</v>
      </c>
      <c r="I14" s="39">
        <v>-2.0695379361448316E-2</v>
      </c>
      <c r="J14" s="39">
        <v>0.63127924062612428</v>
      </c>
      <c r="K14" s="39">
        <v>1.1714571763890331</v>
      </c>
      <c r="L14" s="39">
        <v>0.56992634131429121</v>
      </c>
      <c r="M14" s="39">
        <v>0.10739687295260723</v>
      </c>
      <c r="N14" s="39">
        <v>8.1158693519257169E-2</v>
      </c>
      <c r="O14" s="39">
        <v>0.18460675327547776</v>
      </c>
      <c r="P14" s="39">
        <v>-0.18120427762295091</v>
      </c>
      <c r="Q14" s="45">
        <v>0.61776978401503535</v>
      </c>
    </row>
    <row r="15" spans="7:17" x14ac:dyDescent="0.3">
      <c r="G15" s="34"/>
      <c r="H15" s="41"/>
      <c r="I15" s="42">
        <v>-3.6687836523430084</v>
      </c>
      <c r="J15" s="42">
        <v>4.1279315651027986</v>
      </c>
      <c r="K15" s="42">
        <v>9.5797449386899984</v>
      </c>
      <c r="L15" s="42">
        <v>1.3547580224276987</v>
      </c>
      <c r="M15" s="42">
        <v>1.6863071304319921</v>
      </c>
      <c r="N15" s="42">
        <v>1.0572605317689161</v>
      </c>
      <c r="O15" s="42">
        <v>0.7366482202115987</v>
      </c>
      <c r="P15" s="42">
        <v>-0.81889816423166606</v>
      </c>
      <c r="Q15" s="47"/>
    </row>
    <row r="16" spans="7:17" x14ac:dyDescent="0.3"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7:17" x14ac:dyDescent="0.3"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7:17" x14ac:dyDescent="0.3"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7:17" x14ac:dyDescent="0.3"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showGridLines="0" topLeftCell="C1" zoomScale="70" zoomScaleNormal="70" workbookViewId="0">
      <selection activeCell="AM43" sqref="AM43"/>
    </sheetView>
  </sheetViews>
  <sheetFormatPr defaultRowHeight="14.4" x14ac:dyDescent="0.3"/>
  <cols>
    <col min="1" max="1" width="10.88671875" bestFit="1" customWidth="1"/>
    <col min="11" max="11" width="10.109375" bestFit="1" customWidth="1"/>
  </cols>
  <sheetData>
    <row r="1" spans="1:19" x14ac:dyDescent="0.3"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6</v>
      </c>
      <c r="H1" t="s">
        <v>7</v>
      </c>
      <c r="I1" t="s">
        <v>8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6</v>
      </c>
      <c r="R1" t="s">
        <v>7</v>
      </c>
      <c r="S1" t="s">
        <v>8</v>
      </c>
    </row>
    <row r="2" spans="1:19" x14ac:dyDescent="0.3">
      <c r="A2" s="2">
        <v>39083</v>
      </c>
      <c r="B2">
        <v>68.983631426751998</v>
      </c>
      <c r="C2">
        <v>367.78699999999998</v>
      </c>
      <c r="D2">
        <v>634.5</v>
      </c>
      <c r="E2">
        <v>81.505899999999997</v>
      </c>
      <c r="F2">
        <v>4.67</v>
      </c>
      <c r="G2">
        <v>61.06</v>
      </c>
      <c r="H2" s="3">
        <v>5.0000000000000001E-4</v>
      </c>
      <c r="I2" s="3">
        <v>-1.2999999999999999E-3</v>
      </c>
      <c r="K2" s="32"/>
      <c r="L2">
        <v>68.983631426751998</v>
      </c>
      <c r="M2">
        <v>367.78699999999998</v>
      </c>
      <c r="N2">
        <v>634.5</v>
      </c>
      <c r="O2">
        <v>81.505899999999997</v>
      </c>
      <c r="P2">
        <v>4.67</v>
      </c>
      <c r="Q2">
        <v>61.06</v>
      </c>
      <c r="R2" s="3">
        <v>5.0000000000000001E-4</v>
      </c>
      <c r="S2" s="3">
        <v>-1.2999999999999999E-3</v>
      </c>
    </row>
    <row r="3" spans="1:19" x14ac:dyDescent="0.3">
      <c r="A3" s="2">
        <v>39114</v>
      </c>
      <c r="B3">
        <v>70.864853410372191</v>
      </c>
      <c r="C3">
        <v>374.72500000000002</v>
      </c>
      <c r="D3">
        <v>657.55</v>
      </c>
      <c r="E3">
        <v>82.390500000000003</v>
      </c>
      <c r="F3">
        <v>4.83</v>
      </c>
      <c r="G3">
        <v>57.31</v>
      </c>
      <c r="H3" s="3">
        <v>1.3899999999999999E-2</v>
      </c>
      <c r="I3" s="3">
        <v>-1E-3</v>
      </c>
      <c r="K3" s="2"/>
      <c r="L3">
        <v>70.864853410372191</v>
      </c>
      <c r="M3">
        <v>374.72500000000002</v>
      </c>
      <c r="N3">
        <v>657.55</v>
      </c>
      <c r="O3">
        <v>82.390500000000003</v>
      </c>
      <c r="P3">
        <v>4.83</v>
      </c>
      <c r="Q3">
        <v>57.31</v>
      </c>
      <c r="R3" s="3">
        <v>1.3899999999999999E-2</v>
      </c>
      <c r="S3" s="3">
        <v>-1E-3</v>
      </c>
    </row>
    <row r="4" spans="1:19" x14ac:dyDescent="0.3">
      <c r="A4" s="2">
        <v>39142</v>
      </c>
      <c r="B4">
        <v>64.167448610827307</v>
      </c>
      <c r="C4">
        <v>366.30200000000002</v>
      </c>
      <c r="D4">
        <v>669.07</v>
      </c>
      <c r="E4">
        <v>81.568799999999996</v>
      </c>
      <c r="F4">
        <v>4.7</v>
      </c>
      <c r="G4">
        <v>62.01</v>
      </c>
      <c r="H4" s="3">
        <v>5.9999999999999995E-4</v>
      </c>
      <c r="I4" s="3">
        <v>-2.3E-3</v>
      </c>
      <c r="K4" s="2"/>
      <c r="L4">
        <v>64.167448610827307</v>
      </c>
      <c r="M4">
        <v>366.30200000000002</v>
      </c>
      <c r="N4">
        <v>669.07</v>
      </c>
      <c r="O4">
        <v>81.568799999999996</v>
      </c>
      <c r="P4">
        <v>4.7</v>
      </c>
      <c r="Q4">
        <v>62.01</v>
      </c>
      <c r="R4" s="3">
        <v>5.9999999999999995E-4</v>
      </c>
      <c r="S4" s="3">
        <v>-2.3E-3</v>
      </c>
    </row>
    <row r="5" spans="1:19" x14ac:dyDescent="0.3">
      <c r="A5" s="2">
        <v>39173</v>
      </c>
      <c r="B5">
        <v>68.090275859642503</v>
      </c>
      <c r="C5">
        <v>376.17599999999999</v>
      </c>
      <c r="D5">
        <v>658.8</v>
      </c>
      <c r="E5">
        <v>80.642799999999994</v>
      </c>
      <c r="F5">
        <v>4.63</v>
      </c>
      <c r="G5">
        <v>65.95</v>
      </c>
      <c r="H5" s="3">
        <v>-2.01E-2</v>
      </c>
      <c r="I5" s="3">
        <v>-1.15E-2</v>
      </c>
      <c r="K5" s="2"/>
      <c r="L5">
        <v>68.090275859642503</v>
      </c>
      <c r="M5">
        <v>376.17599999999999</v>
      </c>
      <c r="N5">
        <v>658.8</v>
      </c>
      <c r="O5">
        <v>80.642799999999994</v>
      </c>
      <c r="P5">
        <v>4.63</v>
      </c>
      <c r="Q5">
        <v>65.95</v>
      </c>
      <c r="R5" s="3">
        <v>-2.01E-2</v>
      </c>
      <c r="S5" s="3">
        <v>-1.15E-2</v>
      </c>
    </row>
    <row r="6" spans="1:19" x14ac:dyDescent="0.3">
      <c r="A6" s="2">
        <v>39203</v>
      </c>
      <c r="B6">
        <v>68.033614557655824</v>
      </c>
      <c r="C6">
        <v>390.67500000000001</v>
      </c>
      <c r="D6">
        <v>673.85</v>
      </c>
      <c r="E6">
        <v>79.230500000000006</v>
      </c>
      <c r="F6">
        <v>4.67</v>
      </c>
      <c r="G6">
        <v>64.41</v>
      </c>
      <c r="H6" s="3">
        <v>2.5000000000000001E-3</v>
      </c>
      <c r="I6" s="3">
        <v>-6.9999999999999999E-4</v>
      </c>
      <c r="K6" s="2"/>
      <c r="L6">
        <v>68.033614557655824</v>
      </c>
      <c r="M6">
        <v>390.67500000000001</v>
      </c>
      <c r="N6">
        <v>673.85</v>
      </c>
      <c r="O6">
        <v>79.230500000000006</v>
      </c>
      <c r="P6">
        <v>4.67</v>
      </c>
      <c r="Q6">
        <v>64.41</v>
      </c>
      <c r="R6" s="3">
        <v>2.5000000000000001E-3</v>
      </c>
      <c r="S6" s="3">
        <v>-6.9999999999999999E-4</v>
      </c>
    </row>
    <row r="7" spans="1:19" x14ac:dyDescent="0.3">
      <c r="A7" s="2">
        <v>39234</v>
      </c>
      <c r="B7">
        <v>63.836970899159482</v>
      </c>
      <c r="C7">
        <v>403.99</v>
      </c>
      <c r="D7">
        <v>668.35</v>
      </c>
      <c r="E7">
        <v>78.882800000000003</v>
      </c>
      <c r="F7">
        <v>4.9000000000000004</v>
      </c>
      <c r="G7">
        <v>65.09</v>
      </c>
      <c r="H7" s="3">
        <v>7.6E-3</v>
      </c>
      <c r="I7" s="3">
        <v>-1.11E-2</v>
      </c>
      <c r="K7" s="2"/>
      <c r="L7">
        <v>63.836970899159482</v>
      </c>
      <c r="M7">
        <v>403.99</v>
      </c>
      <c r="N7">
        <v>668.35</v>
      </c>
      <c r="O7">
        <v>78.882800000000003</v>
      </c>
      <c r="P7">
        <v>4.9000000000000004</v>
      </c>
      <c r="Q7">
        <v>65.09</v>
      </c>
      <c r="R7" s="3">
        <v>7.6E-3</v>
      </c>
      <c r="S7" s="3">
        <v>-1.11E-2</v>
      </c>
    </row>
    <row r="8" spans="1:19" x14ac:dyDescent="0.3">
      <c r="A8" s="2">
        <v>39264</v>
      </c>
      <c r="B8">
        <v>57.412733164849634</v>
      </c>
      <c r="C8">
        <v>403.53100000000001</v>
      </c>
      <c r="D8">
        <v>656.85</v>
      </c>
      <c r="E8">
        <v>78.157499999999999</v>
      </c>
      <c r="F8">
        <v>5.09</v>
      </c>
      <c r="G8">
        <v>71.099999999999994</v>
      </c>
      <c r="H8" s="3">
        <v>-2.8799999999999999E-2</v>
      </c>
      <c r="I8" s="3">
        <v>-3.3399999999999999E-2</v>
      </c>
      <c r="K8" s="2"/>
      <c r="L8">
        <v>57.412733164849634</v>
      </c>
      <c r="M8">
        <v>403.53100000000001</v>
      </c>
      <c r="N8">
        <v>656.85</v>
      </c>
      <c r="O8">
        <v>78.157499999999999</v>
      </c>
      <c r="P8">
        <v>5.09</v>
      </c>
      <c r="Q8">
        <v>71.099999999999994</v>
      </c>
      <c r="R8" s="3">
        <v>-2.8799999999999999E-2</v>
      </c>
      <c r="S8" s="3">
        <v>-3.3399999999999999E-2</v>
      </c>
    </row>
    <row r="9" spans="1:19" x14ac:dyDescent="0.3">
      <c r="A9" s="2">
        <v>39295</v>
      </c>
      <c r="B9">
        <v>60.959887100607901</v>
      </c>
      <c r="C9">
        <v>389.87299999999999</v>
      </c>
      <c r="D9">
        <v>664.75</v>
      </c>
      <c r="E9">
        <v>77.598799999999997</v>
      </c>
      <c r="F9">
        <v>4.88</v>
      </c>
      <c r="G9">
        <v>76.540000000000006</v>
      </c>
      <c r="H9" s="3">
        <v>-3.3E-3</v>
      </c>
      <c r="I9" s="3">
        <v>-2.2499999999999999E-2</v>
      </c>
      <c r="K9" s="2"/>
      <c r="L9">
        <v>60.959887100607901</v>
      </c>
      <c r="M9">
        <v>389.87299999999999</v>
      </c>
      <c r="N9">
        <v>664.75</v>
      </c>
      <c r="O9">
        <v>77.598799999999997</v>
      </c>
      <c r="P9">
        <v>4.88</v>
      </c>
      <c r="Q9">
        <v>76.540000000000006</v>
      </c>
      <c r="R9" s="3">
        <v>-3.3E-3</v>
      </c>
      <c r="S9" s="3">
        <v>-2.2499999999999999E-2</v>
      </c>
    </row>
    <row r="10" spans="1:19" x14ac:dyDescent="0.3">
      <c r="A10" s="2">
        <v>39326</v>
      </c>
      <c r="B10">
        <v>62.611929969621002</v>
      </c>
      <c r="C10">
        <v>391.90800000000002</v>
      </c>
      <c r="D10">
        <v>672.2</v>
      </c>
      <c r="E10">
        <v>77.506900000000002</v>
      </c>
      <c r="F10">
        <v>4.55</v>
      </c>
      <c r="G10">
        <v>74.05</v>
      </c>
      <c r="H10" s="3">
        <v>-2.41E-2</v>
      </c>
      <c r="I10" s="3">
        <v>-1.9099999999999999E-2</v>
      </c>
      <c r="K10" s="2"/>
      <c r="L10">
        <v>62.611929969621002</v>
      </c>
      <c r="M10">
        <v>391.90800000000002</v>
      </c>
      <c r="N10">
        <v>672.2</v>
      </c>
      <c r="O10">
        <v>77.506900000000002</v>
      </c>
      <c r="P10">
        <v>4.55</v>
      </c>
      <c r="Q10">
        <v>74.05</v>
      </c>
      <c r="R10" s="3">
        <v>-2.41E-2</v>
      </c>
      <c r="S10" s="3">
        <v>-1.9099999999999999E-2</v>
      </c>
    </row>
    <row r="11" spans="1:19" x14ac:dyDescent="0.3">
      <c r="A11" s="2">
        <v>39356</v>
      </c>
      <c r="B11">
        <v>71.779608192299861</v>
      </c>
      <c r="C11">
        <v>415.89600000000002</v>
      </c>
      <c r="D11">
        <v>747.3</v>
      </c>
      <c r="E11">
        <v>74.507999999999996</v>
      </c>
      <c r="F11">
        <v>4.6100000000000003</v>
      </c>
      <c r="G11">
        <v>80.25</v>
      </c>
      <c r="H11" s="3">
        <v>4.0000000000000002E-4</v>
      </c>
      <c r="I11" s="3">
        <v>-2.6200000000000001E-2</v>
      </c>
      <c r="K11" s="2"/>
      <c r="L11">
        <v>71.779608192299861</v>
      </c>
      <c r="M11">
        <v>415.89600000000002</v>
      </c>
      <c r="N11">
        <v>747.3</v>
      </c>
      <c r="O11">
        <v>74.507999999999996</v>
      </c>
      <c r="P11">
        <v>4.6100000000000003</v>
      </c>
      <c r="Q11">
        <v>80.25</v>
      </c>
      <c r="R11" s="3">
        <v>4.0000000000000002E-4</v>
      </c>
      <c r="S11" s="3">
        <v>-2.6200000000000001E-2</v>
      </c>
    </row>
    <row r="12" spans="1:19" x14ac:dyDescent="0.3">
      <c r="A12" s="2">
        <v>39387</v>
      </c>
      <c r="B12">
        <v>73.246606663530059</v>
      </c>
      <c r="C12">
        <v>420.71</v>
      </c>
      <c r="D12">
        <v>791.5</v>
      </c>
      <c r="E12">
        <v>72.813699999999997</v>
      </c>
      <c r="F12">
        <v>4.3899999999999997</v>
      </c>
      <c r="G12">
        <v>93.49</v>
      </c>
      <c r="H12" s="3">
        <v>-2.8299999999999999E-2</v>
      </c>
      <c r="I12" s="3">
        <v>-1.18E-2</v>
      </c>
      <c r="K12" s="32"/>
      <c r="L12">
        <v>73.246606663530059</v>
      </c>
      <c r="M12">
        <v>420.71</v>
      </c>
      <c r="N12">
        <v>791.5</v>
      </c>
      <c r="O12">
        <v>72.813699999999997</v>
      </c>
      <c r="P12">
        <v>4.3899999999999997</v>
      </c>
      <c r="Q12">
        <v>93.49</v>
      </c>
      <c r="R12" s="3">
        <v>-2.8299999999999999E-2</v>
      </c>
      <c r="S12" s="3">
        <v>-1.18E-2</v>
      </c>
    </row>
    <row r="13" spans="1:19" x14ac:dyDescent="0.3">
      <c r="A13" s="2">
        <v>39417</v>
      </c>
      <c r="B13">
        <v>75.632312333406759</v>
      </c>
      <c r="C13">
        <v>406.596</v>
      </c>
      <c r="D13">
        <v>787.55</v>
      </c>
      <c r="E13">
        <v>73.128600000000006</v>
      </c>
      <c r="F13">
        <v>3.94</v>
      </c>
      <c r="G13">
        <v>89.32</v>
      </c>
      <c r="H13" s="3">
        <v>1.9E-3</v>
      </c>
      <c r="I13" s="3">
        <v>-4.4000000000000003E-3</v>
      </c>
      <c r="K13" s="32"/>
      <c r="L13">
        <v>75.632312333406759</v>
      </c>
      <c r="M13">
        <v>406.596</v>
      </c>
      <c r="N13">
        <v>787.55</v>
      </c>
      <c r="O13">
        <v>73.128600000000006</v>
      </c>
      <c r="P13">
        <v>3.94</v>
      </c>
      <c r="Q13">
        <v>89.32</v>
      </c>
      <c r="R13" s="3">
        <v>1.9E-3</v>
      </c>
      <c r="S13" s="3">
        <v>-4.4000000000000003E-3</v>
      </c>
    </row>
    <row r="14" spans="1:19" x14ac:dyDescent="0.3">
      <c r="A14" s="2">
        <v>39448</v>
      </c>
      <c r="B14">
        <v>73.595368329104318</v>
      </c>
      <c r="C14">
        <v>403.25900000000001</v>
      </c>
      <c r="D14">
        <v>836.15</v>
      </c>
      <c r="E14">
        <v>73.389799999999994</v>
      </c>
      <c r="F14">
        <v>4.21</v>
      </c>
      <c r="G14">
        <v>96.01</v>
      </c>
      <c r="H14" s="3">
        <v>-5.0000000000000001E-3</v>
      </c>
      <c r="I14" s="3">
        <v>3.6900000000000002E-2</v>
      </c>
      <c r="K14" s="32">
        <v>2008</v>
      </c>
      <c r="L14">
        <v>73.595368329104318</v>
      </c>
      <c r="M14">
        <v>403.25900000000001</v>
      </c>
      <c r="N14">
        <v>836.15</v>
      </c>
      <c r="O14">
        <v>73.389799999999994</v>
      </c>
      <c r="P14">
        <v>4.21</v>
      </c>
      <c r="Q14">
        <v>96.01</v>
      </c>
      <c r="R14" s="3">
        <v>-5.0000000000000001E-3</v>
      </c>
      <c r="S14" s="3">
        <v>3.6900000000000002E-2</v>
      </c>
    </row>
    <row r="15" spans="1:19" x14ac:dyDescent="0.3">
      <c r="A15" s="2">
        <v>39479</v>
      </c>
      <c r="B15">
        <v>86.235271407924699</v>
      </c>
      <c r="C15">
        <v>375.85300000000001</v>
      </c>
      <c r="D15">
        <v>910.45</v>
      </c>
      <c r="E15">
        <v>72.3155</v>
      </c>
      <c r="F15">
        <v>3.67</v>
      </c>
      <c r="G15">
        <v>88.97</v>
      </c>
      <c r="H15" s="3">
        <v>-4.8999999999999998E-3</v>
      </c>
      <c r="I15" s="3">
        <v>-8.8000000000000005E-3</v>
      </c>
      <c r="K15" s="32"/>
      <c r="L15">
        <v>86.235271407924699</v>
      </c>
      <c r="M15">
        <v>375.85300000000001</v>
      </c>
      <c r="N15">
        <v>910.45</v>
      </c>
      <c r="O15">
        <v>72.3155</v>
      </c>
      <c r="P15">
        <v>3.67</v>
      </c>
      <c r="Q15">
        <v>88.97</v>
      </c>
      <c r="R15" s="3">
        <v>-4.8999999999999998E-3</v>
      </c>
      <c r="S15" s="3">
        <v>-8.8000000000000005E-3</v>
      </c>
    </row>
    <row r="16" spans="1:19" x14ac:dyDescent="0.3">
      <c r="A16" s="2">
        <v>39508</v>
      </c>
      <c r="B16">
        <v>87.688278605310614</v>
      </c>
      <c r="C16">
        <v>366.45600000000002</v>
      </c>
      <c r="D16">
        <v>981.35</v>
      </c>
      <c r="E16">
        <v>70.986099999999993</v>
      </c>
      <c r="F16">
        <v>3.78</v>
      </c>
      <c r="G16">
        <v>102.46</v>
      </c>
      <c r="H16" s="3">
        <v>6.8999999999999999E-3</v>
      </c>
      <c r="I16" s="3">
        <v>-1.8E-3</v>
      </c>
      <c r="K16" s="32"/>
      <c r="L16">
        <v>87.688278605310614</v>
      </c>
      <c r="M16">
        <v>366.45600000000002</v>
      </c>
      <c r="N16">
        <v>981.35</v>
      </c>
      <c r="O16">
        <v>70.986099999999993</v>
      </c>
      <c r="P16">
        <v>3.78</v>
      </c>
      <c r="Q16">
        <v>102.46</v>
      </c>
      <c r="R16" s="3">
        <v>6.8999999999999999E-3</v>
      </c>
      <c r="S16" s="3">
        <v>-1.8E-3</v>
      </c>
    </row>
    <row r="17" spans="1:19" x14ac:dyDescent="0.3">
      <c r="A17" s="2">
        <v>39539</v>
      </c>
      <c r="B17">
        <v>74.750045020765825</v>
      </c>
      <c r="C17">
        <v>371.14299999999997</v>
      </c>
      <c r="D17">
        <v>879.55</v>
      </c>
      <c r="E17">
        <v>70.902299999999997</v>
      </c>
      <c r="F17">
        <v>3.52</v>
      </c>
      <c r="G17">
        <v>100.98</v>
      </c>
      <c r="H17" s="3">
        <v>-1.15E-2</v>
      </c>
      <c r="I17" s="3">
        <v>-9.9000000000000008E-3</v>
      </c>
      <c r="K17" s="32"/>
      <c r="L17">
        <v>74.750045020765825</v>
      </c>
      <c r="M17">
        <v>371.14299999999997</v>
      </c>
      <c r="N17">
        <v>879.55</v>
      </c>
      <c r="O17">
        <v>70.902299999999997</v>
      </c>
      <c r="P17">
        <v>3.52</v>
      </c>
      <c r="Q17">
        <v>100.98</v>
      </c>
      <c r="R17" s="3">
        <v>-1.15E-2</v>
      </c>
      <c r="S17" s="3">
        <v>-9.9000000000000008E-3</v>
      </c>
    </row>
    <row r="18" spans="1:19" x14ac:dyDescent="0.3">
      <c r="A18" s="2">
        <v>39569</v>
      </c>
      <c r="B18">
        <v>73.198475240576713</v>
      </c>
      <c r="C18">
        <v>384.90300000000002</v>
      </c>
      <c r="D18">
        <v>850.15</v>
      </c>
      <c r="E18">
        <v>71.306899999999999</v>
      </c>
      <c r="F18">
        <v>3.81</v>
      </c>
      <c r="G18">
        <v>112.52</v>
      </c>
      <c r="H18" s="3">
        <v>3.1800000000000002E-2</v>
      </c>
      <c r="I18" s="3">
        <v>-1.49E-2</v>
      </c>
      <c r="K18" s="32"/>
      <c r="L18">
        <v>73.198475240576713</v>
      </c>
      <c r="M18">
        <v>384.90300000000002</v>
      </c>
      <c r="N18">
        <v>850.15</v>
      </c>
      <c r="O18">
        <v>71.306899999999999</v>
      </c>
      <c r="P18">
        <v>3.81</v>
      </c>
      <c r="Q18">
        <v>112.52</v>
      </c>
      <c r="R18" s="3">
        <v>3.1800000000000002E-2</v>
      </c>
      <c r="S18" s="3">
        <v>-1.49E-2</v>
      </c>
    </row>
    <row r="19" spans="1:19" x14ac:dyDescent="0.3">
      <c r="A19" s="2">
        <v>39600</v>
      </c>
      <c r="B19">
        <v>87.46952873696506</v>
      </c>
      <c r="C19">
        <v>385.47500000000002</v>
      </c>
      <c r="D19">
        <v>896.7</v>
      </c>
      <c r="E19">
        <v>70.780699999999996</v>
      </c>
      <c r="F19">
        <v>4.03</v>
      </c>
      <c r="G19">
        <v>127.76</v>
      </c>
      <c r="H19" s="3">
        <v>1.1900000000000001E-2</v>
      </c>
      <c r="I19" s="3">
        <v>-2.47E-2</v>
      </c>
      <c r="K19" s="32"/>
      <c r="L19">
        <v>87.46952873696506</v>
      </c>
      <c r="M19">
        <v>385.47500000000002</v>
      </c>
      <c r="N19">
        <v>896.7</v>
      </c>
      <c r="O19">
        <v>70.780699999999996</v>
      </c>
      <c r="P19">
        <v>4.03</v>
      </c>
      <c r="Q19">
        <v>127.76</v>
      </c>
      <c r="R19" s="3">
        <v>1.1900000000000001E-2</v>
      </c>
      <c r="S19" s="3">
        <v>-2.47E-2</v>
      </c>
    </row>
    <row r="20" spans="1:19" x14ac:dyDescent="0.3">
      <c r="A20" s="2">
        <v>39630</v>
      </c>
      <c r="B20">
        <v>87.238800678728808</v>
      </c>
      <c r="C20">
        <v>352.56400000000002</v>
      </c>
      <c r="D20">
        <v>942.9</v>
      </c>
      <c r="E20">
        <v>70.864699999999999</v>
      </c>
      <c r="F20">
        <v>4.09</v>
      </c>
      <c r="G20">
        <v>140.97</v>
      </c>
      <c r="H20" s="3">
        <v>3.6799999999999999E-2</v>
      </c>
      <c r="I20" s="3">
        <v>5.8900000000000001E-2</v>
      </c>
      <c r="K20" s="32"/>
      <c r="L20">
        <v>87.238800678728808</v>
      </c>
      <c r="M20">
        <v>352.56400000000002</v>
      </c>
      <c r="N20">
        <v>942.9</v>
      </c>
      <c r="O20">
        <v>70.864699999999999</v>
      </c>
      <c r="P20">
        <v>4.09</v>
      </c>
      <c r="Q20">
        <v>140.97</v>
      </c>
      <c r="R20" s="3">
        <v>3.6799999999999999E-2</v>
      </c>
      <c r="S20" s="3">
        <v>5.8900000000000001E-2</v>
      </c>
    </row>
    <row r="21" spans="1:19" x14ac:dyDescent="0.3">
      <c r="A21" s="2">
        <v>39661</v>
      </c>
      <c r="B21">
        <v>85.175199705088971</v>
      </c>
      <c r="C21">
        <v>341.97500000000002</v>
      </c>
      <c r="D21">
        <v>914.4</v>
      </c>
      <c r="E21">
        <v>71.679599999999994</v>
      </c>
      <c r="F21">
        <v>4.04</v>
      </c>
      <c r="G21">
        <v>123.26</v>
      </c>
      <c r="H21" s="3">
        <v>3.4299999999999997E-2</v>
      </c>
      <c r="I21" s="3">
        <v>1.5699999999999999E-2</v>
      </c>
      <c r="K21" s="32"/>
      <c r="L21">
        <v>85.175199705088971</v>
      </c>
      <c r="M21">
        <v>341.97500000000002</v>
      </c>
      <c r="N21">
        <v>914.4</v>
      </c>
      <c r="O21">
        <v>71.679599999999994</v>
      </c>
      <c r="P21">
        <v>4.04</v>
      </c>
      <c r="Q21">
        <v>123.26</v>
      </c>
      <c r="R21" s="3">
        <v>3.4299999999999997E-2</v>
      </c>
      <c r="S21" s="3">
        <v>1.5699999999999999E-2</v>
      </c>
    </row>
    <row r="22" spans="1:19" x14ac:dyDescent="0.3">
      <c r="A22" s="2">
        <v>39692</v>
      </c>
      <c r="B22">
        <v>76.221066155166454</v>
      </c>
      <c r="C22">
        <v>334.71199999999999</v>
      </c>
      <c r="D22">
        <v>817.95</v>
      </c>
      <c r="E22">
        <v>75.081400000000002</v>
      </c>
      <c r="F22">
        <v>3.79</v>
      </c>
      <c r="G22">
        <v>115.96</v>
      </c>
      <c r="H22" s="3">
        <v>3.0999999999999999E-3</v>
      </c>
      <c r="I22" s="3">
        <v>6.2600000000000003E-2</v>
      </c>
      <c r="K22" s="32"/>
      <c r="L22">
        <v>76.221066155166454</v>
      </c>
      <c r="M22">
        <v>334.71199999999999</v>
      </c>
      <c r="N22">
        <v>817.95</v>
      </c>
      <c r="O22">
        <v>75.081400000000002</v>
      </c>
      <c r="P22">
        <v>3.79</v>
      </c>
      <c r="Q22">
        <v>115.96</v>
      </c>
      <c r="R22" s="3">
        <v>3.0999999999999999E-3</v>
      </c>
      <c r="S22" s="3">
        <v>6.2600000000000003E-2</v>
      </c>
    </row>
    <row r="23" spans="1:19" x14ac:dyDescent="0.3">
      <c r="A23" s="2">
        <v>39722</v>
      </c>
      <c r="B23">
        <v>71.551197038043611</v>
      </c>
      <c r="C23">
        <v>295.17500000000001</v>
      </c>
      <c r="D23">
        <v>878.1</v>
      </c>
      <c r="E23">
        <v>76.329599999999999</v>
      </c>
      <c r="F23">
        <v>3.84</v>
      </c>
      <c r="G23">
        <v>98.53</v>
      </c>
      <c r="H23" s="3">
        <v>-3.1E-2</v>
      </c>
      <c r="I23" s="3">
        <v>-2.75E-2</v>
      </c>
      <c r="K23" s="32"/>
      <c r="L23">
        <v>71.551197038043611</v>
      </c>
      <c r="M23">
        <v>295.17500000000001</v>
      </c>
      <c r="N23">
        <v>878.1</v>
      </c>
      <c r="O23">
        <v>76.329599999999999</v>
      </c>
      <c r="P23">
        <v>3.84</v>
      </c>
      <c r="Q23">
        <v>98.53</v>
      </c>
      <c r="R23" s="3">
        <v>-3.1E-2</v>
      </c>
      <c r="S23" s="3">
        <v>-2.75E-2</v>
      </c>
    </row>
    <row r="24" spans="1:19" x14ac:dyDescent="0.3">
      <c r="A24" s="2">
        <v>39753</v>
      </c>
      <c r="B24">
        <v>64.812736704107351</v>
      </c>
      <c r="C24">
        <v>237.58699999999999</v>
      </c>
      <c r="D24">
        <v>727.75</v>
      </c>
      <c r="E24">
        <v>82.349100000000007</v>
      </c>
      <c r="F24">
        <v>3.92</v>
      </c>
      <c r="G24">
        <v>63.91</v>
      </c>
      <c r="H24" s="3">
        <v>-3.8699999999999998E-2</v>
      </c>
      <c r="I24" s="3">
        <v>-5.8500000000000003E-2</v>
      </c>
      <c r="K24" s="32"/>
      <c r="L24">
        <v>64.812736704107351</v>
      </c>
      <c r="M24">
        <v>237.58699999999999</v>
      </c>
      <c r="N24">
        <v>727.75</v>
      </c>
      <c r="O24">
        <v>82.349100000000007</v>
      </c>
      <c r="P24">
        <v>3.92</v>
      </c>
      <c r="Q24">
        <v>63.91</v>
      </c>
      <c r="R24" s="3">
        <v>-3.8699999999999998E-2</v>
      </c>
      <c r="S24" s="3">
        <v>-5.8500000000000003E-2</v>
      </c>
    </row>
    <row r="25" spans="1:19" x14ac:dyDescent="0.3">
      <c r="A25" s="2">
        <v>39783</v>
      </c>
      <c r="B25">
        <v>71.627019424207603</v>
      </c>
      <c r="C25">
        <v>205.50899999999999</v>
      </c>
      <c r="D25">
        <v>773.65</v>
      </c>
      <c r="E25">
        <v>83.609899999999996</v>
      </c>
      <c r="F25">
        <v>3.1</v>
      </c>
      <c r="G25">
        <v>49.28</v>
      </c>
      <c r="H25" s="3">
        <v>3.39E-2</v>
      </c>
      <c r="I25" s="3">
        <v>-2.0999999999999999E-3</v>
      </c>
      <c r="K25" s="32"/>
      <c r="L25">
        <v>71.627019424207603</v>
      </c>
      <c r="M25">
        <v>205.50899999999999</v>
      </c>
      <c r="N25">
        <v>773.65</v>
      </c>
      <c r="O25">
        <v>83.609899999999996</v>
      </c>
      <c r="P25">
        <v>3.1</v>
      </c>
      <c r="Q25">
        <v>49.28</v>
      </c>
      <c r="R25" s="3">
        <v>3.39E-2</v>
      </c>
      <c r="S25" s="3">
        <v>-2.0999999999999999E-3</v>
      </c>
    </row>
    <row r="26" spans="1:19" x14ac:dyDescent="0.3">
      <c r="A26" s="2">
        <v>39814</v>
      </c>
      <c r="B26">
        <v>90.492230056317737</v>
      </c>
      <c r="C26">
        <v>227.72800000000001</v>
      </c>
      <c r="D26">
        <v>862.2</v>
      </c>
      <c r="E26">
        <v>79.552700000000002</v>
      </c>
      <c r="F26">
        <v>2.1800000000000002</v>
      </c>
      <c r="G26">
        <v>44.6</v>
      </c>
      <c r="H26" s="3">
        <v>-2.01E-2</v>
      </c>
      <c r="I26" s="3">
        <v>-0.1125</v>
      </c>
      <c r="K26" s="32">
        <v>2009</v>
      </c>
      <c r="L26">
        <v>90.492230056317737</v>
      </c>
      <c r="M26">
        <v>227.72800000000001</v>
      </c>
      <c r="N26">
        <v>862.2</v>
      </c>
      <c r="O26">
        <v>79.552700000000002</v>
      </c>
      <c r="P26">
        <v>2.1800000000000002</v>
      </c>
      <c r="Q26">
        <v>44.6</v>
      </c>
      <c r="R26" s="3">
        <v>-2.01E-2</v>
      </c>
      <c r="S26" s="3">
        <v>-0.1125</v>
      </c>
    </row>
    <row r="27" spans="1:19" x14ac:dyDescent="0.3">
      <c r="A27" s="2">
        <v>39845</v>
      </c>
      <c r="B27">
        <v>99.027774600746952</v>
      </c>
      <c r="C27">
        <v>205.327</v>
      </c>
      <c r="D27">
        <v>915.55</v>
      </c>
      <c r="E27">
        <v>83.0899</v>
      </c>
      <c r="F27">
        <v>2.75</v>
      </c>
      <c r="G27">
        <v>40.08</v>
      </c>
      <c r="H27" s="3">
        <v>-1.1900000000000001E-2</v>
      </c>
      <c r="I27" s="3">
        <v>-7.2700000000000001E-2</v>
      </c>
      <c r="K27" s="32"/>
      <c r="L27">
        <v>99.027774600746952</v>
      </c>
      <c r="M27">
        <v>205.327</v>
      </c>
      <c r="N27">
        <v>915.55</v>
      </c>
      <c r="O27">
        <v>83.0899</v>
      </c>
      <c r="P27">
        <v>2.75</v>
      </c>
      <c r="Q27">
        <v>40.08</v>
      </c>
      <c r="R27" s="3">
        <v>-1.1900000000000001E-2</v>
      </c>
      <c r="S27" s="3">
        <v>-7.2700000000000001E-2</v>
      </c>
    </row>
    <row r="28" spans="1:19" x14ac:dyDescent="0.3">
      <c r="A28" s="2">
        <v>39873</v>
      </c>
      <c r="B28">
        <v>101.48004931944365</v>
      </c>
      <c r="C28">
        <v>177.95599999999999</v>
      </c>
      <c r="D28">
        <v>932.7</v>
      </c>
      <c r="E28">
        <v>85.950699999999998</v>
      </c>
      <c r="F28">
        <v>2.91</v>
      </c>
      <c r="G28">
        <v>40.15</v>
      </c>
      <c r="H28" s="3">
        <v>6.1999999999999998E-3</v>
      </c>
      <c r="I28" s="3">
        <v>3.6200000000000003E-2</v>
      </c>
      <c r="K28" s="32"/>
      <c r="L28">
        <v>101.48004931944365</v>
      </c>
      <c r="M28">
        <v>177.95599999999999</v>
      </c>
      <c r="N28">
        <v>932.7</v>
      </c>
      <c r="O28">
        <v>85.950699999999998</v>
      </c>
      <c r="P28">
        <v>2.91</v>
      </c>
      <c r="Q28">
        <v>40.15</v>
      </c>
      <c r="R28" s="3">
        <v>6.1999999999999998E-3</v>
      </c>
      <c r="S28" s="3">
        <v>3.6200000000000003E-2</v>
      </c>
    </row>
    <row r="29" spans="1:19" x14ac:dyDescent="0.3">
      <c r="A29" s="2">
        <v>39904</v>
      </c>
      <c r="B29">
        <v>128.84013206392669</v>
      </c>
      <c r="C29">
        <v>205.21100000000001</v>
      </c>
      <c r="D29">
        <v>923.2</v>
      </c>
      <c r="E29">
        <v>83.416200000000003</v>
      </c>
      <c r="F29">
        <v>2.74</v>
      </c>
      <c r="G29">
        <v>48.39</v>
      </c>
      <c r="H29" s="3">
        <v>6.6299999999999998E-2</v>
      </c>
      <c r="I29" s="3">
        <v>5.4399999999999997E-2</v>
      </c>
      <c r="K29" s="32"/>
      <c r="L29">
        <v>128.84013206392669</v>
      </c>
      <c r="M29">
        <v>205.21100000000001</v>
      </c>
      <c r="N29">
        <v>923.2</v>
      </c>
      <c r="O29">
        <v>83.416200000000003</v>
      </c>
      <c r="P29">
        <v>2.74</v>
      </c>
      <c r="Q29">
        <v>48.39</v>
      </c>
      <c r="R29" s="3">
        <v>6.6299999999999998E-2</v>
      </c>
      <c r="S29" s="3">
        <v>5.4399999999999997E-2</v>
      </c>
    </row>
    <row r="30" spans="1:19" x14ac:dyDescent="0.3">
      <c r="A30" s="2">
        <v>39934</v>
      </c>
      <c r="B30">
        <v>113.0179961970381</v>
      </c>
      <c r="C30">
        <v>225.96</v>
      </c>
      <c r="D30">
        <v>884.4</v>
      </c>
      <c r="E30">
        <v>81.453299999999999</v>
      </c>
      <c r="F30">
        <v>3.1</v>
      </c>
      <c r="G30">
        <v>53.2</v>
      </c>
      <c r="H30" s="3">
        <v>-2.3400000000000001E-2</v>
      </c>
      <c r="I30" s="3">
        <v>-1.4E-3</v>
      </c>
      <c r="K30" s="32"/>
      <c r="L30">
        <v>113.0179961970381</v>
      </c>
      <c r="M30">
        <v>225.96</v>
      </c>
      <c r="N30">
        <v>884.4</v>
      </c>
      <c r="O30">
        <v>81.453299999999999</v>
      </c>
      <c r="P30">
        <v>3.1</v>
      </c>
      <c r="Q30">
        <v>53.2</v>
      </c>
      <c r="R30" s="3">
        <v>-2.3400000000000001E-2</v>
      </c>
      <c r="S30" s="3">
        <v>-1.4E-3</v>
      </c>
    </row>
    <row r="31" spans="1:19" x14ac:dyDescent="0.3">
      <c r="A31" s="2">
        <v>39965</v>
      </c>
      <c r="B31">
        <v>150.0949414185169</v>
      </c>
      <c r="C31">
        <v>253.29300000000001</v>
      </c>
      <c r="D31">
        <v>978.7</v>
      </c>
      <c r="E31">
        <v>75.872399999999999</v>
      </c>
      <c r="F31">
        <v>3.59</v>
      </c>
      <c r="G31">
        <v>68.58</v>
      </c>
      <c r="H31" s="3">
        <v>2.3099999999999999E-2</v>
      </c>
      <c r="I31" s="3">
        <v>-2.6599999999999999E-2</v>
      </c>
      <c r="K31" s="32"/>
      <c r="L31">
        <v>150.0949414185169</v>
      </c>
      <c r="M31">
        <v>253.29300000000001</v>
      </c>
      <c r="N31">
        <v>978.7</v>
      </c>
      <c r="O31">
        <v>75.872399999999999</v>
      </c>
      <c r="P31">
        <v>3.59</v>
      </c>
      <c r="Q31">
        <v>68.58</v>
      </c>
      <c r="R31" s="3">
        <v>2.3099999999999999E-2</v>
      </c>
      <c r="S31" s="3">
        <v>-2.6599999999999999E-2</v>
      </c>
    </row>
    <row r="32" spans="1:19" x14ac:dyDescent="0.3">
      <c r="A32" s="2">
        <v>39995</v>
      </c>
      <c r="B32">
        <v>134.00457688597115</v>
      </c>
      <c r="C32">
        <v>247.327</v>
      </c>
      <c r="D32">
        <v>926.75</v>
      </c>
      <c r="E32">
        <v>76.999700000000004</v>
      </c>
      <c r="F32">
        <v>3.63</v>
      </c>
      <c r="G32">
        <v>69.31</v>
      </c>
      <c r="H32" s="3">
        <v>2.4799999999999999E-2</v>
      </c>
      <c r="I32" s="3">
        <v>5.2200000000000003E-2</v>
      </c>
      <c r="K32" s="32"/>
      <c r="L32">
        <v>134.00457688597115</v>
      </c>
      <c r="M32">
        <v>247.327</v>
      </c>
      <c r="N32">
        <v>926.75</v>
      </c>
      <c r="O32">
        <v>76.999700000000004</v>
      </c>
      <c r="P32">
        <v>3.63</v>
      </c>
      <c r="Q32">
        <v>69.31</v>
      </c>
      <c r="R32" s="3">
        <v>2.4799999999999999E-2</v>
      </c>
      <c r="S32" s="3">
        <v>5.2200000000000003E-2</v>
      </c>
    </row>
    <row r="33" spans="1:19" x14ac:dyDescent="0.3">
      <c r="A33" s="2">
        <v>40026</v>
      </c>
      <c r="B33">
        <v>131.07953862077875</v>
      </c>
      <c r="C33">
        <v>271.59800000000001</v>
      </c>
      <c r="D33">
        <v>954.9</v>
      </c>
      <c r="E33">
        <v>74.445099999999996</v>
      </c>
      <c r="F33">
        <v>3.67</v>
      </c>
      <c r="G33">
        <v>71.58</v>
      </c>
      <c r="H33" s="3">
        <v>2.9999999999999997E-4</v>
      </c>
      <c r="I33" s="3">
        <v>7.85E-2</v>
      </c>
      <c r="K33" s="32"/>
      <c r="L33">
        <v>131.07953862077875</v>
      </c>
      <c r="M33">
        <v>271.59800000000001</v>
      </c>
      <c r="N33">
        <v>954.9</v>
      </c>
      <c r="O33">
        <v>74.445099999999996</v>
      </c>
      <c r="P33">
        <v>3.67</v>
      </c>
      <c r="Q33">
        <v>71.58</v>
      </c>
      <c r="R33" s="3">
        <v>2.9999999999999997E-4</v>
      </c>
      <c r="S33" s="3">
        <v>7.85E-2</v>
      </c>
    </row>
    <row r="34" spans="1:19" x14ac:dyDescent="0.3">
      <c r="A34" s="2">
        <v>40057</v>
      </c>
      <c r="B34">
        <v>124.31215329630432</v>
      </c>
      <c r="C34">
        <v>270.95999999999998</v>
      </c>
      <c r="D34">
        <v>951.15</v>
      </c>
      <c r="E34">
        <v>75.681399999999996</v>
      </c>
      <c r="F34">
        <v>3.46</v>
      </c>
      <c r="G34">
        <v>68.05</v>
      </c>
      <c r="H34" s="3">
        <v>2.7900000000000001E-2</v>
      </c>
      <c r="I34" s="3">
        <v>9.7000000000000003E-3</v>
      </c>
      <c r="K34" s="32"/>
      <c r="L34">
        <v>124.31215329630432</v>
      </c>
      <c r="M34">
        <v>270.95999999999998</v>
      </c>
      <c r="N34">
        <v>951.15</v>
      </c>
      <c r="O34">
        <v>75.681399999999996</v>
      </c>
      <c r="P34">
        <v>3.46</v>
      </c>
      <c r="Q34">
        <v>68.05</v>
      </c>
      <c r="R34" s="3">
        <v>2.7900000000000001E-2</v>
      </c>
      <c r="S34" s="3">
        <v>9.7000000000000003E-3</v>
      </c>
    </row>
    <row r="35" spans="1:19" x14ac:dyDescent="0.3">
      <c r="A35" s="2">
        <v>40087</v>
      </c>
      <c r="B35">
        <v>147.95514834514634</v>
      </c>
      <c r="C35">
        <v>281.55</v>
      </c>
      <c r="D35">
        <v>1007.7</v>
      </c>
      <c r="E35">
        <v>74.038799999999995</v>
      </c>
      <c r="F35">
        <v>3.43</v>
      </c>
      <c r="G35">
        <v>70.819999999999993</v>
      </c>
      <c r="H35" s="3">
        <v>-4.82E-2</v>
      </c>
      <c r="I35" s="3">
        <v>-4.2599999999999999E-2</v>
      </c>
      <c r="K35" s="32"/>
      <c r="L35">
        <v>147.95514834514634</v>
      </c>
      <c r="M35">
        <v>281.55</v>
      </c>
      <c r="N35">
        <v>1007.7</v>
      </c>
      <c r="O35">
        <v>74.038799999999995</v>
      </c>
      <c r="P35">
        <v>3.43</v>
      </c>
      <c r="Q35">
        <v>70.819999999999993</v>
      </c>
      <c r="R35" s="3">
        <v>-4.82E-2</v>
      </c>
      <c r="S35" s="3">
        <v>-4.2599999999999999E-2</v>
      </c>
    </row>
    <row r="36" spans="1:19" x14ac:dyDescent="0.3">
      <c r="A36" s="2">
        <v>40118</v>
      </c>
      <c r="B36">
        <v>152.92999882000476</v>
      </c>
      <c r="C36">
        <v>283.154</v>
      </c>
      <c r="D36">
        <v>1044.9000000000001</v>
      </c>
      <c r="E36">
        <v>73.175799999999995</v>
      </c>
      <c r="F36">
        <v>3.49</v>
      </c>
      <c r="G36">
        <v>78.13</v>
      </c>
      <c r="H36" s="3">
        <v>-2.76E-2</v>
      </c>
      <c r="I36" s="3">
        <v>-1.1999999999999999E-3</v>
      </c>
      <c r="K36" s="32"/>
      <c r="L36">
        <v>152.92999882000476</v>
      </c>
      <c r="M36">
        <v>283.154</v>
      </c>
      <c r="N36">
        <v>1044.9000000000001</v>
      </c>
      <c r="O36">
        <v>73.175799999999995</v>
      </c>
      <c r="P36">
        <v>3.49</v>
      </c>
      <c r="Q36">
        <v>78.13</v>
      </c>
      <c r="R36" s="3">
        <v>-2.76E-2</v>
      </c>
      <c r="S36" s="3">
        <v>-1.1999999999999999E-3</v>
      </c>
    </row>
    <row r="37" spans="1:19" x14ac:dyDescent="0.3">
      <c r="A37" s="2">
        <v>40148</v>
      </c>
      <c r="B37">
        <v>190.67142304389461</v>
      </c>
      <c r="C37">
        <v>299.57400000000001</v>
      </c>
      <c r="D37">
        <v>1179.5</v>
      </c>
      <c r="E37">
        <v>71.362099999999998</v>
      </c>
      <c r="F37">
        <v>3.3</v>
      </c>
      <c r="G37">
        <v>78.37</v>
      </c>
      <c r="H37" s="3">
        <v>6.2700000000000006E-2</v>
      </c>
      <c r="I37" s="3">
        <v>0</v>
      </c>
      <c r="K37" s="32"/>
      <c r="L37">
        <v>190.67142304389461</v>
      </c>
      <c r="M37">
        <v>299.57400000000001</v>
      </c>
      <c r="N37">
        <v>1179.5</v>
      </c>
      <c r="O37">
        <v>71.362099999999998</v>
      </c>
      <c r="P37">
        <v>3.3</v>
      </c>
      <c r="Q37">
        <v>78.37</v>
      </c>
      <c r="R37" s="3">
        <v>6.2700000000000006E-2</v>
      </c>
      <c r="S37" s="3">
        <v>0</v>
      </c>
    </row>
    <row r="38" spans="1:19" x14ac:dyDescent="0.3">
      <c r="A38" s="2">
        <v>40179</v>
      </c>
      <c r="B38">
        <v>177.46717307079521</v>
      </c>
      <c r="C38">
        <v>299.435</v>
      </c>
      <c r="D38">
        <v>1096</v>
      </c>
      <c r="E38">
        <v>74.096900000000005</v>
      </c>
      <c r="F38">
        <v>3.83</v>
      </c>
      <c r="G38">
        <v>79.36</v>
      </c>
      <c r="H38" s="3">
        <v>2.7000000000000001E-3</v>
      </c>
      <c r="I38" s="3">
        <v>3.0000000000000001E-3</v>
      </c>
      <c r="K38" s="32">
        <v>2010</v>
      </c>
      <c r="L38">
        <v>177.46717307079521</v>
      </c>
      <c r="M38">
        <v>299.435</v>
      </c>
      <c r="N38">
        <v>1096</v>
      </c>
      <c r="O38">
        <v>74.096900000000005</v>
      </c>
      <c r="P38">
        <v>3.83</v>
      </c>
      <c r="Q38">
        <v>79.36</v>
      </c>
      <c r="R38" s="3">
        <v>2.7000000000000001E-3</v>
      </c>
      <c r="S38" s="3">
        <v>3.0000000000000001E-3</v>
      </c>
    </row>
    <row r="39" spans="1:19" x14ac:dyDescent="0.3">
      <c r="A39" s="2">
        <v>40210</v>
      </c>
      <c r="B39">
        <v>155.46386398430894</v>
      </c>
      <c r="C39">
        <v>288.52600000000001</v>
      </c>
      <c r="D39">
        <v>1094.7</v>
      </c>
      <c r="E39">
        <v>75.197400000000002</v>
      </c>
      <c r="F39">
        <v>3.66</v>
      </c>
      <c r="G39">
        <v>74.430000000000007</v>
      </c>
      <c r="H39" s="3">
        <v>1.4500000000000001E-2</v>
      </c>
      <c r="I39" s="3">
        <v>3.1800000000000002E-2</v>
      </c>
      <c r="K39" s="32"/>
      <c r="L39">
        <v>155.46386398430894</v>
      </c>
      <c r="M39">
        <v>288.52600000000001</v>
      </c>
      <c r="N39">
        <v>1094.7</v>
      </c>
      <c r="O39">
        <v>75.197400000000002</v>
      </c>
      <c r="P39">
        <v>3.66</v>
      </c>
      <c r="Q39">
        <v>74.430000000000007</v>
      </c>
      <c r="R39" s="3">
        <v>1.4500000000000001E-2</v>
      </c>
      <c r="S39" s="3">
        <v>3.1800000000000002E-2</v>
      </c>
    </row>
    <row r="40" spans="1:19" x14ac:dyDescent="0.3">
      <c r="A40" s="2">
        <v>40238</v>
      </c>
      <c r="B40">
        <v>166.77044932692814</v>
      </c>
      <c r="C40">
        <v>291.58199999999999</v>
      </c>
      <c r="D40">
        <v>1118.7</v>
      </c>
      <c r="E40">
        <v>75.653700000000001</v>
      </c>
      <c r="F40">
        <v>3.69</v>
      </c>
      <c r="G40">
        <v>78.7</v>
      </c>
      <c r="H40" s="3">
        <v>1.84E-2</v>
      </c>
      <c r="I40" s="3">
        <v>2.1499999999999998E-2</v>
      </c>
      <c r="K40" s="32"/>
      <c r="L40">
        <v>166.77044932692814</v>
      </c>
      <c r="M40">
        <v>291.58199999999999</v>
      </c>
      <c r="N40">
        <v>1118.7</v>
      </c>
      <c r="O40">
        <v>75.653700000000001</v>
      </c>
      <c r="P40">
        <v>3.69</v>
      </c>
      <c r="Q40">
        <v>78.7</v>
      </c>
      <c r="R40" s="3">
        <v>1.84E-2</v>
      </c>
      <c r="S40" s="3">
        <v>2.1499999999999998E-2</v>
      </c>
    </row>
    <row r="41" spans="1:19" x14ac:dyDescent="0.3">
      <c r="A41" s="2">
        <v>40269</v>
      </c>
      <c r="B41">
        <v>186.31364736688889</v>
      </c>
      <c r="C41">
        <v>310.66000000000003</v>
      </c>
      <c r="D41">
        <v>1125.25</v>
      </c>
      <c r="E41">
        <v>75.187399999999997</v>
      </c>
      <c r="F41">
        <v>3.79</v>
      </c>
      <c r="G41">
        <v>84.87</v>
      </c>
      <c r="H41" s="3">
        <v>5.0700000000000002E-2</v>
      </c>
      <c r="I41" s="3">
        <v>2.8299999999999999E-2</v>
      </c>
      <c r="K41" s="32"/>
      <c r="L41">
        <v>186.31364736688889</v>
      </c>
      <c r="M41">
        <v>310.66000000000003</v>
      </c>
      <c r="N41">
        <v>1125.25</v>
      </c>
      <c r="O41">
        <v>75.187399999999997</v>
      </c>
      <c r="P41">
        <v>3.79</v>
      </c>
      <c r="Q41">
        <v>84.87</v>
      </c>
      <c r="R41" s="3">
        <v>5.0700000000000002E-2</v>
      </c>
      <c r="S41" s="3">
        <v>2.8299999999999999E-2</v>
      </c>
    </row>
    <row r="42" spans="1:19" x14ac:dyDescent="0.3">
      <c r="A42" s="2">
        <v>40299</v>
      </c>
      <c r="B42">
        <v>192.93593486176167</v>
      </c>
      <c r="C42">
        <v>307.72300000000001</v>
      </c>
      <c r="D42">
        <v>1179.8499999999999</v>
      </c>
      <c r="E42">
        <v>76.352999999999994</v>
      </c>
      <c r="F42">
        <v>3.76</v>
      </c>
      <c r="G42">
        <v>86.19</v>
      </c>
      <c r="H42" s="3">
        <v>-2.0000000000000001E-4</v>
      </c>
      <c r="I42" s="3">
        <v>-2.41E-2</v>
      </c>
      <c r="K42" s="32"/>
      <c r="L42">
        <v>192.93593486176167</v>
      </c>
      <c r="M42">
        <v>307.72300000000001</v>
      </c>
      <c r="N42">
        <v>1179.8499999999999</v>
      </c>
      <c r="O42">
        <v>76.352999999999994</v>
      </c>
      <c r="P42">
        <v>3.76</v>
      </c>
      <c r="Q42">
        <v>86.19</v>
      </c>
      <c r="R42" s="3">
        <v>-2.0000000000000001E-4</v>
      </c>
      <c r="S42" s="3">
        <v>-2.41E-2</v>
      </c>
    </row>
    <row r="43" spans="1:19" x14ac:dyDescent="0.3">
      <c r="A43" s="2">
        <v>40330</v>
      </c>
      <c r="B43">
        <v>223.36692823530177</v>
      </c>
      <c r="C43">
        <v>274.13299999999998</v>
      </c>
      <c r="D43">
        <v>1226.7</v>
      </c>
      <c r="E43">
        <v>79.389899999999997</v>
      </c>
      <c r="F43">
        <v>3.25</v>
      </c>
      <c r="G43">
        <v>72.58</v>
      </c>
      <c r="H43" s="3">
        <v>-2.5600000000000001E-2</v>
      </c>
      <c r="I43" s="3">
        <v>-4.5199999999999997E-2</v>
      </c>
      <c r="K43" s="32"/>
      <c r="L43">
        <v>223.36692823530177</v>
      </c>
      <c r="M43">
        <v>274.13299999999998</v>
      </c>
      <c r="N43">
        <v>1226.7</v>
      </c>
      <c r="O43">
        <v>79.389899999999997</v>
      </c>
      <c r="P43">
        <v>3.25</v>
      </c>
      <c r="Q43">
        <v>72.58</v>
      </c>
      <c r="R43" s="3">
        <v>-2.5600000000000001E-2</v>
      </c>
      <c r="S43" s="3">
        <v>-4.5199999999999997E-2</v>
      </c>
    </row>
    <row r="44" spans="1:19" x14ac:dyDescent="0.3">
      <c r="A44" s="2">
        <v>40360</v>
      </c>
      <c r="B44">
        <v>217.86756779643272</v>
      </c>
      <c r="C44">
        <v>266.74</v>
      </c>
      <c r="D44">
        <v>1217.8</v>
      </c>
      <c r="E44">
        <v>78.240799999999993</v>
      </c>
      <c r="F44">
        <v>3.17</v>
      </c>
      <c r="G44">
        <v>72.95</v>
      </c>
      <c r="H44" s="3">
        <v>1.1000000000000001E-3</v>
      </c>
      <c r="I44" s="3">
        <v>-2.0999999999999999E-3</v>
      </c>
      <c r="K44" s="32"/>
      <c r="L44">
        <v>217.86756779643272</v>
      </c>
      <c r="M44">
        <v>266.74</v>
      </c>
      <c r="N44">
        <v>1217.8</v>
      </c>
      <c r="O44">
        <v>78.240799999999993</v>
      </c>
      <c r="P44">
        <v>3.17</v>
      </c>
      <c r="Q44">
        <v>72.95</v>
      </c>
      <c r="R44" s="3">
        <v>1.1000000000000001E-3</v>
      </c>
      <c r="S44" s="3">
        <v>-2.0999999999999999E-3</v>
      </c>
    </row>
    <row r="45" spans="1:19" x14ac:dyDescent="0.3">
      <c r="A45" s="2">
        <v>40391</v>
      </c>
      <c r="B45">
        <v>206.94866419605279</v>
      </c>
      <c r="C45">
        <v>296.69499999999999</v>
      </c>
      <c r="D45">
        <v>1184.6500000000001</v>
      </c>
      <c r="E45">
        <v>74.982600000000005</v>
      </c>
      <c r="F45">
        <v>3.02</v>
      </c>
      <c r="G45">
        <v>81.34</v>
      </c>
      <c r="H45" s="3">
        <v>-3.1199999999999999E-2</v>
      </c>
      <c r="I45" s="3">
        <v>-1.9599999999999999E-2</v>
      </c>
      <c r="K45" s="32"/>
      <c r="L45">
        <v>206.94866419605279</v>
      </c>
      <c r="M45">
        <v>296.69499999999999</v>
      </c>
      <c r="N45">
        <v>1184.6500000000001</v>
      </c>
      <c r="O45">
        <v>74.982600000000005</v>
      </c>
      <c r="P45">
        <v>3.02</v>
      </c>
      <c r="Q45">
        <v>81.34</v>
      </c>
      <c r="R45" s="3">
        <v>-3.1199999999999999E-2</v>
      </c>
      <c r="S45" s="3">
        <v>-1.9599999999999999E-2</v>
      </c>
    </row>
    <row r="46" spans="1:19" x14ac:dyDescent="0.3">
      <c r="A46" s="2">
        <v>40422</v>
      </c>
      <c r="B46">
        <v>205.51945359726079</v>
      </c>
      <c r="C46">
        <v>286.71300000000002</v>
      </c>
      <c r="D46">
        <v>1244.3499999999999</v>
      </c>
      <c r="E46">
        <v>76.174800000000005</v>
      </c>
      <c r="F46">
        <v>2.56</v>
      </c>
      <c r="G46">
        <v>73.91</v>
      </c>
      <c r="H46" s="3">
        <v>3.73E-2</v>
      </c>
      <c r="I46" s="3">
        <v>-3.1199999999999999E-2</v>
      </c>
      <c r="K46" s="32"/>
      <c r="L46">
        <v>205.51945359726079</v>
      </c>
      <c r="M46">
        <v>286.71300000000002</v>
      </c>
      <c r="N46">
        <v>1244.3499999999999</v>
      </c>
      <c r="O46">
        <v>76.174800000000005</v>
      </c>
      <c r="P46">
        <v>2.56</v>
      </c>
      <c r="Q46">
        <v>73.91</v>
      </c>
      <c r="R46" s="3">
        <v>3.73E-2</v>
      </c>
      <c r="S46" s="3">
        <v>-3.1199999999999999E-2</v>
      </c>
    </row>
    <row r="47" spans="1:19" x14ac:dyDescent="0.3">
      <c r="A47" s="2">
        <v>40452</v>
      </c>
      <c r="B47">
        <v>223.27658315551204</v>
      </c>
      <c r="C47">
        <v>306.69200000000001</v>
      </c>
      <c r="D47">
        <v>1318.63</v>
      </c>
      <c r="E47">
        <v>72.961500000000001</v>
      </c>
      <c r="F47">
        <v>2.52</v>
      </c>
      <c r="G47">
        <v>81.58</v>
      </c>
      <c r="H47" s="3">
        <v>7.7999999999999996E-3</v>
      </c>
      <c r="I47" s="3">
        <v>-2.52E-2</v>
      </c>
      <c r="K47" s="32"/>
      <c r="L47">
        <v>223.27658315551204</v>
      </c>
      <c r="M47">
        <v>306.69200000000001</v>
      </c>
      <c r="N47">
        <v>1318.63</v>
      </c>
      <c r="O47">
        <v>72.961500000000001</v>
      </c>
      <c r="P47">
        <v>2.52</v>
      </c>
      <c r="Q47">
        <v>81.58</v>
      </c>
      <c r="R47" s="3">
        <v>7.7999999999999996E-3</v>
      </c>
      <c r="S47" s="3">
        <v>-2.52E-2</v>
      </c>
    </row>
    <row r="48" spans="1:19" x14ac:dyDescent="0.3">
      <c r="A48" s="2">
        <v>40483</v>
      </c>
      <c r="B48">
        <v>195.79418689638493</v>
      </c>
      <c r="C48">
        <v>316.77800000000002</v>
      </c>
      <c r="D48">
        <v>1352.8</v>
      </c>
      <c r="E48">
        <v>72.055300000000003</v>
      </c>
      <c r="F48">
        <v>2.67</v>
      </c>
      <c r="G48">
        <v>82.95</v>
      </c>
      <c r="H48" s="3">
        <v>3.5799999999999998E-2</v>
      </c>
      <c r="I48" s="3">
        <v>-9.1000000000000004E-3</v>
      </c>
      <c r="K48" s="32"/>
      <c r="L48">
        <v>195.79418689638493</v>
      </c>
      <c r="M48">
        <v>316.77800000000002</v>
      </c>
      <c r="N48">
        <v>1352.8</v>
      </c>
      <c r="O48">
        <v>72.055300000000003</v>
      </c>
      <c r="P48">
        <v>2.67</v>
      </c>
      <c r="Q48">
        <v>82.95</v>
      </c>
      <c r="R48" s="3">
        <v>3.5799999999999998E-2</v>
      </c>
      <c r="S48" s="3">
        <v>-9.1000000000000004E-3</v>
      </c>
    </row>
    <row r="49" spans="1:19" x14ac:dyDescent="0.3">
      <c r="A49" s="2">
        <v>40513</v>
      </c>
      <c r="B49">
        <v>208.73246684033899</v>
      </c>
      <c r="C49">
        <v>314.38600000000002</v>
      </c>
      <c r="D49">
        <v>1387.15</v>
      </c>
      <c r="E49">
        <v>74.372200000000007</v>
      </c>
      <c r="F49">
        <v>2.84</v>
      </c>
      <c r="G49">
        <v>86.75</v>
      </c>
      <c r="H49" s="3">
        <v>9.7999999999999997E-3</v>
      </c>
      <c r="I49" s="3">
        <v>3.78E-2</v>
      </c>
      <c r="K49" s="32"/>
      <c r="L49">
        <v>208.73246684033899</v>
      </c>
      <c r="M49">
        <v>314.38600000000002</v>
      </c>
      <c r="N49">
        <v>1387.15</v>
      </c>
      <c r="O49">
        <v>74.372200000000007</v>
      </c>
      <c r="P49">
        <v>2.84</v>
      </c>
      <c r="Q49">
        <v>86.75</v>
      </c>
      <c r="R49" s="3">
        <v>9.7999999999999997E-3</v>
      </c>
      <c r="S49" s="3">
        <v>3.78E-2</v>
      </c>
    </row>
    <row r="50" spans="1:19" x14ac:dyDescent="0.3">
      <c r="A50" s="2">
        <v>40544</v>
      </c>
      <c r="B50">
        <v>195.20844012028221</v>
      </c>
      <c r="C50">
        <v>332.87</v>
      </c>
      <c r="D50">
        <v>1417.63</v>
      </c>
      <c r="E50">
        <v>72.669399999999996</v>
      </c>
      <c r="F50">
        <v>3.38</v>
      </c>
      <c r="G50">
        <v>91.55</v>
      </c>
      <c r="H50" s="3">
        <v>-2.4199999999999999E-2</v>
      </c>
      <c r="I50" s="3">
        <v>8.2000000000000007E-3</v>
      </c>
      <c r="K50" s="32">
        <v>2011</v>
      </c>
      <c r="L50">
        <v>195.20844012028221</v>
      </c>
      <c r="M50">
        <v>332.87</v>
      </c>
      <c r="N50">
        <v>1417.63</v>
      </c>
      <c r="O50">
        <v>72.669399999999996</v>
      </c>
      <c r="P50">
        <v>3.38</v>
      </c>
      <c r="Q50">
        <v>91.55</v>
      </c>
      <c r="R50" s="3">
        <v>-2.4199999999999999E-2</v>
      </c>
      <c r="S50" s="3">
        <v>8.2000000000000007E-3</v>
      </c>
    </row>
    <row r="51" spans="1:19" x14ac:dyDescent="0.3">
      <c r="A51" s="2">
        <v>40575</v>
      </c>
      <c r="B51">
        <v>169.52700147548097</v>
      </c>
      <c r="C51">
        <v>340.98099999999999</v>
      </c>
      <c r="D51">
        <v>1332.2</v>
      </c>
      <c r="E51">
        <v>71.618200000000002</v>
      </c>
      <c r="F51">
        <v>3.4</v>
      </c>
      <c r="G51">
        <v>90.77</v>
      </c>
      <c r="H51" s="3">
        <v>1.66E-2</v>
      </c>
      <c r="I51" s="3">
        <v>1.0999999999999999E-2</v>
      </c>
      <c r="K51" s="32"/>
      <c r="L51">
        <v>169.52700147548097</v>
      </c>
      <c r="M51">
        <v>340.98099999999999</v>
      </c>
      <c r="N51">
        <v>1332.2</v>
      </c>
      <c r="O51">
        <v>71.618200000000002</v>
      </c>
      <c r="P51">
        <v>3.4</v>
      </c>
      <c r="Q51">
        <v>90.77</v>
      </c>
      <c r="R51" s="3">
        <v>1.66E-2</v>
      </c>
      <c r="S51" s="3">
        <v>1.0999999999999999E-2</v>
      </c>
    </row>
    <row r="52" spans="1:19" x14ac:dyDescent="0.3">
      <c r="A52" s="2">
        <v>40603</v>
      </c>
      <c r="B52">
        <v>183.79125358638396</v>
      </c>
      <c r="C52">
        <v>342.608</v>
      </c>
      <c r="D52">
        <v>1422.8</v>
      </c>
      <c r="E52">
        <v>71.136200000000002</v>
      </c>
      <c r="F52">
        <v>3.46</v>
      </c>
      <c r="G52">
        <v>99.63</v>
      </c>
      <c r="H52" s="3">
        <v>2.63E-2</v>
      </c>
      <c r="I52" s="3">
        <v>-1.5699999999999999E-2</v>
      </c>
      <c r="K52" s="32"/>
      <c r="L52">
        <v>183.79125358638396</v>
      </c>
      <c r="M52">
        <v>342.608</v>
      </c>
      <c r="N52">
        <v>1422.8</v>
      </c>
      <c r="O52">
        <v>71.136200000000002</v>
      </c>
      <c r="P52">
        <v>3.46</v>
      </c>
      <c r="Q52">
        <v>99.63</v>
      </c>
      <c r="R52" s="3">
        <v>2.63E-2</v>
      </c>
      <c r="S52" s="3">
        <v>-1.5699999999999999E-2</v>
      </c>
    </row>
    <row r="53" spans="1:19" x14ac:dyDescent="0.3">
      <c r="A53" s="2">
        <v>40634</v>
      </c>
      <c r="B53">
        <v>187.33542501913749</v>
      </c>
      <c r="C53">
        <v>345.661</v>
      </c>
      <c r="D53">
        <v>1424.82</v>
      </c>
      <c r="E53">
        <v>70.474599999999995</v>
      </c>
      <c r="F53">
        <v>3.47</v>
      </c>
      <c r="G53">
        <v>107.94</v>
      </c>
      <c r="H53" s="3">
        <v>-4.7999999999999996E-3</v>
      </c>
      <c r="I53" s="3">
        <v>-2.53E-2</v>
      </c>
      <c r="K53" s="32"/>
      <c r="L53">
        <v>187.33542501913749</v>
      </c>
      <c r="M53">
        <v>345.661</v>
      </c>
      <c r="N53">
        <v>1424.82</v>
      </c>
      <c r="O53">
        <v>70.474599999999995</v>
      </c>
      <c r="P53">
        <v>3.47</v>
      </c>
      <c r="Q53">
        <v>107.94</v>
      </c>
      <c r="R53" s="3">
        <v>-4.7999999999999996E-3</v>
      </c>
      <c r="S53" s="3">
        <v>-2.53E-2</v>
      </c>
    </row>
    <row r="54" spans="1:19" x14ac:dyDescent="0.3">
      <c r="A54" s="2">
        <v>40664</v>
      </c>
      <c r="B54">
        <v>191.11678914684322</v>
      </c>
      <c r="C54">
        <v>357.72199999999998</v>
      </c>
      <c r="D54">
        <v>1535.8</v>
      </c>
      <c r="E54">
        <v>68.0929</v>
      </c>
      <c r="F54">
        <v>3.36</v>
      </c>
      <c r="G54">
        <v>113.52</v>
      </c>
      <c r="H54" s="3">
        <v>-7.1999999999999998E-3</v>
      </c>
      <c r="I54" s="3">
        <v>-2.0899999999999998E-2</v>
      </c>
      <c r="K54" s="32"/>
      <c r="L54">
        <v>191.11678914684322</v>
      </c>
      <c r="M54">
        <v>357.72199999999998</v>
      </c>
      <c r="N54">
        <v>1535.8</v>
      </c>
      <c r="O54">
        <v>68.0929</v>
      </c>
      <c r="P54">
        <v>3.36</v>
      </c>
      <c r="Q54">
        <v>113.52</v>
      </c>
      <c r="R54" s="3">
        <v>-7.1999999999999998E-3</v>
      </c>
      <c r="S54" s="3">
        <v>-2.0899999999999998E-2</v>
      </c>
    </row>
    <row r="55" spans="1:19" x14ac:dyDescent="0.3">
      <c r="A55" s="2">
        <v>40695</v>
      </c>
      <c r="B55">
        <v>173.99787274730082</v>
      </c>
      <c r="C55">
        <v>343.62299999999999</v>
      </c>
      <c r="D55">
        <v>1545.3</v>
      </c>
      <c r="E55">
        <v>69.364699999999999</v>
      </c>
      <c r="F55">
        <v>3.1</v>
      </c>
      <c r="G55">
        <v>100.29</v>
      </c>
      <c r="H55" s="3">
        <v>6.9999999999999999E-4</v>
      </c>
      <c r="I55" s="3">
        <v>-3.3E-3</v>
      </c>
      <c r="K55" s="32"/>
      <c r="L55">
        <v>173.99787274730082</v>
      </c>
      <c r="M55">
        <v>343.62299999999999</v>
      </c>
      <c r="N55">
        <v>1545.3</v>
      </c>
      <c r="O55">
        <v>69.364699999999999</v>
      </c>
      <c r="P55">
        <v>3.1</v>
      </c>
      <c r="Q55">
        <v>100.29</v>
      </c>
      <c r="R55" s="3">
        <v>6.9999999999999999E-4</v>
      </c>
      <c r="S55" s="3">
        <v>-3.3E-3</v>
      </c>
    </row>
    <row r="56" spans="1:19" x14ac:dyDescent="0.3">
      <c r="A56" s="2">
        <v>40725</v>
      </c>
      <c r="B56">
        <v>177.64467976912368</v>
      </c>
      <c r="C56">
        <v>345.04399999999998</v>
      </c>
      <c r="D56">
        <v>1485.05</v>
      </c>
      <c r="E56">
        <v>69.150700000000001</v>
      </c>
      <c r="F56">
        <v>3.11</v>
      </c>
      <c r="G56">
        <v>94.94</v>
      </c>
      <c r="H56" s="3">
        <v>-1.3299999999999999E-2</v>
      </c>
      <c r="I56" s="3">
        <v>-1.1599999999999999E-2</v>
      </c>
      <c r="K56" s="32"/>
      <c r="L56">
        <v>177.64467976912368</v>
      </c>
      <c r="M56">
        <v>345.04399999999998</v>
      </c>
      <c r="N56">
        <v>1485.05</v>
      </c>
      <c r="O56">
        <v>69.150700000000001</v>
      </c>
      <c r="P56">
        <v>3.11</v>
      </c>
      <c r="Q56">
        <v>94.94</v>
      </c>
      <c r="R56" s="3">
        <v>-1.3299999999999999E-2</v>
      </c>
      <c r="S56" s="3">
        <v>-1.1599999999999999E-2</v>
      </c>
    </row>
    <row r="57" spans="1:19" x14ac:dyDescent="0.3">
      <c r="A57" s="2">
        <v>40756</v>
      </c>
      <c r="B57">
        <v>205.26228669736682</v>
      </c>
      <c r="C57">
        <v>334.33499999999998</v>
      </c>
      <c r="D57">
        <v>1631.09</v>
      </c>
      <c r="E57">
        <v>68.756299999999996</v>
      </c>
      <c r="F57">
        <v>2.97</v>
      </c>
      <c r="G57">
        <v>94.89</v>
      </c>
      <c r="H57" s="3">
        <v>-3.2000000000000001E-2</v>
      </c>
      <c r="I57" s="3">
        <v>-2.4E-2</v>
      </c>
      <c r="K57" s="32"/>
      <c r="L57">
        <v>205.26228669736682</v>
      </c>
      <c r="M57">
        <v>334.33499999999998</v>
      </c>
      <c r="N57">
        <v>1631.09</v>
      </c>
      <c r="O57">
        <v>68.756299999999996</v>
      </c>
      <c r="P57">
        <v>2.97</v>
      </c>
      <c r="Q57">
        <v>94.89</v>
      </c>
      <c r="R57" s="3">
        <v>-3.2000000000000001E-2</v>
      </c>
      <c r="S57" s="3">
        <v>-2.4E-2</v>
      </c>
    </row>
    <row r="58" spans="1:19" x14ac:dyDescent="0.3">
      <c r="A58" s="2">
        <v>40787</v>
      </c>
      <c r="B58">
        <v>247.01746881812258</v>
      </c>
      <c r="C58">
        <v>309.029</v>
      </c>
      <c r="D58">
        <v>1826.35</v>
      </c>
      <c r="E58">
        <v>69.053299999999993</v>
      </c>
      <c r="F58">
        <v>2.19</v>
      </c>
      <c r="G58">
        <v>88.93</v>
      </c>
      <c r="H58" s="3">
        <v>-3.78E-2</v>
      </c>
      <c r="I58" s="3">
        <v>-1.37E-2</v>
      </c>
      <c r="K58" s="32"/>
      <c r="L58">
        <v>247.01746881812258</v>
      </c>
      <c r="M58">
        <v>309.029</v>
      </c>
      <c r="N58">
        <v>1826.35</v>
      </c>
      <c r="O58">
        <v>69.053299999999993</v>
      </c>
      <c r="P58">
        <v>2.19</v>
      </c>
      <c r="Q58">
        <v>88.93</v>
      </c>
      <c r="R58" s="3">
        <v>-3.78E-2</v>
      </c>
      <c r="S58" s="3">
        <v>-1.37E-2</v>
      </c>
    </row>
    <row r="59" spans="1:19" x14ac:dyDescent="0.3">
      <c r="A59" s="2">
        <v>40817</v>
      </c>
      <c r="B59">
        <v>241.4146988030372</v>
      </c>
      <c r="C59">
        <v>273.005</v>
      </c>
      <c r="D59">
        <v>1648.95</v>
      </c>
      <c r="E59">
        <v>73.306600000000003</v>
      </c>
      <c r="F59">
        <v>1.97</v>
      </c>
      <c r="G59">
        <v>77.61</v>
      </c>
      <c r="H59" s="3">
        <v>3.5900000000000001E-2</v>
      </c>
      <c r="I59" s="3">
        <v>-2.2000000000000001E-3</v>
      </c>
      <c r="K59" s="32"/>
      <c r="L59">
        <v>241.4146988030372</v>
      </c>
      <c r="M59">
        <v>273.005</v>
      </c>
      <c r="N59">
        <v>1648.95</v>
      </c>
      <c r="O59">
        <v>73.306600000000003</v>
      </c>
      <c r="P59">
        <v>1.97</v>
      </c>
      <c r="Q59">
        <v>77.61</v>
      </c>
      <c r="R59" s="3">
        <v>3.5900000000000001E-2</v>
      </c>
      <c r="S59" s="3">
        <v>-2.2000000000000001E-3</v>
      </c>
    </row>
    <row r="60" spans="1:19" x14ac:dyDescent="0.3">
      <c r="A60" s="2">
        <v>40848</v>
      </c>
      <c r="B60">
        <v>244.85594802248468</v>
      </c>
      <c r="C60">
        <v>299.91199999999998</v>
      </c>
      <c r="D60">
        <v>1701.8</v>
      </c>
      <c r="E60">
        <v>71.860100000000003</v>
      </c>
      <c r="F60">
        <v>2.2799999999999998</v>
      </c>
      <c r="G60">
        <v>92.19</v>
      </c>
      <c r="H60" s="3">
        <v>-2.8E-3</v>
      </c>
      <c r="I60" s="3">
        <v>-4.1999999999999997E-3</v>
      </c>
      <c r="K60" s="32"/>
      <c r="L60">
        <v>244.85594802248468</v>
      </c>
      <c r="M60">
        <v>299.91199999999998</v>
      </c>
      <c r="N60">
        <v>1701.8</v>
      </c>
      <c r="O60">
        <v>71.860100000000003</v>
      </c>
      <c r="P60">
        <v>2.2799999999999998</v>
      </c>
      <c r="Q60">
        <v>92.19</v>
      </c>
      <c r="R60" s="3">
        <v>-2.8E-3</v>
      </c>
      <c r="S60" s="3">
        <v>-4.1999999999999997E-3</v>
      </c>
    </row>
    <row r="61" spans="1:19" x14ac:dyDescent="0.3">
      <c r="A61" s="2">
        <v>40878</v>
      </c>
      <c r="B61">
        <v>246.77076780150151</v>
      </c>
      <c r="C61">
        <v>301.68099999999998</v>
      </c>
      <c r="D61">
        <v>1745.15</v>
      </c>
      <c r="E61">
        <v>72.261499999999998</v>
      </c>
      <c r="F61">
        <v>1.94</v>
      </c>
      <c r="G61">
        <v>100.2</v>
      </c>
      <c r="H61" s="3">
        <v>-4.1000000000000003E-3</v>
      </c>
      <c r="I61" s="3">
        <v>1.7100000000000001E-2</v>
      </c>
      <c r="K61" s="32"/>
      <c r="L61">
        <v>246.77076780150151</v>
      </c>
      <c r="M61">
        <v>301.68099999999998</v>
      </c>
      <c r="N61">
        <v>1745.15</v>
      </c>
      <c r="O61">
        <v>72.261499999999998</v>
      </c>
      <c r="P61">
        <v>1.94</v>
      </c>
      <c r="Q61">
        <v>100.2</v>
      </c>
      <c r="R61" s="3">
        <v>-4.1000000000000003E-3</v>
      </c>
      <c r="S61" s="3">
        <v>1.7100000000000001E-2</v>
      </c>
    </row>
    <row r="62" spans="1:19" x14ac:dyDescent="0.3">
      <c r="A62" s="2">
        <v>40909</v>
      </c>
      <c r="B62">
        <v>245.9170476024216</v>
      </c>
      <c r="C62">
        <v>300.30900000000003</v>
      </c>
      <c r="D62">
        <v>1574.57</v>
      </c>
      <c r="E62">
        <v>73.332499999999996</v>
      </c>
      <c r="F62">
        <v>1.94</v>
      </c>
      <c r="G62">
        <v>98.83</v>
      </c>
      <c r="H62" s="3">
        <v>2.1399999999999999E-2</v>
      </c>
      <c r="I62" s="3">
        <v>-1.11E-2</v>
      </c>
      <c r="K62" s="32">
        <v>2012</v>
      </c>
      <c r="L62">
        <v>245.9170476024216</v>
      </c>
      <c r="M62">
        <v>300.30900000000003</v>
      </c>
      <c r="N62">
        <v>1574.57</v>
      </c>
      <c r="O62">
        <v>73.332499999999996</v>
      </c>
      <c r="P62">
        <v>1.94</v>
      </c>
      <c r="Q62">
        <v>98.83</v>
      </c>
      <c r="R62" s="3">
        <v>2.1399999999999999E-2</v>
      </c>
      <c r="S62" s="3">
        <v>-1.11E-2</v>
      </c>
    </row>
    <row r="63" spans="1:19" x14ac:dyDescent="0.3">
      <c r="A63" s="2">
        <v>40940</v>
      </c>
      <c r="B63">
        <v>281.67048383757208</v>
      </c>
      <c r="C63">
        <v>320.77999999999997</v>
      </c>
      <c r="D63">
        <v>1749.24</v>
      </c>
      <c r="E63">
        <v>72.075900000000004</v>
      </c>
      <c r="F63">
        <v>2.0099999999999998</v>
      </c>
      <c r="G63">
        <v>97.61</v>
      </c>
      <c r="H63" s="3">
        <v>-1.5800000000000002E-2</v>
      </c>
      <c r="I63" s="3">
        <v>1.1000000000000001E-3</v>
      </c>
      <c r="K63" s="32"/>
      <c r="L63">
        <v>281.67048383757208</v>
      </c>
      <c r="M63">
        <v>320.77999999999997</v>
      </c>
      <c r="N63">
        <v>1749.24</v>
      </c>
      <c r="O63">
        <v>72.075900000000004</v>
      </c>
      <c r="P63">
        <v>2.0099999999999998</v>
      </c>
      <c r="Q63">
        <v>97.61</v>
      </c>
      <c r="R63" s="3">
        <v>-1.5800000000000002E-2</v>
      </c>
      <c r="S63" s="3">
        <v>1.1000000000000001E-3</v>
      </c>
    </row>
    <row r="64" spans="1:19" x14ac:dyDescent="0.3">
      <c r="A64" s="2">
        <v>40969</v>
      </c>
      <c r="B64">
        <v>286.51194401608444</v>
      </c>
      <c r="C64">
        <v>333.077</v>
      </c>
      <c r="D64">
        <v>1713.15</v>
      </c>
      <c r="E64">
        <v>72.201599999999999</v>
      </c>
      <c r="F64">
        <v>2.0099999999999998</v>
      </c>
      <c r="G64">
        <v>108.76</v>
      </c>
      <c r="H64" s="3">
        <v>-4.7999999999999996E-3</v>
      </c>
      <c r="I64" s="3">
        <v>8.8999999999999999E-3</v>
      </c>
      <c r="K64" s="32"/>
      <c r="L64">
        <v>286.51194401608444</v>
      </c>
      <c r="M64">
        <v>333.077</v>
      </c>
      <c r="N64">
        <v>1713.15</v>
      </c>
      <c r="O64">
        <v>72.201599999999999</v>
      </c>
      <c r="P64">
        <v>2.0099999999999998</v>
      </c>
      <c r="Q64">
        <v>108.76</v>
      </c>
      <c r="R64" s="3">
        <v>-4.7999999999999996E-3</v>
      </c>
      <c r="S64" s="3">
        <v>8.8999999999999999E-3</v>
      </c>
    </row>
    <row r="65" spans="1:19" x14ac:dyDescent="0.3">
      <c r="A65" s="2">
        <v>41000</v>
      </c>
      <c r="B65">
        <v>208.14101374712692</v>
      </c>
      <c r="C65">
        <v>336.26600000000002</v>
      </c>
      <c r="D65">
        <v>1682.34</v>
      </c>
      <c r="E65">
        <v>72.536299999999997</v>
      </c>
      <c r="F65">
        <v>2.2200000000000002</v>
      </c>
      <c r="G65">
        <v>105.23</v>
      </c>
      <c r="H65" s="3">
        <v>-6.1000000000000004E-3</v>
      </c>
      <c r="I65" s="3">
        <v>-4.5999999999999999E-3</v>
      </c>
      <c r="K65" s="32"/>
      <c r="L65">
        <v>208.14101374712692</v>
      </c>
      <c r="M65">
        <v>336.26600000000002</v>
      </c>
      <c r="N65">
        <v>1682.34</v>
      </c>
      <c r="O65">
        <v>72.536299999999997</v>
      </c>
      <c r="P65">
        <v>2.2200000000000002</v>
      </c>
      <c r="Q65">
        <v>105.23</v>
      </c>
      <c r="R65" s="3">
        <v>-6.1000000000000004E-3</v>
      </c>
      <c r="S65" s="3">
        <v>-4.5999999999999999E-3</v>
      </c>
    </row>
    <row r="66" spans="1:19" x14ac:dyDescent="0.3">
      <c r="A66" s="2">
        <v>41030</v>
      </c>
      <c r="B66">
        <v>215.08789798293154</v>
      </c>
      <c r="C66">
        <v>329.315</v>
      </c>
      <c r="D66">
        <v>1662.4</v>
      </c>
      <c r="E66">
        <v>72.242400000000004</v>
      </c>
      <c r="F66">
        <v>1.98</v>
      </c>
      <c r="G66">
        <v>106.16</v>
      </c>
      <c r="H66" s="3">
        <v>-1.1000000000000001E-3</v>
      </c>
      <c r="I66" s="3">
        <v>-5.1999999999999998E-3</v>
      </c>
      <c r="K66" s="32"/>
      <c r="L66">
        <v>215.08789798293154</v>
      </c>
      <c r="M66">
        <v>329.315</v>
      </c>
      <c r="N66">
        <v>1662.4</v>
      </c>
      <c r="O66">
        <v>72.242400000000004</v>
      </c>
      <c r="P66">
        <v>1.98</v>
      </c>
      <c r="Q66">
        <v>106.16</v>
      </c>
      <c r="R66" s="3">
        <v>-1.1000000000000001E-3</v>
      </c>
      <c r="S66" s="3">
        <v>-5.1999999999999998E-3</v>
      </c>
    </row>
    <row r="67" spans="1:19" x14ac:dyDescent="0.3">
      <c r="A67" s="2">
        <v>41061</v>
      </c>
      <c r="B67">
        <v>204.86867059457052</v>
      </c>
      <c r="C67">
        <v>292.01400000000001</v>
      </c>
      <c r="D67">
        <v>1611.34</v>
      </c>
      <c r="E67">
        <v>75.516000000000005</v>
      </c>
      <c r="F67">
        <v>1.61</v>
      </c>
      <c r="G67">
        <v>83.23</v>
      </c>
      <c r="H67" s="3">
        <v>9.5999999999999992E-3</v>
      </c>
      <c r="I67" s="3">
        <v>4.1000000000000003E-3</v>
      </c>
      <c r="K67" s="32"/>
      <c r="L67">
        <v>204.86867059457052</v>
      </c>
      <c r="M67">
        <v>292.01400000000001</v>
      </c>
      <c r="N67">
        <v>1611.34</v>
      </c>
      <c r="O67">
        <v>75.516000000000005</v>
      </c>
      <c r="P67">
        <v>1.61</v>
      </c>
      <c r="Q67">
        <v>83.23</v>
      </c>
      <c r="R67" s="3">
        <v>9.5999999999999992E-3</v>
      </c>
      <c r="S67" s="3">
        <v>4.1000000000000003E-3</v>
      </c>
    </row>
    <row r="68" spans="1:19" x14ac:dyDescent="0.3">
      <c r="A68" s="2">
        <v>41091</v>
      </c>
      <c r="B68">
        <v>228.2593435204216</v>
      </c>
      <c r="C68">
        <v>313.33600000000001</v>
      </c>
      <c r="D68">
        <v>1598.2</v>
      </c>
      <c r="E68">
        <v>74.619600000000005</v>
      </c>
      <c r="F68">
        <v>1.64</v>
      </c>
      <c r="G68">
        <v>83.75</v>
      </c>
      <c r="H68" s="3">
        <v>-2.7099999999999999E-2</v>
      </c>
      <c r="I68" s="3">
        <v>-2.5000000000000001E-3</v>
      </c>
      <c r="K68" s="32"/>
      <c r="L68">
        <v>228.2593435204216</v>
      </c>
      <c r="M68">
        <v>313.33600000000001</v>
      </c>
      <c r="N68">
        <v>1598.2</v>
      </c>
      <c r="O68">
        <v>74.619600000000005</v>
      </c>
      <c r="P68">
        <v>1.64</v>
      </c>
      <c r="Q68">
        <v>83.75</v>
      </c>
      <c r="R68" s="3">
        <v>-2.7099999999999999E-2</v>
      </c>
      <c r="S68" s="3">
        <v>-2.5000000000000001E-3</v>
      </c>
    </row>
    <row r="69" spans="1:19" x14ac:dyDescent="0.3">
      <c r="A69" s="2">
        <v>41122</v>
      </c>
      <c r="B69">
        <v>227.74521250491455</v>
      </c>
      <c r="C69">
        <v>315.55099999999999</v>
      </c>
      <c r="D69">
        <v>1603.59</v>
      </c>
      <c r="E69">
        <v>74.662099999999995</v>
      </c>
      <c r="F69">
        <v>1.47</v>
      </c>
      <c r="G69">
        <v>88.91</v>
      </c>
      <c r="H69" s="3">
        <v>4.1999999999999997E-3</v>
      </c>
      <c r="I69" s="3">
        <v>1.34E-2</v>
      </c>
      <c r="K69" s="32"/>
      <c r="L69">
        <v>227.74521250491455</v>
      </c>
      <c r="M69">
        <v>315.55099999999999</v>
      </c>
      <c r="N69">
        <v>1603.59</v>
      </c>
      <c r="O69">
        <v>74.662099999999995</v>
      </c>
      <c r="P69">
        <v>1.47</v>
      </c>
      <c r="Q69">
        <v>88.91</v>
      </c>
      <c r="R69" s="3">
        <v>4.1999999999999997E-3</v>
      </c>
      <c r="S69" s="3">
        <v>1.34E-2</v>
      </c>
    </row>
    <row r="70" spans="1:19" x14ac:dyDescent="0.3">
      <c r="A70" s="2">
        <v>41153</v>
      </c>
      <c r="B70">
        <v>254.5715213393122</v>
      </c>
      <c r="C70">
        <v>322.709</v>
      </c>
      <c r="D70">
        <v>1693.98</v>
      </c>
      <c r="E70">
        <v>73.576099999999997</v>
      </c>
      <c r="F70">
        <v>1.63</v>
      </c>
      <c r="G70">
        <v>96.47</v>
      </c>
      <c r="H70" s="3">
        <v>6.7999999999999996E-3</v>
      </c>
      <c r="I70" s="3">
        <v>1.5699999999999999E-2</v>
      </c>
      <c r="K70" s="32"/>
      <c r="L70">
        <v>254.5715213393122</v>
      </c>
      <c r="M70">
        <v>322.709</v>
      </c>
      <c r="N70">
        <v>1693.98</v>
      </c>
      <c r="O70">
        <v>73.576099999999997</v>
      </c>
      <c r="P70">
        <v>1.63</v>
      </c>
      <c r="Q70">
        <v>96.47</v>
      </c>
      <c r="R70" s="3">
        <v>6.7999999999999996E-3</v>
      </c>
      <c r="S70" s="3">
        <v>1.5699999999999999E-2</v>
      </c>
    </row>
    <row r="71" spans="1:19" x14ac:dyDescent="0.3">
      <c r="A71" s="2">
        <v>41183</v>
      </c>
      <c r="B71">
        <v>307.96067380267203</v>
      </c>
      <c r="C71">
        <v>333.29599999999999</v>
      </c>
      <c r="D71">
        <v>1777.3</v>
      </c>
      <c r="E71">
        <v>72.610900000000001</v>
      </c>
      <c r="F71">
        <v>1.68</v>
      </c>
      <c r="G71">
        <v>92.48</v>
      </c>
      <c r="H71" s="3">
        <v>-7.7999999999999996E-3</v>
      </c>
      <c r="I71" s="3">
        <v>3.6400000000000002E-2</v>
      </c>
      <c r="K71" s="32"/>
      <c r="L71">
        <v>307.96067380267203</v>
      </c>
      <c r="M71">
        <v>333.29599999999999</v>
      </c>
      <c r="N71">
        <v>1777.3</v>
      </c>
      <c r="O71">
        <v>72.610900000000001</v>
      </c>
      <c r="P71">
        <v>1.68</v>
      </c>
      <c r="Q71">
        <v>92.48</v>
      </c>
      <c r="R71" s="3">
        <v>-7.7999999999999996E-3</v>
      </c>
      <c r="S71" s="3">
        <v>3.6400000000000002E-2</v>
      </c>
    </row>
    <row r="72" spans="1:19" x14ac:dyDescent="0.3">
      <c r="A72" s="2">
        <v>41214</v>
      </c>
      <c r="B72">
        <v>309.90600576174552</v>
      </c>
      <c r="C72">
        <v>331.82400000000001</v>
      </c>
      <c r="D72">
        <v>1717.4</v>
      </c>
      <c r="E72">
        <v>73.169499999999999</v>
      </c>
      <c r="F72">
        <v>1.81</v>
      </c>
      <c r="G72">
        <v>87.09</v>
      </c>
      <c r="H72" s="3">
        <v>3.0000000000000001E-3</v>
      </c>
      <c r="I72" s="3">
        <v>-8.0999999999999996E-3</v>
      </c>
      <c r="K72" s="32"/>
      <c r="L72">
        <v>309.90600576174552</v>
      </c>
      <c r="M72">
        <v>331.82400000000001</v>
      </c>
      <c r="N72">
        <v>1717.4</v>
      </c>
      <c r="O72">
        <v>73.169499999999999</v>
      </c>
      <c r="P72">
        <v>1.81</v>
      </c>
      <c r="Q72">
        <v>87.09</v>
      </c>
      <c r="R72" s="3">
        <v>3.0000000000000001E-3</v>
      </c>
      <c r="S72" s="3">
        <v>-8.0999999999999996E-3</v>
      </c>
    </row>
    <row r="73" spans="1:19" x14ac:dyDescent="0.3">
      <c r="A73" s="2">
        <v>41244</v>
      </c>
      <c r="B73">
        <v>299.79981028876506</v>
      </c>
      <c r="C73">
        <v>332.40600000000001</v>
      </c>
      <c r="D73">
        <v>1716.22</v>
      </c>
      <c r="E73">
        <v>73.092299999999994</v>
      </c>
      <c r="F73">
        <v>1.63</v>
      </c>
      <c r="G73">
        <v>89.09</v>
      </c>
      <c r="H73" s="3">
        <v>1.89E-2</v>
      </c>
      <c r="I73" s="3">
        <v>3.5200000000000002E-2</v>
      </c>
      <c r="K73" s="32"/>
      <c r="L73">
        <v>299.79981028876506</v>
      </c>
      <c r="M73">
        <v>332.40600000000001</v>
      </c>
      <c r="N73">
        <v>1716.22</v>
      </c>
      <c r="O73">
        <v>73.092299999999994</v>
      </c>
      <c r="P73">
        <v>1.63</v>
      </c>
      <c r="Q73">
        <v>89.09</v>
      </c>
      <c r="R73" s="3">
        <v>1.89E-2</v>
      </c>
      <c r="S73" s="3">
        <v>3.5200000000000002E-2</v>
      </c>
    </row>
    <row r="74" spans="1:19" x14ac:dyDescent="0.3">
      <c r="A74" s="2">
        <v>41275</v>
      </c>
      <c r="B74">
        <v>257.15054290794581</v>
      </c>
      <c r="C74">
        <v>339.78500000000003</v>
      </c>
      <c r="D74">
        <v>1662.41</v>
      </c>
      <c r="E74">
        <v>73.436199999999999</v>
      </c>
      <c r="F74">
        <v>1.76</v>
      </c>
      <c r="G74">
        <v>91.82</v>
      </c>
      <c r="H74" s="3">
        <v>5.7000000000000002E-3</v>
      </c>
      <c r="I74" s="3">
        <v>9.4999999999999998E-3</v>
      </c>
      <c r="K74" s="32">
        <v>2013</v>
      </c>
      <c r="L74">
        <v>257.15054290794581</v>
      </c>
      <c r="M74">
        <v>339.78500000000003</v>
      </c>
      <c r="N74">
        <v>1662.41</v>
      </c>
      <c r="O74">
        <v>73.436199999999999</v>
      </c>
      <c r="P74">
        <v>1.76</v>
      </c>
      <c r="Q74">
        <v>91.82</v>
      </c>
      <c r="R74" s="3">
        <v>5.7000000000000002E-3</v>
      </c>
      <c r="S74" s="3">
        <v>9.4999999999999998E-3</v>
      </c>
    </row>
    <row r="75" spans="1:19" x14ac:dyDescent="0.3">
      <c r="A75" s="2">
        <v>41306</v>
      </c>
      <c r="B75">
        <v>259.104783821627</v>
      </c>
      <c r="C75">
        <v>357.75900000000001</v>
      </c>
      <c r="D75">
        <v>1668.8</v>
      </c>
      <c r="E75">
        <v>73.358999999999995</v>
      </c>
      <c r="F75">
        <v>2.02</v>
      </c>
      <c r="G75">
        <v>97.77</v>
      </c>
      <c r="H75" s="3">
        <v>-3.5000000000000001E-3</v>
      </c>
      <c r="I75" s="3">
        <v>1.1000000000000001E-3</v>
      </c>
      <c r="K75" s="32"/>
      <c r="L75">
        <v>259.104783821627</v>
      </c>
      <c r="M75">
        <v>357.75900000000001</v>
      </c>
      <c r="N75">
        <v>1668.8</v>
      </c>
      <c r="O75">
        <v>73.358999999999995</v>
      </c>
      <c r="P75">
        <v>2.02</v>
      </c>
      <c r="Q75">
        <v>97.77</v>
      </c>
      <c r="R75" s="3">
        <v>-3.5000000000000001E-3</v>
      </c>
      <c r="S75" s="3">
        <v>1.1000000000000001E-3</v>
      </c>
    </row>
    <row r="76" spans="1:19" x14ac:dyDescent="0.3">
      <c r="A76" s="2">
        <v>41334</v>
      </c>
      <c r="B76">
        <v>230.25817079426668</v>
      </c>
      <c r="C76">
        <v>353.61099999999999</v>
      </c>
      <c r="D76">
        <v>1578.51</v>
      </c>
      <c r="E76">
        <v>76.072400000000002</v>
      </c>
      <c r="F76">
        <v>1.88</v>
      </c>
      <c r="G76">
        <v>90.68</v>
      </c>
      <c r="H76" s="3">
        <v>9.1000000000000004E-3</v>
      </c>
      <c r="I76" s="3">
        <v>-2.5999999999999999E-3</v>
      </c>
      <c r="K76" s="32"/>
      <c r="L76">
        <v>230.25817079426668</v>
      </c>
      <c r="M76">
        <v>353.61099999999999</v>
      </c>
      <c r="N76">
        <v>1578.51</v>
      </c>
      <c r="O76">
        <v>76.072400000000002</v>
      </c>
      <c r="P76">
        <v>1.88</v>
      </c>
      <c r="Q76">
        <v>90.68</v>
      </c>
      <c r="R76" s="3">
        <v>9.1000000000000004E-3</v>
      </c>
      <c r="S76" s="3">
        <v>-2.5999999999999999E-3</v>
      </c>
    </row>
    <row r="77" spans="1:19" x14ac:dyDescent="0.3">
      <c r="A77" s="2">
        <v>41365</v>
      </c>
      <c r="B77">
        <v>228.2787568381568</v>
      </c>
      <c r="C77">
        <v>358.47</v>
      </c>
      <c r="D77">
        <v>1595.8</v>
      </c>
      <c r="E77">
        <v>75.978300000000004</v>
      </c>
      <c r="F77">
        <v>1.9</v>
      </c>
      <c r="G77">
        <v>97.07</v>
      </c>
      <c r="H77" s="3">
        <v>-2.3E-2</v>
      </c>
      <c r="I77" s="3">
        <v>5.7000000000000002E-3</v>
      </c>
      <c r="K77" s="32"/>
      <c r="L77">
        <v>228.2787568381568</v>
      </c>
      <c r="M77">
        <v>358.47</v>
      </c>
      <c r="N77">
        <v>1595.8</v>
      </c>
      <c r="O77">
        <v>75.978300000000004</v>
      </c>
      <c r="P77">
        <v>1.9</v>
      </c>
      <c r="Q77">
        <v>97.07</v>
      </c>
      <c r="R77" s="3">
        <v>-2.3E-2</v>
      </c>
      <c r="S77" s="3">
        <v>5.7000000000000002E-3</v>
      </c>
    </row>
    <row r="78" spans="1:19" x14ac:dyDescent="0.3">
      <c r="A78" s="2">
        <v>41395</v>
      </c>
      <c r="B78">
        <v>220.95817035610952</v>
      </c>
      <c r="C78">
        <v>367.24900000000002</v>
      </c>
      <c r="D78">
        <v>1445.78</v>
      </c>
      <c r="E78">
        <v>75.422499999999999</v>
      </c>
      <c r="F78">
        <v>1.73</v>
      </c>
      <c r="G78">
        <v>91.03</v>
      </c>
      <c r="H78" s="3">
        <v>2.0899999999999998E-2</v>
      </c>
      <c r="I78" s="3">
        <v>2.4899999999999999E-2</v>
      </c>
      <c r="K78" s="32"/>
      <c r="L78">
        <v>220.95817035610952</v>
      </c>
      <c r="M78">
        <v>367.24900000000002</v>
      </c>
      <c r="N78">
        <v>1445.78</v>
      </c>
      <c r="O78">
        <v>75.422499999999999</v>
      </c>
      <c r="P78">
        <v>1.73</v>
      </c>
      <c r="Q78">
        <v>91.03</v>
      </c>
      <c r="R78" s="3">
        <v>2.0899999999999998E-2</v>
      </c>
      <c r="S78" s="3">
        <v>2.4899999999999999E-2</v>
      </c>
    </row>
    <row r="79" spans="1:19" x14ac:dyDescent="0.3">
      <c r="A79" s="2">
        <v>41426</v>
      </c>
      <c r="B79">
        <v>222.88335273005629</v>
      </c>
      <c r="C79">
        <v>366.93</v>
      </c>
      <c r="D79">
        <v>1408.95</v>
      </c>
      <c r="E79">
        <v>76.602900000000005</v>
      </c>
      <c r="F79">
        <v>2.14</v>
      </c>
      <c r="G79">
        <v>93.45</v>
      </c>
      <c r="H79" s="3">
        <v>1.35E-2</v>
      </c>
      <c r="I79" s="3">
        <v>-1.2999999999999999E-3</v>
      </c>
      <c r="K79" s="32"/>
      <c r="L79">
        <v>222.88335273005629</v>
      </c>
      <c r="M79">
        <v>366.93</v>
      </c>
      <c r="N79">
        <v>1408.95</v>
      </c>
      <c r="O79">
        <v>76.602900000000005</v>
      </c>
      <c r="P79">
        <v>2.14</v>
      </c>
      <c r="Q79">
        <v>93.45</v>
      </c>
      <c r="R79" s="3">
        <v>1.35E-2</v>
      </c>
      <c r="S79" s="3">
        <v>-1.2999999999999999E-3</v>
      </c>
    </row>
    <row r="80" spans="1:19" x14ac:dyDescent="0.3">
      <c r="A80" s="2">
        <v>41456</v>
      </c>
      <c r="B80">
        <v>178.72774704439479</v>
      </c>
      <c r="C80">
        <v>358.25400000000002</v>
      </c>
      <c r="D80">
        <v>1246.8399999999999</v>
      </c>
      <c r="E80">
        <v>77.406199999999998</v>
      </c>
      <c r="F80">
        <v>2.5499999999999998</v>
      </c>
      <c r="G80">
        <v>97.89</v>
      </c>
      <c r="H80" s="3">
        <v>1.7999999999999999E-2</v>
      </c>
      <c r="I80" s="3">
        <v>6.1000000000000004E-3</v>
      </c>
      <c r="K80" s="32"/>
      <c r="L80">
        <v>178.72774704439479</v>
      </c>
      <c r="M80">
        <v>358.25400000000002</v>
      </c>
      <c r="N80">
        <v>1246.8399999999999</v>
      </c>
      <c r="O80">
        <v>77.406199999999998</v>
      </c>
      <c r="P80">
        <v>2.5499999999999998</v>
      </c>
      <c r="Q80">
        <v>97.89</v>
      </c>
      <c r="R80" s="3">
        <v>1.7999999999999999E-2</v>
      </c>
      <c r="S80" s="3">
        <v>6.1000000000000004E-3</v>
      </c>
    </row>
    <row r="81" spans="1:19" x14ac:dyDescent="0.3">
      <c r="A81" s="2">
        <v>41487</v>
      </c>
      <c r="B81">
        <v>222.01624046350867</v>
      </c>
      <c r="C81">
        <v>376.51400000000001</v>
      </c>
      <c r="D81">
        <v>1314.44</v>
      </c>
      <c r="E81">
        <v>76.757499999999993</v>
      </c>
      <c r="F81">
        <v>2.57</v>
      </c>
      <c r="G81">
        <v>107.92</v>
      </c>
      <c r="H81" s="3">
        <v>-4.0000000000000002E-4</v>
      </c>
      <c r="I81" s="3">
        <v>-2.7699999999999999E-2</v>
      </c>
      <c r="K81" s="32"/>
      <c r="L81">
        <v>222.01624046350867</v>
      </c>
      <c r="M81">
        <v>376.51400000000001</v>
      </c>
      <c r="N81">
        <v>1314.44</v>
      </c>
      <c r="O81">
        <v>76.757499999999993</v>
      </c>
      <c r="P81">
        <v>2.57</v>
      </c>
      <c r="Q81">
        <v>107.92</v>
      </c>
      <c r="R81" s="3">
        <v>-4.0000000000000002E-4</v>
      </c>
      <c r="S81" s="3">
        <v>-2.7699999999999999E-2</v>
      </c>
    </row>
    <row r="82" spans="1:19" x14ac:dyDescent="0.3">
      <c r="A82" s="2">
        <v>41518</v>
      </c>
      <c r="B82">
        <v>230.3019868855566</v>
      </c>
      <c r="C82">
        <v>366.209</v>
      </c>
      <c r="D82">
        <v>1393.3</v>
      </c>
      <c r="E82">
        <v>77.003600000000006</v>
      </c>
      <c r="F82">
        <v>2.76</v>
      </c>
      <c r="G82">
        <v>107.65</v>
      </c>
      <c r="H82" s="3">
        <v>2.7099999999999999E-2</v>
      </c>
      <c r="I82" s="3">
        <v>-1.2E-2</v>
      </c>
      <c r="K82" s="32"/>
      <c r="L82">
        <v>230.3019868855566</v>
      </c>
      <c r="M82">
        <v>366.209</v>
      </c>
      <c r="N82">
        <v>1393.3</v>
      </c>
      <c r="O82">
        <v>77.003600000000006</v>
      </c>
      <c r="P82">
        <v>2.76</v>
      </c>
      <c r="Q82">
        <v>107.65</v>
      </c>
      <c r="R82" s="3">
        <v>2.7099999999999999E-2</v>
      </c>
      <c r="S82" s="3">
        <v>-1.2E-2</v>
      </c>
    </row>
    <row r="83" spans="1:19" x14ac:dyDescent="0.3">
      <c r="A83" s="2">
        <v>41548</v>
      </c>
      <c r="B83">
        <v>181.31030850236124</v>
      </c>
      <c r="C83">
        <v>384.61599999999999</v>
      </c>
      <c r="D83">
        <v>1290.24</v>
      </c>
      <c r="E83">
        <v>75.242599999999996</v>
      </c>
      <c r="F83">
        <v>2.66</v>
      </c>
      <c r="G83">
        <v>102.08</v>
      </c>
      <c r="H83" s="3">
        <v>-1.5100000000000001E-2</v>
      </c>
      <c r="I83" s="3">
        <v>1.0999999999999999E-2</v>
      </c>
      <c r="K83" s="32"/>
      <c r="L83">
        <v>181.31030850236124</v>
      </c>
      <c r="M83">
        <v>384.61599999999999</v>
      </c>
      <c r="N83">
        <v>1290.24</v>
      </c>
      <c r="O83">
        <v>75.242599999999996</v>
      </c>
      <c r="P83">
        <v>2.66</v>
      </c>
      <c r="Q83">
        <v>102.08</v>
      </c>
      <c r="R83" s="3">
        <v>-1.5100000000000001E-2</v>
      </c>
      <c r="S83" s="3">
        <v>1.0999999999999999E-2</v>
      </c>
    </row>
    <row r="84" spans="1:19" x14ac:dyDescent="0.3">
      <c r="A84" s="2">
        <v>41579</v>
      </c>
      <c r="B84">
        <v>197.71955206759307</v>
      </c>
      <c r="C84">
        <v>395.72699999999998</v>
      </c>
      <c r="D84">
        <v>1309.9000000000001</v>
      </c>
      <c r="E84">
        <v>75.987499999999997</v>
      </c>
      <c r="F84">
        <v>2.57</v>
      </c>
      <c r="G84">
        <v>94.61</v>
      </c>
      <c r="H84" s="3">
        <v>1.38E-2</v>
      </c>
      <c r="I84" s="3">
        <v>2.5999999999999999E-3</v>
      </c>
      <c r="K84" s="32"/>
      <c r="L84">
        <v>197.71955206759307</v>
      </c>
      <c r="M84">
        <v>395.72699999999998</v>
      </c>
      <c r="N84">
        <v>1309.9000000000001</v>
      </c>
      <c r="O84">
        <v>75.987499999999997</v>
      </c>
      <c r="P84">
        <v>2.57</v>
      </c>
      <c r="Q84">
        <v>94.61</v>
      </c>
      <c r="R84" s="3">
        <v>1.38E-2</v>
      </c>
      <c r="S84" s="3">
        <v>2.5999999999999999E-3</v>
      </c>
    </row>
    <row r="85" spans="1:19" x14ac:dyDescent="0.3">
      <c r="A85" s="2">
        <v>41609</v>
      </c>
      <c r="B85">
        <v>176.04024139203659</v>
      </c>
      <c r="C85">
        <v>400.28</v>
      </c>
      <c r="D85">
        <v>1227.74</v>
      </c>
      <c r="E85">
        <v>76.725899999999996</v>
      </c>
      <c r="F85">
        <v>2.74</v>
      </c>
      <c r="G85">
        <v>93.82</v>
      </c>
      <c r="H85" s="3">
        <v>-5.0000000000000001E-3</v>
      </c>
      <c r="I85" s="3">
        <v>-3.0999999999999999E-3</v>
      </c>
      <c r="K85" s="32"/>
      <c r="L85">
        <v>176.04024139203659</v>
      </c>
      <c r="M85">
        <v>400.28</v>
      </c>
      <c r="N85">
        <v>1227.74</v>
      </c>
      <c r="O85">
        <v>76.725899999999996</v>
      </c>
      <c r="P85">
        <v>2.74</v>
      </c>
      <c r="Q85">
        <v>93.82</v>
      </c>
      <c r="R85" s="3">
        <v>-5.0000000000000001E-3</v>
      </c>
      <c r="S85" s="3">
        <v>-3.0999999999999999E-3</v>
      </c>
    </row>
    <row r="86" spans="1:19" x14ac:dyDescent="0.3">
      <c r="A86" s="2">
        <v>41640</v>
      </c>
      <c r="B86">
        <v>151.40424853465728</v>
      </c>
      <c r="C86">
        <v>408.553</v>
      </c>
      <c r="D86">
        <v>1207.8499999999999</v>
      </c>
      <c r="E86">
        <v>76.436000000000007</v>
      </c>
      <c r="F86">
        <v>2.99</v>
      </c>
      <c r="G86">
        <v>98.04</v>
      </c>
      <c r="H86" s="3">
        <v>6.1000000000000004E-3</v>
      </c>
      <c r="I86" s="3">
        <v>-2.1299999999999999E-2</v>
      </c>
      <c r="K86" s="32">
        <v>2014</v>
      </c>
      <c r="L86">
        <v>151.40424853465728</v>
      </c>
      <c r="M86">
        <v>408.553</v>
      </c>
      <c r="N86">
        <v>1207.8499999999999</v>
      </c>
      <c r="O86">
        <v>76.436000000000007</v>
      </c>
      <c r="P86">
        <v>2.99</v>
      </c>
      <c r="Q86">
        <v>98.04</v>
      </c>
      <c r="R86" s="3">
        <v>6.1000000000000004E-3</v>
      </c>
      <c r="S86" s="3">
        <v>-2.1299999999999999E-2</v>
      </c>
    </row>
    <row r="87" spans="1:19" x14ac:dyDescent="0.3">
      <c r="A87" s="2">
        <v>41671</v>
      </c>
      <c r="B87">
        <v>178.48510717604606</v>
      </c>
      <c r="C87">
        <v>385.66399999999999</v>
      </c>
      <c r="D87">
        <v>1263.9000000000001</v>
      </c>
      <c r="E87">
        <v>77.534700000000001</v>
      </c>
      <c r="F87">
        <v>2.73</v>
      </c>
      <c r="G87">
        <v>96.43</v>
      </c>
      <c r="H87" s="3">
        <v>1.2999999999999999E-3</v>
      </c>
      <c r="I87" s="3">
        <v>-3.7000000000000002E-3</v>
      </c>
      <c r="K87" s="32"/>
      <c r="L87">
        <v>178.48510717604606</v>
      </c>
      <c r="M87">
        <v>385.66399999999999</v>
      </c>
      <c r="N87">
        <v>1263.9000000000001</v>
      </c>
      <c r="O87">
        <v>77.534700000000001</v>
      </c>
      <c r="P87">
        <v>2.73</v>
      </c>
      <c r="Q87">
        <v>96.43</v>
      </c>
      <c r="R87" s="3">
        <v>1.2999999999999999E-3</v>
      </c>
      <c r="S87" s="3">
        <v>-3.7000000000000002E-3</v>
      </c>
    </row>
    <row r="88" spans="1:19" x14ac:dyDescent="0.3">
      <c r="A88" s="2">
        <v>41699</v>
      </c>
      <c r="B88">
        <v>204.85137370309647</v>
      </c>
      <c r="C88">
        <v>405.05500000000001</v>
      </c>
      <c r="D88">
        <v>1353.99</v>
      </c>
      <c r="E88">
        <v>76.821299999999994</v>
      </c>
      <c r="F88">
        <v>2.69</v>
      </c>
      <c r="G88">
        <v>104.92</v>
      </c>
      <c r="H88" s="3">
        <v>-1.15E-2</v>
      </c>
      <c r="I88" s="3">
        <v>5.0299999999999997E-2</v>
      </c>
      <c r="K88" s="32"/>
      <c r="L88">
        <v>204.85137370309647</v>
      </c>
      <c r="M88">
        <v>405.05500000000001</v>
      </c>
      <c r="N88">
        <v>1353.99</v>
      </c>
      <c r="O88">
        <v>76.821299999999994</v>
      </c>
      <c r="P88">
        <v>2.69</v>
      </c>
      <c r="Q88">
        <v>104.92</v>
      </c>
      <c r="R88" s="3">
        <v>-1.15E-2</v>
      </c>
      <c r="S88" s="3">
        <v>5.0299999999999997E-2</v>
      </c>
    </row>
    <row r="89" spans="1:19" x14ac:dyDescent="0.3">
      <c r="A89" s="2">
        <v>41730</v>
      </c>
      <c r="B89">
        <v>187.77170298003765</v>
      </c>
      <c r="C89">
        <v>413.44600000000003</v>
      </c>
      <c r="D89">
        <v>1281.1500000000001</v>
      </c>
      <c r="E89">
        <v>76.8292</v>
      </c>
      <c r="F89">
        <v>2.72</v>
      </c>
      <c r="G89">
        <v>99.74</v>
      </c>
      <c r="H89" s="3">
        <v>-4.1000000000000002E-2</v>
      </c>
      <c r="I89" s="3">
        <v>1.0999999999999999E-2</v>
      </c>
      <c r="K89" s="32"/>
      <c r="L89">
        <v>187.77170298003765</v>
      </c>
      <c r="M89">
        <v>413.44600000000003</v>
      </c>
      <c r="N89">
        <v>1281.1500000000001</v>
      </c>
      <c r="O89">
        <v>76.8292</v>
      </c>
      <c r="P89">
        <v>2.72</v>
      </c>
      <c r="Q89">
        <v>99.74</v>
      </c>
      <c r="R89" s="3">
        <v>-4.1000000000000002E-2</v>
      </c>
      <c r="S89" s="3">
        <v>1.0999999999999999E-2</v>
      </c>
    </row>
    <row r="90" spans="1:19" x14ac:dyDescent="0.3">
      <c r="A90" s="2">
        <v>41760</v>
      </c>
      <c r="B90">
        <v>195.14243310959134</v>
      </c>
      <c r="C90">
        <v>414.70800000000003</v>
      </c>
      <c r="D90">
        <v>1282.28</v>
      </c>
      <c r="E90">
        <v>76.320599999999999</v>
      </c>
      <c r="F90">
        <v>2.71</v>
      </c>
      <c r="G90">
        <v>99.42</v>
      </c>
      <c r="H90" s="3">
        <v>-1.8700000000000001E-2</v>
      </c>
      <c r="I90" s="3">
        <v>-3.5999999999999999E-3</v>
      </c>
      <c r="K90" s="32"/>
      <c r="L90">
        <v>195.14243310959134</v>
      </c>
      <c r="M90">
        <v>414.70800000000003</v>
      </c>
      <c r="N90">
        <v>1282.28</v>
      </c>
      <c r="O90">
        <v>76.320599999999999</v>
      </c>
      <c r="P90">
        <v>2.71</v>
      </c>
      <c r="Q90">
        <v>99.42</v>
      </c>
      <c r="R90" s="3">
        <v>-1.8700000000000001E-2</v>
      </c>
      <c r="S90" s="3">
        <v>-3.5999999999999999E-3</v>
      </c>
    </row>
    <row r="91" spans="1:19" x14ac:dyDescent="0.3">
      <c r="A91" s="2">
        <v>41791</v>
      </c>
      <c r="B91">
        <v>186.51414891685147</v>
      </c>
      <c r="C91">
        <v>422.07100000000003</v>
      </c>
      <c r="D91">
        <v>1245.43</v>
      </c>
      <c r="E91">
        <v>76.871099999999998</v>
      </c>
      <c r="F91">
        <v>2.4700000000000002</v>
      </c>
      <c r="G91">
        <v>102.47</v>
      </c>
      <c r="H91" s="3">
        <v>3.0300000000000001E-2</v>
      </c>
      <c r="I91" s="3">
        <v>-6.6E-3</v>
      </c>
      <c r="K91" s="32"/>
      <c r="L91">
        <v>186.51414891685147</v>
      </c>
      <c r="M91">
        <v>422.07100000000003</v>
      </c>
      <c r="N91">
        <v>1245.43</v>
      </c>
      <c r="O91">
        <v>76.871099999999998</v>
      </c>
      <c r="P91">
        <v>2.4700000000000002</v>
      </c>
      <c r="Q91">
        <v>102.47</v>
      </c>
      <c r="R91" s="3">
        <v>3.0300000000000001E-2</v>
      </c>
      <c r="S91" s="3">
        <v>-6.6E-3</v>
      </c>
    </row>
    <row r="92" spans="1:19" x14ac:dyDescent="0.3">
      <c r="A92" s="2">
        <v>41821</v>
      </c>
      <c r="B92">
        <v>201.83327465951012</v>
      </c>
      <c r="C92">
        <v>431.25900000000001</v>
      </c>
      <c r="D92">
        <v>1329.03</v>
      </c>
      <c r="E92">
        <v>75.881900000000002</v>
      </c>
      <c r="F92">
        <v>2.57</v>
      </c>
      <c r="G92">
        <v>105.34</v>
      </c>
      <c r="H92" s="3">
        <v>-4.2299999999999997E-2</v>
      </c>
      <c r="I92" s="3">
        <v>-2.0000000000000001E-4</v>
      </c>
      <c r="K92" s="32"/>
      <c r="L92">
        <v>201.83327465951012</v>
      </c>
      <c r="M92">
        <v>431.25900000000001</v>
      </c>
      <c r="N92">
        <v>1329.03</v>
      </c>
      <c r="O92">
        <v>75.881900000000002</v>
      </c>
      <c r="P92">
        <v>2.57</v>
      </c>
      <c r="Q92">
        <v>105.34</v>
      </c>
      <c r="R92" s="3">
        <v>-4.2299999999999997E-2</v>
      </c>
      <c r="S92" s="3">
        <v>-2.0000000000000001E-4</v>
      </c>
    </row>
    <row r="93" spans="1:19" x14ac:dyDescent="0.3">
      <c r="A93" s="2">
        <v>41852</v>
      </c>
      <c r="B93">
        <v>209.14763280871321</v>
      </c>
      <c r="C93">
        <v>420.90800000000002</v>
      </c>
      <c r="D93">
        <v>1294.69</v>
      </c>
      <c r="E93">
        <v>77.315899999999999</v>
      </c>
      <c r="F93">
        <v>2.5299999999999998</v>
      </c>
      <c r="G93">
        <v>97.88</v>
      </c>
      <c r="H93" s="3">
        <v>3.2000000000000002E-3</v>
      </c>
      <c r="I93" s="3">
        <v>-5.4999999999999997E-3</v>
      </c>
      <c r="K93" s="32"/>
      <c r="L93">
        <v>209.14763280871321</v>
      </c>
      <c r="M93">
        <v>420.90800000000002</v>
      </c>
      <c r="N93">
        <v>1294.69</v>
      </c>
      <c r="O93">
        <v>77.315899999999999</v>
      </c>
      <c r="P93">
        <v>2.5299999999999998</v>
      </c>
      <c r="Q93">
        <v>97.88</v>
      </c>
      <c r="R93" s="3">
        <v>3.2000000000000002E-3</v>
      </c>
      <c r="S93" s="3">
        <v>-5.4999999999999997E-3</v>
      </c>
    </row>
    <row r="94" spans="1:19" x14ac:dyDescent="0.3">
      <c r="A94" s="2">
        <v>41883</v>
      </c>
      <c r="B94">
        <v>209.50128501112027</v>
      </c>
      <c r="C94">
        <v>431.59199999999998</v>
      </c>
      <c r="D94">
        <v>1287.29</v>
      </c>
      <c r="E94">
        <v>78.156300000000002</v>
      </c>
      <c r="F94">
        <v>2.37</v>
      </c>
      <c r="G94">
        <v>95.96</v>
      </c>
      <c r="H94" s="3">
        <v>-3.7499999999999999E-2</v>
      </c>
      <c r="I94" s="3">
        <v>-1.1900000000000001E-2</v>
      </c>
      <c r="K94" s="32"/>
      <c r="L94">
        <v>209.50128501112027</v>
      </c>
      <c r="M94">
        <v>431.59199999999998</v>
      </c>
      <c r="N94">
        <v>1287.29</v>
      </c>
      <c r="O94">
        <v>78.156300000000002</v>
      </c>
      <c r="P94">
        <v>2.37</v>
      </c>
      <c r="Q94">
        <v>95.96</v>
      </c>
      <c r="R94" s="3">
        <v>-3.7499999999999999E-2</v>
      </c>
      <c r="S94" s="3">
        <v>-1.1900000000000001E-2</v>
      </c>
    </row>
    <row r="95" spans="1:19" x14ac:dyDescent="0.3">
      <c r="A95" s="2">
        <v>41913</v>
      </c>
      <c r="B95">
        <v>166.84720830711996</v>
      </c>
      <c r="C95">
        <v>412.26100000000002</v>
      </c>
      <c r="D95">
        <v>1213.9000000000001</v>
      </c>
      <c r="E95">
        <v>81.209699999999998</v>
      </c>
      <c r="F95">
        <v>2.5499999999999998</v>
      </c>
      <c r="G95">
        <v>90.73</v>
      </c>
      <c r="H95" s="3">
        <v>3.8399999999999997E-2</v>
      </c>
      <c r="I95" s="3">
        <v>-1.6799999999999999E-2</v>
      </c>
      <c r="K95" s="32"/>
      <c r="L95">
        <v>166.84720830711996</v>
      </c>
      <c r="M95">
        <v>412.26100000000002</v>
      </c>
      <c r="N95">
        <v>1213.9000000000001</v>
      </c>
      <c r="O95">
        <v>81.209699999999998</v>
      </c>
      <c r="P95">
        <v>2.5499999999999998</v>
      </c>
      <c r="Q95">
        <v>90.73</v>
      </c>
      <c r="R95" s="3">
        <v>3.8399999999999997E-2</v>
      </c>
      <c r="S95" s="3">
        <v>-1.6799999999999999E-2</v>
      </c>
    </row>
    <row r="96" spans="1:19" x14ac:dyDescent="0.3">
      <c r="A96" s="2">
        <v>41944</v>
      </c>
      <c r="B96">
        <v>160.90078394690056</v>
      </c>
      <c r="C96">
        <v>417.22399999999999</v>
      </c>
      <c r="D96">
        <v>1169.23</v>
      </c>
      <c r="E96">
        <v>82.351200000000006</v>
      </c>
      <c r="F96">
        <v>2.3199999999999998</v>
      </c>
      <c r="G96">
        <v>78.78</v>
      </c>
      <c r="H96" s="3">
        <v>-2.2599999999999999E-2</v>
      </c>
      <c r="I96" s="3">
        <v>-2.98E-2</v>
      </c>
      <c r="K96" s="32"/>
      <c r="L96">
        <v>160.90078394690056</v>
      </c>
      <c r="M96">
        <v>417.22399999999999</v>
      </c>
      <c r="N96">
        <v>1169.23</v>
      </c>
      <c r="O96">
        <v>82.351200000000006</v>
      </c>
      <c r="P96">
        <v>2.3199999999999998</v>
      </c>
      <c r="Q96">
        <v>78.78</v>
      </c>
      <c r="R96" s="3">
        <v>-2.2599999999999999E-2</v>
      </c>
      <c r="S96" s="3">
        <v>-2.98E-2</v>
      </c>
    </row>
    <row r="97" spans="1:19" x14ac:dyDescent="0.3">
      <c r="A97" s="2">
        <v>41974</v>
      </c>
      <c r="B97">
        <v>185.37886439506022</v>
      </c>
      <c r="C97">
        <v>422.83600000000001</v>
      </c>
      <c r="D97">
        <v>1195.6400000000001</v>
      </c>
      <c r="E97">
        <v>83.020600000000002</v>
      </c>
      <c r="F97">
        <v>2.25</v>
      </c>
      <c r="G97">
        <v>69</v>
      </c>
      <c r="H97" s="3">
        <v>2.9000000000000001E-2</v>
      </c>
      <c r="I97" s="3">
        <v>2.12E-2</v>
      </c>
      <c r="K97" s="32"/>
      <c r="L97">
        <v>185.37886439506022</v>
      </c>
      <c r="M97">
        <v>422.83600000000001</v>
      </c>
      <c r="N97">
        <v>1195.6400000000001</v>
      </c>
      <c r="O97">
        <v>83.020600000000002</v>
      </c>
      <c r="P97">
        <v>2.25</v>
      </c>
      <c r="Q97">
        <v>69</v>
      </c>
      <c r="R97" s="3">
        <v>2.9000000000000001E-2</v>
      </c>
      <c r="S97" s="3">
        <v>2.12E-2</v>
      </c>
    </row>
    <row r="98" spans="1:19" x14ac:dyDescent="0.3">
      <c r="A98" s="2">
        <v>42005</v>
      </c>
      <c r="B98">
        <v>202.06929811677003</v>
      </c>
      <c r="C98">
        <v>417.12099999999998</v>
      </c>
      <c r="D98">
        <v>1186.33</v>
      </c>
      <c r="E98">
        <v>85.134299999999996</v>
      </c>
      <c r="F98">
        <v>2.2400000000000002</v>
      </c>
      <c r="G98">
        <v>53.27</v>
      </c>
      <c r="H98" s="3">
        <v>-8.3000000000000001E-3</v>
      </c>
      <c r="I98" s="3">
        <v>-3.4700000000000002E-2</v>
      </c>
      <c r="K98" s="32">
        <v>2015</v>
      </c>
      <c r="L98">
        <v>202.06929811677003</v>
      </c>
      <c r="M98">
        <v>417.12099999999998</v>
      </c>
      <c r="N98">
        <v>1186.33</v>
      </c>
      <c r="O98">
        <v>85.134299999999996</v>
      </c>
      <c r="P98">
        <v>2.2400000000000002</v>
      </c>
      <c r="Q98">
        <v>53.27</v>
      </c>
      <c r="R98" s="3">
        <v>-8.3000000000000001E-3</v>
      </c>
      <c r="S98" s="3">
        <v>-3.4700000000000002E-2</v>
      </c>
    </row>
    <row r="99" spans="1:19" x14ac:dyDescent="0.3">
      <c r="A99" s="2">
        <v>42036</v>
      </c>
      <c r="B99">
        <v>257.66145235926371</v>
      </c>
      <c r="C99">
        <v>414.10500000000002</v>
      </c>
      <c r="D99">
        <v>1271.58</v>
      </c>
      <c r="E99">
        <v>89.271500000000003</v>
      </c>
      <c r="F99">
        <v>1.77</v>
      </c>
      <c r="G99">
        <v>49.57</v>
      </c>
      <c r="H99" s="3">
        <v>2.3E-3</v>
      </c>
      <c r="I99" s="3">
        <v>-1.7299999999999999E-2</v>
      </c>
      <c r="K99" s="32"/>
      <c r="L99">
        <v>257.66145235926371</v>
      </c>
      <c r="M99">
        <v>414.10500000000002</v>
      </c>
      <c r="N99">
        <v>1271.58</v>
      </c>
      <c r="O99">
        <v>89.271500000000003</v>
      </c>
      <c r="P99">
        <v>1.77</v>
      </c>
      <c r="Q99">
        <v>49.57</v>
      </c>
      <c r="R99" s="3">
        <v>2.3E-3</v>
      </c>
      <c r="S99" s="3">
        <v>-1.7299999999999999E-2</v>
      </c>
    </row>
    <row r="100" spans="1:19" x14ac:dyDescent="0.3">
      <c r="A100" s="2">
        <v>42064</v>
      </c>
      <c r="B100">
        <v>228.8731000361955</v>
      </c>
      <c r="C100">
        <v>433.21</v>
      </c>
      <c r="D100">
        <v>1208.76</v>
      </c>
      <c r="E100">
        <v>89.935199999999995</v>
      </c>
      <c r="F100">
        <v>2.0099999999999998</v>
      </c>
      <c r="G100">
        <v>49.59</v>
      </c>
      <c r="H100" s="3">
        <v>3.1E-2</v>
      </c>
      <c r="I100" s="3">
        <v>-4.4999999999999997E-3</v>
      </c>
      <c r="K100" s="32"/>
      <c r="L100">
        <v>228.8731000361955</v>
      </c>
      <c r="M100">
        <v>433.21</v>
      </c>
      <c r="N100">
        <v>1208.76</v>
      </c>
      <c r="O100">
        <v>89.935199999999995</v>
      </c>
      <c r="P100">
        <v>2.0099999999999998</v>
      </c>
      <c r="Q100">
        <v>49.59</v>
      </c>
      <c r="R100" s="3">
        <v>3.1E-2</v>
      </c>
      <c r="S100" s="3">
        <v>-4.4999999999999997E-3</v>
      </c>
    </row>
    <row r="101" spans="1:19" x14ac:dyDescent="0.3">
      <c r="A101" s="2">
        <v>42095</v>
      </c>
      <c r="B101">
        <v>214.27429342477902</v>
      </c>
      <c r="C101">
        <v>424.55500000000001</v>
      </c>
      <c r="D101">
        <v>1201.07</v>
      </c>
      <c r="E101">
        <v>91.783199999999994</v>
      </c>
      <c r="F101">
        <v>1.94</v>
      </c>
      <c r="G101">
        <v>50.09</v>
      </c>
      <c r="H101" s="3">
        <v>-3.04E-2</v>
      </c>
      <c r="I101" s="3">
        <v>1.84E-2</v>
      </c>
      <c r="K101" s="32"/>
      <c r="L101">
        <v>214.27429342477902</v>
      </c>
      <c r="M101">
        <v>424.55500000000001</v>
      </c>
      <c r="N101">
        <v>1201.07</v>
      </c>
      <c r="O101">
        <v>91.783199999999994</v>
      </c>
      <c r="P101">
        <v>1.94</v>
      </c>
      <c r="Q101">
        <v>50.09</v>
      </c>
      <c r="R101" s="3">
        <v>-3.04E-2</v>
      </c>
      <c r="S101" s="3">
        <v>1.84E-2</v>
      </c>
    </row>
    <row r="102" spans="1:19" x14ac:dyDescent="0.3">
      <c r="A102" s="2">
        <v>42125</v>
      </c>
      <c r="B102">
        <v>221.7139084806239</v>
      </c>
      <c r="C102">
        <v>438.18299999999999</v>
      </c>
      <c r="D102">
        <v>1173.0899999999999</v>
      </c>
      <c r="E102">
        <v>89.228999999999999</v>
      </c>
      <c r="F102">
        <v>2.0299999999999998</v>
      </c>
      <c r="G102">
        <v>59.15</v>
      </c>
      <c r="H102" s="3">
        <v>8.0000000000000002E-3</v>
      </c>
      <c r="I102" s="3">
        <v>-1.32E-2</v>
      </c>
      <c r="K102" s="2"/>
      <c r="L102">
        <v>221.7139084806239</v>
      </c>
      <c r="M102">
        <v>438.18299999999999</v>
      </c>
      <c r="N102">
        <v>1173.0899999999999</v>
      </c>
      <c r="O102">
        <v>89.228999999999999</v>
      </c>
      <c r="P102">
        <v>2.0299999999999998</v>
      </c>
      <c r="Q102">
        <v>59.15</v>
      </c>
      <c r="R102" s="3">
        <v>8.0000000000000002E-3</v>
      </c>
      <c r="S102" s="3">
        <v>-1.32E-2</v>
      </c>
    </row>
    <row r="103" spans="1:19" x14ac:dyDescent="0.3">
      <c r="A103" s="2">
        <v>42156</v>
      </c>
      <c r="B103">
        <v>210.41699766457819</v>
      </c>
      <c r="C103">
        <v>434.23200000000003</v>
      </c>
      <c r="D103">
        <v>1195.74</v>
      </c>
      <c r="E103">
        <v>91.524500000000003</v>
      </c>
      <c r="F103">
        <v>2.13</v>
      </c>
      <c r="G103">
        <v>60.2</v>
      </c>
      <c r="H103" s="3">
        <v>2.87E-2</v>
      </c>
      <c r="I103" s="3">
        <v>-8.0000000000000002E-3</v>
      </c>
      <c r="K103" s="2"/>
      <c r="L103">
        <v>210.41699766457819</v>
      </c>
      <c r="M103">
        <v>434.23200000000003</v>
      </c>
      <c r="N103">
        <v>1195.74</v>
      </c>
      <c r="O103">
        <v>91.524500000000003</v>
      </c>
      <c r="P103">
        <v>2.13</v>
      </c>
      <c r="Q103">
        <v>60.2</v>
      </c>
      <c r="R103" s="3">
        <v>2.87E-2</v>
      </c>
      <c r="S103" s="3">
        <v>-8.0000000000000002E-3</v>
      </c>
    </row>
    <row r="104" spans="1:19" x14ac:dyDescent="0.3">
      <c r="A104" s="2">
        <v>42186</v>
      </c>
      <c r="B104">
        <v>183.87641848752591</v>
      </c>
      <c r="C104">
        <v>426.01499999999999</v>
      </c>
      <c r="D104">
        <v>1170.4000000000001</v>
      </c>
      <c r="E104">
        <v>90.558899999999994</v>
      </c>
      <c r="F104">
        <v>2.41</v>
      </c>
      <c r="G104">
        <v>56.96</v>
      </c>
      <c r="H104" s="3">
        <v>-4.4900000000000002E-2</v>
      </c>
      <c r="I104" s="3">
        <v>-4.2099999999999999E-2</v>
      </c>
      <c r="K104" s="2"/>
      <c r="L104">
        <v>183.87641848752591</v>
      </c>
      <c r="M104">
        <v>426.01499999999999</v>
      </c>
      <c r="N104">
        <v>1170.4000000000001</v>
      </c>
      <c r="O104">
        <v>90.558899999999994</v>
      </c>
      <c r="P104">
        <v>2.41</v>
      </c>
      <c r="Q104">
        <v>56.96</v>
      </c>
      <c r="R104" s="3">
        <v>-4.4900000000000002E-2</v>
      </c>
      <c r="S104" s="3">
        <v>-4.2099999999999999E-2</v>
      </c>
    </row>
    <row r="105" spans="1:19" x14ac:dyDescent="0.3">
      <c r="A105" s="2">
        <v>42217</v>
      </c>
      <c r="B105">
        <v>180.44483480159113</v>
      </c>
      <c r="C105">
        <v>425.315</v>
      </c>
      <c r="D105">
        <v>1092.19</v>
      </c>
      <c r="E105">
        <v>92.564300000000003</v>
      </c>
      <c r="F105">
        <v>2.25</v>
      </c>
      <c r="G105">
        <v>45.17</v>
      </c>
      <c r="H105" s="3">
        <v>4.1000000000000003E-3</v>
      </c>
      <c r="I105" s="3">
        <v>2.7099999999999999E-2</v>
      </c>
      <c r="K105" s="2"/>
      <c r="L105">
        <v>180.44483480159113</v>
      </c>
      <c r="M105">
        <v>425.315</v>
      </c>
      <c r="N105">
        <v>1092.19</v>
      </c>
      <c r="O105">
        <v>92.564300000000003</v>
      </c>
      <c r="P105">
        <v>2.25</v>
      </c>
      <c r="Q105">
        <v>45.17</v>
      </c>
      <c r="R105" s="3">
        <v>4.1000000000000003E-3</v>
      </c>
      <c r="S105" s="3">
        <v>2.7099999999999999E-2</v>
      </c>
    </row>
    <row r="106" spans="1:19" x14ac:dyDescent="0.3">
      <c r="A106" s="2">
        <v>42248</v>
      </c>
      <c r="B106">
        <v>182.88125248245905</v>
      </c>
      <c r="C106">
        <v>386.16699999999997</v>
      </c>
      <c r="D106">
        <v>1140.67</v>
      </c>
      <c r="E106">
        <v>91.364000000000004</v>
      </c>
      <c r="F106">
        <v>2.14</v>
      </c>
      <c r="G106">
        <v>45.41</v>
      </c>
      <c r="H106" s="3">
        <v>-2.8000000000000001E-2</v>
      </c>
      <c r="I106" s="3">
        <v>5.7999999999999996E-3</v>
      </c>
      <c r="K106" s="2"/>
      <c r="L106">
        <v>182.88125248245905</v>
      </c>
      <c r="M106">
        <v>386.16699999999997</v>
      </c>
      <c r="N106">
        <v>1140.67</v>
      </c>
      <c r="O106">
        <v>91.364000000000004</v>
      </c>
      <c r="P106">
        <v>2.14</v>
      </c>
      <c r="Q106">
        <v>45.41</v>
      </c>
      <c r="R106" s="3">
        <v>-2.8000000000000001E-2</v>
      </c>
      <c r="S106" s="3">
        <v>5.7999999999999996E-3</v>
      </c>
    </row>
    <row r="107" spans="1:19" x14ac:dyDescent="0.3">
      <c r="A107" s="2">
        <v>42278</v>
      </c>
      <c r="B107">
        <v>185.66662181438213</v>
      </c>
      <c r="C107">
        <v>383.23200000000003</v>
      </c>
      <c r="D107">
        <v>1115.17</v>
      </c>
      <c r="E107">
        <v>91.748999999999995</v>
      </c>
      <c r="F107">
        <v>2.16</v>
      </c>
      <c r="G107">
        <v>44.74</v>
      </c>
      <c r="H107" s="3">
        <v>-2.1000000000000001E-2</v>
      </c>
      <c r="I107" s="3">
        <v>-1.1000000000000001E-3</v>
      </c>
      <c r="K107" s="2"/>
      <c r="L107">
        <v>185.66662181438213</v>
      </c>
      <c r="M107">
        <v>383.23200000000003</v>
      </c>
      <c r="N107">
        <v>1115.17</v>
      </c>
      <c r="O107">
        <v>91.748999999999995</v>
      </c>
      <c r="P107">
        <v>2.16</v>
      </c>
      <c r="Q107">
        <v>44.74</v>
      </c>
      <c r="R107" s="3">
        <v>-2.1000000000000001E-2</v>
      </c>
      <c r="S107" s="3">
        <v>-1.1000000000000001E-3</v>
      </c>
    </row>
    <row r="108" spans="1:19" x14ac:dyDescent="0.3">
      <c r="A108" s="2">
        <v>42309</v>
      </c>
      <c r="B108">
        <v>205.26893252606288</v>
      </c>
      <c r="C108">
        <v>413.40300000000002</v>
      </c>
      <c r="D108">
        <v>1135.3399999999999</v>
      </c>
      <c r="E108">
        <v>92.094099999999997</v>
      </c>
      <c r="F108">
        <v>2.11</v>
      </c>
      <c r="G108">
        <v>46.14</v>
      </c>
      <c r="H108" s="3">
        <v>3.3399999999999999E-2</v>
      </c>
      <c r="I108" s="3">
        <v>-5.7000000000000002E-3</v>
      </c>
      <c r="K108" s="2"/>
      <c r="L108">
        <v>205.26893252606288</v>
      </c>
      <c r="M108">
        <v>413.40300000000002</v>
      </c>
      <c r="N108">
        <v>1135.3399999999999</v>
      </c>
      <c r="O108">
        <v>92.094099999999997</v>
      </c>
      <c r="P108">
        <v>2.11</v>
      </c>
      <c r="Q108">
        <v>46.14</v>
      </c>
      <c r="R108" s="3">
        <v>3.3399999999999999E-2</v>
      </c>
      <c r="S108" s="3">
        <v>-5.7000000000000002E-3</v>
      </c>
    </row>
    <row r="109" spans="1:19" x14ac:dyDescent="0.3">
      <c r="A109" s="2">
        <v>42339</v>
      </c>
      <c r="B109">
        <v>201.80721047859342</v>
      </c>
      <c r="C109">
        <v>411.15100000000001</v>
      </c>
      <c r="D109">
        <v>1065.99</v>
      </c>
      <c r="E109">
        <v>94.597899999999996</v>
      </c>
      <c r="F109">
        <v>2.2400000000000002</v>
      </c>
      <c r="G109">
        <v>41.85</v>
      </c>
      <c r="H109" s="3">
        <v>-2.9600000000000001E-2</v>
      </c>
      <c r="I109" s="3">
        <v>-2.46E-2</v>
      </c>
      <c r="K109" s="2"/>
      <c r="L109">
        <v>201.80721047859342</v>
      </c>
      <c r="M109">
        <v>411.15100000000001</v>
      </c>
      <c r="N109">
        <v>1065.99</v>
      </c>
      <c r="O109">
        <v>94.597899999999996</v>
      </c>
      <c r="P109">
        <v>2.2400000000000002</v>
      </c>
      <c r="Q109">
        <v>41.85</v>
      </c>
      <c r="R109" s="3">
        <v>-2.9600000000000001E-2</v>
      </c>
      <c r="S109" s="3">
        <v>-2.46E-2</v>
      </c>
    </row>
    <row r="110" spans="1:19" x14ac:dyDescent="0.3">
      <c r="A110" s="2">
        <v>42370</v>
      </c>
      <c r="B110">
        <v>198.79491716357302</v>
      </c>
      <c r="C110">
        <v>399.36599999999999</v>
      </c>
      <c r="D110">
        <v>1062.3800000000001</v>
      </c>
      <c r="E110">
        <v>94.456400000000002</v>
      </c>
      <c r="F110">
        <v>2.29</v>
      </c>
      <c r="G110">
        <v>37.04</v>
      </c>
      <c r="H110" s="3">
        <v>-3.4599999999999999E-2</v>
      </c>
      <c r="I110" s="3">
        <v>2.2599999999999999E-2</v>
      </c>
      <c r="K110" s="32">
        <v>2016</v>
      </c>
      <c r="L110">
        <v>198.79491716357302</v>
      </c>
      <c r="M110">
        <v>399.36599999999999</v>
      </c>
      <c r="N110">
        <v>1062.3800000000001</v>
      </c>
      <c r="O110">
        <v>94.456400000000002</v>
      </c>
      <c r="P110">
        <v>2.29</v>
      </c>
      <c r="Q110">
        <v>37.04</v>
      </c>
      <c r="R110" s="3">
        <v>-3.4599999999999999E-2</v>
      </c>
      <c r="S110" s="3">
        <v>2.2599999999999999E-2</v>
      </c>
    </row>
    <row r="111" spans="1:19" x14ac:dyDescent="0.3">
      <c r="A111" s="2">
        <v>42401</v>
      </c>
      <c r="B111">
        <v>255.90807956212535</v>
      </c>
      <c r="C111">
        <v>375.98599999999999</v>
      </c>
      <c r="D111">
        <v>1126.75</v>
      </c>
      <c r="E111">
        <v>95.143299999999996</v>
      </c>
      <c r="F111">
        <v>2</v>
      </c>
      <c r="G111">
        <v>31.62</v>
      </c>
      <c r="H111" s="3">
        <v>9.7000000000000003E-3</v>
      </c>
      <c r="I111" s="3">
        <v>-4.7999999999999996E-3</v>
      </c>
      <c r="K111" s="2"/>
      <c r="L111">
        <v>255.90807956212535</v>
      </c>
      <c r="M111">
        <v>375.98599999999999</v>
      </c>
      <c r="N111">
        <v>1126.75</v>
      </c>
      <c r="O111">
        <v>95.143299999999996</v>
      </c>
      <c r="P111">
        <v>2</v>
      </c>
      <c r="Q111">
        <v>31.62</v>
      </c>
      <c r="R111" s="3">
        <v>9.7000000000000003E-3</v>
      </c>
      <c r="S111" s="3">
        <v>-4.7999999999999996E-3</v>
      </c>
    </row>
    <row r="112" spans="1:19" x14ac:dyDescent="0.3">
      <c r="A112" s="2">
        <v>42430</v>
      </c>
      <c r="B112">
        <v>320.43735500736773</v>
      </c>
      <c r="C112">
        <v>378.37900000000002</v>
      </c>
      <c r="D112">
        <v>1233.3800000000001</v>
      </c>
      <c r="E112">
        <v>93.311999999999998</v>
      </c>
      <c r="F112">
        <v>1.75</v>
      </c>
      <c r="G112">
        <v>34.4</v>
      </c>
      <c r="H112" s="3">
        <v>1.09E-2</v>
      </c>
      <c r="I112" s="3">
        <v>1.11E-2</v>
      </c>
      <c r="K112" s="2"/>
      <c r="L112">
        <v>320.43735500736773</v>
      </c>
      <c r="M112">
        <v>378.37900000000002</v>
      </c>
      <c r="N112">
        <v>1233.3800000000001</v>
      </c>
      <c r="O112">
        <v>93.311999999999998</v>
      </c>
      <c r="P112">
        <v>1.75</v>
      </c>
      <c r="Q112">
        <v>34.4</v>
      </c>
      <c r="R112" s="3">
        <v>1.09E-2</v>
      </c>
      <c r="S112" s="3">
        <v>1.11E-2</v>
      </c>
    </row>
    <row r="113" spans="1:19" x14ac:dyDescent="0.3">
      <c r="A113" s="2">
        <v>42461</v>
      </c>
      <c r="B113">
        <v>299.05209638997474</v>
      </c>
      <c r="C113">
        <v>396.00900000000001</v>
      </c>
      <c r="D113">
        <v>1212.3800000000001</v>
      </c>
      <c r="E113">
        <v>90.068700000000007</v>
      </c>
      <c r="F113">
        <v>1.82</v>
      </c>
      <c r="G113">
        <v>36.79</v>
      </c>
      <c r="H113" s="3">
        <v>1.1599999999999999E-2</v>
      </c>
      <c r="I113" s="3">
        <v>3.2500000000000001E-2</v>
      </c>
      <c r="K113" s="2"/>
      <c r="L113">
        <v>299.05209638997474</v>
      </c>
      <c r="M113">
        <v>396.00900000000001</v>
      </c>
      <c r="N113">
        <v>1212.3800000000001</v>
      </c>
      <c r="O113">
        <v>90.068700000000007</v>
      </c>
      <c r="P113">
        <v>1.82</v>
      </c>
      <c r="Q113">
        <v>36.79</v>
      </c>
      <c r="R113" s="3">
        <v>1.1599999999999999E-2</v>
      </c>
      <c r="S113" s="3">
        <v>3.2500000000000001E-2</v>
      </c>
    </row>
    <row r="114" spans="1:19" x14ac:dyDescent="0.3">
      <c r="A114" s="2">
        <v>42491</v>
      </c>
      <c r="B114">
        <v>292.82539503510372</v>
      </c>
      <c r="C114">
        <v>404.16500000000002</v>
      </c>
      <c r="D114">
        <v>1294.3399999999999</v>
      </c>
      <c r="E114">
        <v>87.706000000000003</v>
      </c>
      <c r="F114">
        <v>1.88</v>
      </c>
      <c r="G114">
        <v>44.78</v>
      </c>
      <c r="H114" s="3">
        <v>-7.4000000000000003E-3</v>
      </c>
      <c r="I114" s="3">
        <v>-1.7899999999999999E-2</v>
      </c>
      <c r="K114" s="2"/>
      <c r="L114">
        <v>292.82539503510372</v>
      </c>
      <c r="M114">
        <v>404.16500000000002</v>
      </c>
      <c r="N114">
        <v>1294.3399999999999</v>
      </c>
      <c r="O114">
        <v>87.706000000000003</v>
      </c>
      <c r="P114">
        <v>1.88</v>
      </c>
      <c r="Q114">
        <v>44.78</v>
      </c>
      <c r="R114" s="3">
        <v>-7.4000000000000003E-3</v>
      </c>
      <c r="S114" s="3">
        <v>-1.7899999999999999E-2</v>
      </c>
    </row>
    <row r="115" spans="1:19" x14ac:dyDescent="0.3">
      <c r="A115" s="2">
        <v>42522</v>
      </c>
      <c r="B115">
        <v>246.53084143895487</v>
      </c>
      <c r="C115">
        <v>402.18299999999999</v>
      </c>
      <c r="D115">
        <v>1210.07</v>
      </c>
      <c r="E115">
        <v>90.738299999999995</v>
      </c>
      <c r="F115">
        <v>1.85</v>
      </c>
      <c r="G115">
        <v>49.01</v>
      </c>
      <c r="H115" s="3">
        <v>4.4000000000000003E-3</v>
      </c>
      <c r="I115" s="3">
        <v>-1.49E-2</v>
      </c>
      <c r="K115" s="2"/>
      <c r="L115">
        <v>246.53084143895487</v>
      </c>
      <c r="M115">
        <v>402.18299999999999</v>
      </c>
      <c r="N115">
        <v>1210.07</v>
      </c>
      <c r="O115">
        <v>90.738299999999995</v>
      </c>
      <c r="P115">
        <v>1.85</v>
      </c>
      <c r="Q115">
        <v>49.01</v>
      </c>
      <c r="R115" s="3">
        <v>4.4000000000000003E-3</v>
      </c>
      <c r="S115" s="3">
        <v>-1.49E-2</v>
      </c>
    </row>
    <row r="116" spans="1:19" x14ac:dyDescent="0.3">
      <c r="A116" s="2">
        <v>42552</v>
      </c>
      <c r="B116">
        <v>445.10892767244513</v>
      </c>
      <c r="C116">
        <v>401.06900000000002</v>
      </c>
      <c r="D116">
        <v>1335.97</v>
      </c>
      <c r="E116">
        <v>89.9422</v>
      </c>
      <c r="F116">
        <v>1.47</v>
      </c>
      <c r="G116">
        <v>48.99</v>
      </c>
      <c r="H116" s="3">
        <v>2.9100000000000001E-2</v>
      </c>
      <c r="I116" s="3">
        <v>-9.7999999999999997E-3</v>
      </c>
      <c r="K116" s="2"/>
      <c r="L116">
        <v>445.10892767244513</v>
      </c>
      <c r="M116">
        <v>401.06900000000002</v>
      </c>
      <c r="N116">
        <v>1335.97</v>
      </c>
      <c r="O116">
        <v>89.9422</v>
      </c>
      <c r="P116">
        <v>1.47</v>
      </c>
      <c r="Q116">
        <v>48.99</v>
      </c>
      <c r="R116" s="3">
        <v>2.9100000000000001E-2</v>
      </c>
      <c r="S116" s="3">
        <v>-9.7999999999999997E-3</v>
      </c>
    </row>
    <row r="117" spans="1:19" x14ac:dyDescent="0.3">
      <c r="A117" s="2">
        <v>42583</v>
      </c>
      <c r="B117">
        <v>448.29801523660313</v>
      </c>
      <c r="C117">
        <v>415.65300000000002</v>
      </c>
      <c r="D117">
        <v>1349.98</v>
      </c>
      <c r="E117">
        <v>90.224100000000007</v>
      </c>
      <c r="F117">
        <v>1.53</v>
      </c>
      <c r="G117">
        <v>40.06</v>
      </c>
      <c r="H117" s="3">
        <v>1.52E-2</v>
      </c>
      <c r="I117" s="3">
        <v>3.1800000000000002E-2</v>
      </c>
      <c r="K117" s="2"/>
      <c r="L117">
        <v>448.29801523660313</v>
      </c>
      <c r="M117">
        <v>415.65300000000002</v>
      </c>
      <c r="N117">
        <v>1349.98</v>
      </c>
      <c r="O117">
        <v>90.224100000000007</v>
      </c>
      <c r="P117">
        <v>1.53</v>
      </c>
      <c r="Q117">
        <v>40.06</v>
      </c>
      <c r="R117" s="3">
        <v>1.52E-2</v>
      </c>
      <c r="S117" s="3">
        <v>3.1800000000000002E-2</v>
      </c>
    </row>
    <row r="118" spans="1:19" x14ac:dyDescent="0.3">
      <c r="A118" s="2">
        <v>42614</v>
      </c>
      <c r="B118">
        <v>354.16353841942509</v>
      </c>
      <c r="C118">
        <v>417.351</v>
      </c>
      <c r="D118">
        <v>1312.72</v>
      </c>
      <c r="E118">
        <v>90.336299999999994</v>
      </c>
      <c r="F118">
        <v>1.57</v>
      </c>
      <c r="G118">
        <v>43.16</v>
      </c>
      <c r="H118" s="3">
        <v>1.72E-2</v>
      </c>
      <c r="I118" s="3">
        <v>-1.34E-2</v>
      </c>
      <c r="K118" s="2"/>
      <c r="L118">
        <v>354.16353841942509</v>
      </c>
      <c r="M118">
        <v>417.351</v>
      </c>
      <c r="N118">
        <v>1312.72</v>
      </c>
      <c r="O118">
        <v>90.336299999999994</v>
      </c>
      <c r="P118">
        <v>1.57</v>
      </c>
      <c r="Q118">
        <v>43.16</v>
      </c>
      <c r="R118" s="3">
        <v>1.72E-2</v>
      </c>
      <c r="S118" s="3">
        <v>-1.34E-2</v>
      </c>
    </row>
    <row r="119" spans="1:19" x14ac:dyDescent="0.3">
      <c r="A119" s="2">
        <v>42644</v>
      </c>
      <c r="B119">
        <v>408.66838921011987</v>
      </c>
      <c r="C119">
        <v>418.23399999999998</v>
      </c>
      <c r="D119">
        <v>1311.74</v>
      </c>
      <c r="E119">
        <v>90.314999999999998</v>
      </c>
      <c r="F119">
        <v>1.58</v>
      </c>
      <c r="G119">
        <v>48.81</v>
      </c>
      <c r="H119" s="3">
        <v>-3.9699999999999999E-2</v>
      </c>
      <c r="I119" s="3">
        <v>4.1500000000000002E-2</v>
      </c>
      <c r="K119" s="2"/>
      <c r="L119">
        <v>408.66838921011987</v>
      </c>
      <c r="M119">
        <v>418.23399999999998</v>
      </c>
      <c r="N119">
        <v>1311.74</v>
      </c>
      <c r="O119">
        <v>90.314999999999998</v>
      </c>
      <c r="P119">
        <v>1.58</v>
      </c>
      <c r="Q119">
        <v>48.81</v>
      </c>
      <c r="R119" s="3">
        <v>-3.9699999999999999E-2</v>
      </c>
      <c r="S119" s="3">
        <v>4.1500000000000002E-2</v>
      </c>
    </row>
    <row r="120" spans="1:19" x14ac:dyDescent="0.3">
      <c r="A120" s="2">
        <v>42675</v>
      </c>
      <c r="B120">
        <v>374.38240354896135</v>
      </c>
      <c r="C120">
        <v>409.38400000000001</v>
      </c>
      <c r="D120">
        <v>1288.8</v>
      </c>
      <c r="E120">
        <v>92.195800000000006</v>
      </c>
      <c r="F120">
        <v>1.81</v>
      </c>
      <c r="G120">
        <v>46.67</v>
      </c>
      <c r="H120" s="3">
        <v>7.0300000000000001E-2</v>
      </c>
      <c r="I120" s="3">
        <v>8.4400000000000003E-2</v>
      </c>
      <c r="K120" s="2"/>
      <c r="L120">
        <v>374.38240354896135</v>
      </c>
      <c r="M120">
        <v>409.38400000000001</v>
      </c>
      <c r="N120">
        <v>1288.8</v>
      </c>
      <c r="O120">
        <v>92.195800000000006</v>
      </c>
      <c r="P120">
        <v>1.81</v>
      </c>
      <c r="Q120">
        <v>46.67</v>
      </c>
      <c r="R120" s="3">
        <v>7.0300000000000001E-2</v>
      </c>
      <c r="S120" s="3">
        <v>8.4400000000000003E-2</v>
      </c>
    </row>
    <row r="121" spans="1:19" x14ac:dyDescent="0.3">
      <c r="A121" s="2">
        <v>42705</v>
      </c>
      <c r="B121">
        <v>260.55858659218677</v>
      </c>
      <c r="C121">
        <v>412.46</v>
      </c>
      <c r="D121">
        <v>1167.8900000000001</v>
      </c>
      <c r="E121">
        <v>94.761099999999999</v>
      </c>
      <c r="F121">
        <v>2.34</v>
      </c>
      <c r="G121">
        <v>51.06</v>
      </c>
      <c r="H121" s="3">
        <v>3.3E-3</v>
      </c>
      <c r="I121" s="3">
        <v>3.5299999999999998E-2</v>
      </c>
      <c r="K121" s="2"/>
      <c r="L121">
        <v>260.55858659218677</v>
      </c>
      <c r="M121">
        <v>412.46</v>
      </c>
      <c r="N121">
        <v>1167.8900000000001</v>
      </c>
      <c r="O121">
        <v>94.761099999999999</v>
      </c>
      <c r="P121">
        <v>2.34</v>
      </c>
      <c r="Q121">
        <v>51.06</v>
      </c>
      <c r="R121" s="3">
        <v>3.3E-3</v>
      </c>
      <c r="S121" s="3">
        <v>3.5299999999999998E-2</v>
      </c>
    </row>
    <row r="122" spans="1:19" x14ac:dyDescent="0.3">
      <c r="A122" s="2">
        <v>42736</v>
      </c>
      <c r="B122">
        <v>301.87187198009889</v>
      </c>
      <c r="C122">
        <v>422.22300000000001</v>
      </c>
      <c r="D122">
        <v>1157.49</v>
      </c>
      <c r="E122">
        <v>95.763099999999994</v>
      </c>
      <c r="F122">
        <v>2.5099999999999998</v>
      </c>
      <c r="G122">
        <v>53.72</v>
      </c>
      <c r="K122" s="2"/>
    </row>
    <row r="123" spans="1:19" x14ac:dyDescent="0.3">
      <c r="A123" s="2">
        <v>42767</v>
      </c>
      <c r="B123">
        <v>312.5197183833256</v>
      </c>
      <c r="C123">
        <v>433.53399999999999</v>
      </c>
      <c r="D123">
        <v>1202.92</v>
      </c>
      <c r="E123">
        <v>93.470600000000005</v>
      </c>
      <c r="F123">
        <v>2.48</v>
      </c>
      <c r="G123">
        <v>53.88</v>
      </c>
      <c r="K123" s="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showGridLines="0" tabSelected="1" topLeftCell="T1" zoomScale="55" zoomScaleNormal="55" workbookViewId="0">
      <selection activeCell="AO46" sqref="AO46"/>
    </sheetView>
  </sheetViews>
  <sheetFormatPr defaultRowHeight="14.4" x14ac:dyDescent="0.3"/>
  <cols>
    <col min="1" max="1" width="10.109375" bestFit="1" customWidth="1"/>
    <col min="11" max="11" width="10.109375" bestFit="1" customWidth="1"/>
  </cols>
  <sheetData>
    <row r="1" spans="1:19" x14ac:dyDescent="0.3"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6</v>
      </c>
      <c r="H1" t="s">
        <v>7</v>
      </c>
      <c r="I1" t="s">
        <v>8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6</v>
      </c>
      <c r="R1" t="s">
        <v>7</v>
      </c>
      <c r="S1" t="s">
        <v>8</v>
      </c>
    </row>
    <row r="2" spans="1:19" x14ac:dyDescent="0.3">
      <c r="A2" s="2">
        <v>39083</v>
      </c>
      <c r="B2">
        <v>68.983631426751998</v>
      </c>
      <c r="C2">
        <v>367.78699999999998</v>
      </c>
      <c r="D2">
        <v>634.5</v>
      </c>
      <c r="E2">
        <v>81.505899999999997</v>
      </c>
      <c r="F2">
        <v>4.67</v>
      </c>
      <c r="G2">
        <v>61.06</v>
      </c>
      <c r="H2" s="3">
        <v>5.0000000000000001E-4</v>
      </c>
      <c r="I2" s="3">
        <v>-1.2999999999999999E-3</v>
      </c>
      <c r="K2" s="32"/>
      <c r="L2">
        <v>68.983631426751998</v>
      </c>
      <c r="M2">
        <v>367.78699999999998</v>
      </c>
      <c r="N2">
        <v>634.5</v>
      </c>
      <c r="O2">
        <v>81.505899999999997</v>
      </c>
      <c r="P2">
        <v>4.67</v>
      </c>
      <c r="Q2">
        <v>61.06</v>
      </c>
      <c r="R2" s="3">
        <v>5.0000000000000001E-4</v>
      </c>
      <c r="S2" s="3">
        <v>-1.2999999999999999E-3</v>
      </c>
    </row>
    <row r="3" spans="1:19" x14ac:dyDescent="0.3">
      <c r="A3" s="2">
        <v>39114</v>
      </c>
      <c r="B3">
        <v>70.864853410372191</v>
      </c>
      <c r="C3">
        <v>374.72500000000002</v>
      </c>
      <c r="D3">
        <v>657.55</v>
      </c>
      <c r="E3">
        <v>82.390500000000003</v>
      </c>
      <c r="F3">
        <v>4.83</v>
      </c>
      <c r="G3">
        <v>57.31</v>
      </c>
      <c r="H3" s="3">
        <v>1.3899999999999999E-2</v>
      </c>
      <c r="I3" s="3">
        <v>-1E-3</v>
      </c>
      <c r="K3" s="2"/>
      <c r="L3">
        <v>70.864853410372191</v>
      </c>
      <c r="M3">
        <v>374.72500000000002</v>
      </c>
      <c r="N3">
        <v>657.55</v>
      </c>
      <c r="O3">
        <v>82.390500000000003</v>
      </c>
      <c r="P3">
        <v>4.83</v>
      </c>
      <c r="Q3">
        <v>57.31</v>
      </c>
      <c r="R3" s="3">
        <v>1.3899999999999999E-2</v>
      </c>
      <c r="S3" s="3">
        <v>-1E-3</v>
      </c>
    </row>
    <row r="4" spans="1:19" x14ac:dyDescent="0.3">
      <c r="A4" s="2">
        <v>39142</v>
      </c>
      <c r="B4">
        <v>64.167448610827307</v>
      </c>
      <c r="C4">
        <v>366.30200000000002</v>
      </c>
      <c r="D4">
        <v>669.07</v>
      </c>
      <c r="E4">
        <v>81.568799999999996</v>
      </c>
      <c r="F4">
        <v>4.7</v>
      </c>
      <c r="G4">
        <v>62.01</v>
      </c>
      <c r="H4" s="3">
        <v>5.9999999999999995E-4</v>
      </c>
      <c r="I4" s="3">
        <v>-2.3E-3</v>
      </c>
      <c r="K4" s="2"/>
      <c r="L4">
        <v>64.167448610827307</v>
      </c>
      <c r="M4">
        <v>366.30200000000002</v>
      </c>
      <c r="N4">
        <v>669.07</v>
      </c>
      <c r="O4">
        <v>81.568799999999996</v>
      </c>
      <c r="P4">
        <v>4.7</v>
      </c>
      <c r="Q4">
        <v>62.01</v>
      </c>
      <c r="R4" s="3">
        <v>5.9999999999999995E-4</v>
      </c>
      <c r="S4" s="3">
        <v>-2.3E-3</v>
      </c>
    </row>
    <row r="5" spans="1:19" x14ac:dyDescent="0.3">
      <c r="A5" s="2">
        <v>39173</v>
      </c>
      <c r="B5">
        <v>68.090275859642503</v>
      </c>
      <c r="C5">
        <v>376.17599999999999</v>
      </c>
      <c r="D5">
        <v>658.8</v>
      </c>
      <c r="E5">
        <v>80.642799999999994</v>
      </c>
      <c r="F5">
        <v>4.63</v>
      </c>
      <c r="G5">
        <v>65.95</v>
      </c>
      <c r="H5" s="3">
        <v>-2.01E-2</v>
      </c>
      <c r="I5" s="3">
        <v>-1.15E-2</v>
      </c>
      <c r="K5" s="2"/>
      <c r="L5">
        <v>68.090275859642503</v>
      </c>
      <c r="M5">
        <v>376.17599999999999</v>
      </c>
      <c r="N5">
        <v>658.8</v>
      </c>
      <c r="O5">
        <v>80.642799999999994</v>
      </c>
      <c r="P5">
        <v>4.63</v>
      </c>
      <c r="Q5">
        <v>65.95</v>
      </c>
      <c r="R5" s="3">
        <v>-2.01E-2</v>
      </c>
      <c r="S5" s="3">
        <v>-1.15E-2</v>
      </c>
    </row>
    <row r="6" spans="1:19" x14ac:dyDescent="0.3">
      <c r="A6" s="2">
        <v>39203</v>
      </c>
      <c r="B6">
        <v>68.033614557655824</v>
      </c>
      <c r="C6">
        <v>390.67500000000001</v>
      </c>
      <c r="D6">
        <v>673.85</v>
      </c>
      <c r="E6">
        <v>79.230500000000006</v>
      </c>
      <c r="F6">
        <v>4.67</v>
      </c>
      <c r="G6">
        <v>64.41</v>
      </c>
      <c r="H6" s="3">
        <v>2.5000000000000001E-3</v>
      </c>
      <c r="I6" s="3">
        <v>-6.9999999999999999E-4</v>
      </c>
      <c r="K6" s="2"/>
      <c r="L6">
        <v>68.033614557655824</v>
      </c>
      <c r="M6">
        <v>390.67500000000001</v>
      </c>
      <c r="N6">
        <v>673.85</v>
      </c>
      <c r="O6">
        <v>79.230500000000006</v>
      </c>
      <c r="P6">
        <v>4.67</v>
      </c>
      <c r="Q6">
        <v>64.41</v>
      </c>
      <c r="R6" s="3">
        <v>2.5000000000000001E-3</v>
      </c>
      <c r="S6" s="3">
        <v>-6.9999999999999999E-4</v>
      </c>
    </row>
    <row r="7" spans="1:19" x14ac:dyDescent="0.3">
      <c r="A7" s="2">
        <v>39234</v>
      </c>
      <c r="B7">
        <v>63.836970899159482</v>
      </c>
      <c r="C7">
        <v>403.99</v>
      </c>
      <c r="D7">
        <v>668.35</v>
      </c>
      <c r="E7">
        <v>78.882800000000003</v>
      </c>
      <c r="F7">
        <v>4.9000000000000004</v>
      </c>
      <c r="G7">
        <v>65.09</v>
      </c>
      <c r="H7" s="3">
        <v>7.6E-3</v>
      </c>
      <c r="I7" s="3">
        <v>-1.11E-2</v>
      </c>
      <c r="K7" s="2"/>
      <c r="L7">
        <v>63.836970899159482</v>
      </c>
      <c r="M7">
        <v>403.99</v>
      </c>
      <c r="N7">
        <v>668.35</v>
      </c>
      <c r="O7">
        <v>78.882800000000003</v>
      </c>
      <c r="P7">
        <v>4.9000000000000004</v>
      </c>
      <c r="Q7">
        <v>65.09</v>
      </c>
      <c r="R7" s="3">
        <v>7.6E-3</v>
      </c>
      <c r="S7" s="3">
        <v>-1.11E-2</v>
      </c>
    </row>
    <row r="8" spans="1:19" x14ac:dyDescent="0.3">
      <c r="A8" s="2">
        <v>39264</v>
      </c>
      <c r="B8">
        <v>57.412733164849634</v>
      </c>
      <c r="C8">
        <v>403.53100000000001</v>
      </c>
      <c r="D8">
        <v>656.85</v>
      </c>
      <c r="E8">
        <v>78.157499999999999</v>
      </c>
      <c r="F8">
        <v>5.09</v>
      </c>
      <c r="G8">
        <v>71.099999999999994</v>
      </c>
      <c r="H8" s="3">
        <v>-2.8799999999999999E-2</v>
      </c>
      <c r="I8" s="3">
        <v>-3.3399999999999999E-2</v>
      </c>
      <c r="K8" s="2"/>
      <c r="L8">
        <v>57.412733164849634</v>
      </c>
      <c r="M8">
        <v>403.53100000000001</v>
      </c>
      <c r="N8">
        <v>656.85</v>
      </c>
      <c r="O8">
        <v>78.157499999999999</v>
      </c>
      <c r="P8">
        <v>5.09</v>
      </c>
      <c r="Q8">
        <v>71.099999999999994</v>
      </c>
      <c r="R8" s="3">
        <v>-2.8799999999999999E-2</v>
      </c>
      <c r="S8" s="3">
        <v>-3.3399999999999999E-2</v>
      </c>
    </row>
    <row r="9" spans="1:19" x14ac:dyDescent="0.3">
      <c r="A9" s="2">
        <v>39295</v>
      </c>
      <c r="B9">
        <v>60.959887100607901</v>
      </c>
      <c r="C9">
        <v>389.87299999999999</v>
      </c>
      <c r="D9">
        <v>664.75</v>
      </c>
      <c r="E9">
        <v>77.598799999999997</v>
      </c>
      <c r="F9">
        <v>4.88</v>
      </c>
      <c r="G9">
        <v>76.540000000000006</v>
      </c>
      <c r="H9" s="3">
        <v>-3.3E-3</v>
      </c>
      <c r="I9" s="3">
        <v>-2.2499999999999999E-2</v>
      </c>
      <c r="K9" s="2"/>
      <c r="L9">
        <v>60.959887100607901</v>
      </c>
      <c r="M9">
        <v>389.87299999999999</v>
      </c>
      <c r="N9">
        <v>664.75</v>
      </c>
      <c r="O9">
        <v>77.598799999999997</v>
      </c>
      <c r="P9">
        <v>4.88</v>
      </c>
      <c r="Q9">
        <v>76.540000000000006</v>
      </c>
      <c r="R9" s="3">
        <v>-3.3E-3</v>
      </c>
      <c r="S9" s="3">
        <v>-2.2499999999999999E-2</v>
      </c>
    </row>
    <row r="10" spans="1:19" x14ac:dyDescent="0.3">
      <c r="A10" s="2">
        <v>39326</v>
      </c>
      <c r="B10">
        <v>62.611929969621002</v>
      </c>
      <c r="C10">
        <v>391.90800000000002</v>
      </c>
      <c r="D10">
        <v>672.2</v>
      </c>
      <c r="E10">
        <v>77.506900000000002</v>
      </c>
      <c r="F10">
        <v>4.55</v>
      </c>
      <c r="G10">
        <v>74.05</v>
      </c>
      <c r="H10" s="3">
        <v>-2.41E-2</v>
      </c>
      <c r="I10" s="3">
        <v>-1.9099999999999999E-2</v>
      </c>
      <c r="K10" s="2"/>
      <c r="L10">
        <v>62.611929969621002</v>
      </c>
      <c r="M10">
        <v>391.90800000000002</v>
      </c>
      <c r="N10">
        <v>672.2</v>
      </c>
      <c r="O10">
        <v>77.506900000000002</v>
      </c>
      <c r="P10">
        <v>4.55</v>
      </c>
      <c r="Q10">
        <v>74.05</v>
      </c>
      <c r="R10" s="3">
        <v>-2.41E-2</v>
      </c>
      <c r="S10" s="3">
        <v>-1.9099999999999999E-2</v>
      </c>
    </row>
    <row r="11" spans="1:19" x14ac:dyDescent="0.3">
      <c r="A11" s="2">
        <v>39356</v>
      </c>
      <c r="B11">
        <v>71.779608192299861</v>
      </c>
      <c r="C11">
        <v>415.89600000000002</v>
      </c>
      <c r="D11">
        <v>747.3</v>
      </c>
      <c r="E11">
        <v>74.507999999999996</v>
      </c>
      <c r="F11">
        <v>4.6100000000000003</v>
      </c>
      <c r="G11">
        <v>80.25</v>
      </c>
      <c r="H11" s="3">
        <v>4.0000000000000002E-4</v>
      </c>
      <c r="I11" s="3">
        <v>-2.6200000000000001E-2</v>
      </c>
      <c r="K11" s="2"/>
      <c r="L11">
        <v>71.779608192299861</v>
      </c>
      <c r="M11">
        <v>415.89600000000002</v>
      </c>
      <c r="N11">
        <v>747.3</v>
      </c>
      <c r="O11">
        <v>74.507999999999996</v>
      </c>
      <c r="P11">
        <v>4.6100000000000003</v>
      </c>
      <c r="Q11">
        <v>80.25</v>
      </c>
      <c r="R11" s="3">
        <v>4.0000000000000002E-4</v>
      </c>
      <c r="S11" s="3">
        <v>-2.6200000000000001E-2</v>
      </c>
    </row>
    <row r="12" spans="1:19" x14ac:dyDescent="0.3">
      <c r="A12" s="2">
        <v>39387</v>
      </c>
      <c r="B12">
        <v>73.246606663530059</v>
      </c>
      <c r="C12">
        <v>420.71</v>
      </c>
      <c r="D12">
        <v>791.5</v>
      </c>
      <c r="E12">
        <v>72.813699999999997</v>
      </c>
      <c r="F12">
        <v>4.3899999999999997</v>
      </c>
      <c r="G12">
        <v>93.49</v>
      </c>
      <c r="H12" s="3">
        <v>-2.8299999999999999E-2</v>
      </c>
      <c r="I12" s="3">
        <v>-1.18E-2</v>
      </c>
      <c r="K12" s="32"/>
      <c r="L12">
        <v>73.246606663530059</v>
      </c>
      <c r="M12">
        <v>420.71</v>
      </c>
      <c r="N12">
        <v>791.5</v>
      </c>
      <c r="O12">
        <v>72.813699999999997</v>
      </c>
      <c r="P12">
        <v>4.3899999999999997</v>
      </c>
      <c r="Q12">
        <v>93.49</v>
      </c>
      <c r="R12" s="3">
        <v>-2.8299999999999999E-2</v>
      </c>
      <c r="S12" s="3">
        <v>-1.18E-2</v>
      </c>
    </row>
    <row r="13" spans="1:19" x14ac:dyDescent="0.3">
      <c r="A13" s="2">
        <v>39417</v>
      </c>
      <c r="B13">
        <v>75.632312333406759</v>
      </c>
      <c r="C13">
        <v>406.596</v>
      </c>
      <c r="D13">
        <v>787.55</v>
      </c>
      <c r="E13">
        <v>73.128600000000006</v>
      </c>
      <c r="F13">
        <v>3.94</v>
      </c>
      <c r="G13">
        <v>89.32</v>
      </c>
      <c r="H13" s="3">
        <v>1.9E-3</v>
      </c>
      <c r="I13" s="3">
        <v>-4.4000000000000003E-3</v>
      </c>
      <c r="K13" s="32"/>
      <c r="L13">
        <v>75.632312333406759</v>
      </c>
      <c r="M13">
        <v>406.596</v>
      </c>
      <c r="N13">
        <v>787.55</v>
      </c>
      <c r="O13">
        <v>73.128600000000006</v>
      </c>
      <c r="P13">
        <v>3.94</v>
      </c>
      <c r="Q13">
        <v>89.32</v>
      </c>
      <c r="R13" s="3">
        <v>1.9E-3</v>
      </c>
      <c r="S13" s="3">
        <v>-4.4000000000000003E-3</v>
      </c>
    </row>
    <row r="14" spans="1:19" x14ac:dyDescent="0.3">
      <c r="A14" s="2">
        <v>39448</v>
      </c>
      <c r="B14">
        <v>73.595368329104318</v>
      </c>
      <c r="C14">
        <v>403.25900000000001</v>
      </c>
      <c r="D14">
        <v>836.15</v>
      </c>
      <c r="E14">
        <v>73.389799999999994</v>
      </c>
      <c r="F14">
        <v>4.21</v>
      </c>
      <c r="G14">
        <v>96.01</v>
      </c>
      <c r="H14" s="3">
        <v>-5.0000000000000001E-3</v>
      </c>
      <c r="I14" s="3">
        <v>3.6900000000000002E-2</v>
      </c>
      <c r="K14" s="32">
        <v>2008</v>
      </c>
      <c r="L14">
        <v>73.595368329104318</v>
      </c>
      <c r="M14">
        <v>403.25900000000001</v>
      </c>
      <c r="N14">
        <v>836.15</v>
      </c>
      <c r="O14">
        <v>73.389799999999994</v>
      </c>
      <c r="P14">
        <v>4.21</v>
      </c>
      <c r="Q14">
        <v>96.01</v>
      </c>
      <c r="R14" s="3">
        <v>-5.0000000000000001E-3</v>
      </c>
      <c r="S14" s="3">
        <v>3.6900000000000002E-2</v>
      </c>
    </row>
    <row r="15" spans="1:19" x14ac:dyDescent="0.3">
      <c r="A15" s="2">
        <v>39479</v>
      </c>
      <c r="B15">
        <v>86.235271407924699</v>
      </c>
      <c r="C15">
        <v>375.85300000000001</v>
      </c>
      <c r="D15">
        <v>910.45</v>
      </c>
      <c r="E15">
        <v>72.3155</v>
      </c>
      <c r="F15">
        <v>3.67</v>
      </c>
      <c r="G15">
        <v>88.97</v>
      </c>
      <c r="H15" s="3">
        <v>-4.8999999999999998E-3</v>
      </c>
      <c r="I15" s="3">
        <v>-8.8000000000000005E-3</v>
      </c>
      <c r="K15" s="32"/>
      <c r="L15">
        <v>86.235271407924699</v>
      </c>
      <c r="M15">
        <v>375.85300000000001</v>
      </c>
      <c r="N15">
        <v>910.45</v>
      </c>
      <c r="O15">
        <v>72.3155</v>
      </c>
      <c r="P15">
        <v>3.67</v>
      </c>
      <c r="Q15">
        <v>88.97</v>
      </c>
      <c r="R15" s="3">
        <v>-4.8999999999999998E-3</v>
      </c>
      <c r="S15" s="3">
        <v>-8.8000000000000005E-3</v>
      </c>
    </row>
    <row r="16" spans="1:19" x14ac:dyDescent="0.3">
      <c r="A16" s="2">
        <v>39508</v>
      </c>
      <c r="B16">
        <v>87.688278605310614</v>
      </c>
      <c r="C16">
        <v>366.45600000000002</v>
      </c>
      <c r="D16">
        <v>981.35</v>
      </c>
      <c r="E16">
        <v>70.986099999999993</v>
      </c>
      <c r="F16">
        <v>3.78</v>
      </c>
      <c r="G16">
        <v>102.46</v>
      </c>
      <c r="H16" s="3">
        <v>6.8999999999999999E-3</v>
      </c>
      <c r="I16" s="3">
        <v>-1.8E-3</v>
      </c>
      <c r="K16" s="32"/>
      <c r="L16">
        <v>87.688278605310614</v>
      </c>
      <c r="M16">
        <v>366.45600000000002</v>
      </c>
      <c r="N16">
        <v>981.35</v>
      </c>
      <c r="O16">
        <v>70.986099999999993</v>
      </c>
      <c r="P16">
        <v>3.78</v>
      </c>
      <c r="Q16">
        <v>102.46</v>
      </c>
      <c r="R16" s="3">
        <v>6.8999999999999999E-3</v>
      </c>
      <c r="S16" s="3">
        <v>-1.8E-3</v>
      </c>
    </row>
    <row r="17" spans="1:19" x14ac:dyDescent="0.3">
      <c r="A17" s="2">
        <v>39539</v>
      </c>
      <c r="B17">
        <v>74.750045020765825</v>
      </c>
      <c r="C17">
        <v>371.14299999999997</v>
      </c>
      <c r="D17">
        <v>879.55</v>
      </c>
      <c r="E17">
        <v>70.902299999999997</v>
      </c>
      <c r="F17">
        <v>3.52</v>
      </c>
      <c r="G17">
        <v>100.98</v>
      </c>
      <c r="H17" s="3">
        <v>-1.15E-2</v>
      </c>
      <c r="I17" s="3">
        <v>-9.9000000000000008E-3</v>
      </c>
      <c r="K17" s="32"/>
      <c r="L17">
        <v>74.750045020765825</v>
      </c>
      <c r="M17">
        <v>371.14299999999997</v>
      </c>
      <c r="N17">
        <v>879.55</v>
      </c>
      <c r="O17">
        <v>70.902299999999997</v>
      </c>
      <c r="P17">
        <v>3.52</v>
      </c>
      <c r="Q17">
        <v>100.98</v>
      </c>
      <c r="R17" s="3">
        <v>-1.15E-2</v>
      </c>
      <c r="S17" s="3">
        <v>-9.9000000000000008E-3</v>
      </c>
    </row>
    <row r="18" spans="1:19" x14ac:dyDescent="0.3">
      <c r="A18" s="2">
        <v>39569</v>
      </c>
      <c r="B18">
        <v>73.198475240576713</v>
      </c>
      <c r="C18">
        <v>384.90300000000002</v>
      </c>
      <c r="D18">
        <v>850.15</v>
      </c>
      <c r="E18">
        <v>71.306899999999999</v>
      </c>
      <c r="F18">
        <v>3.81</v>
      </c>
      <c r="G18">
        <v>112.52</v>
      </c>
      <c r="H18" s="3">
        <v>3.1800000000000002E-2</v>
      </c>
      <c r="I18" s="3">
        <v>-1.49E-2</v>
      </c>
      <c r="K18" s="32"/>
      <c r="L18">
        <v>73.198475240576713</v>
      </c>
      <c r="M18">
        <v>384.90300000000002</v>
      </c>
      <c r="N18">
        <v>850.15</v>
      </c>
      <c r="O18">
        <v>71.306899999999999</v>
      </c>
      <c r="P18">
        <v>3.81</v>
      </c>
      <c r="Q18">
        <v>112.52</v>
      </c>
      <c r="R18" s="3">
        <v>3.1800000000000002E-2</v>
      </c>
      <c r="S18" s="3">
        <v>-1.49E-2</v>
      </c>
    </row>
    <row r="19" spans="1:19" x14ac:dyDescent="0.3">
      <c r="A19" s="2">
        <v>39600</v>
      </c>
      <c r="B19">
        <v>87.46952873696506</v>
      </c>
      <c r="C19">
        <v>385.47500000000002</v>
      </c>
      <c r="D19">
        <v>896.7</v>
      </c>
      <c r="E19">
        <v>70.780699999999996</v>
      </c>
      <c r="F19">
        <v>4.03</v>
      </c>
      <c r="G19">
        <v>127.76</v>
      </c>
      <c r="H19" s="3">
        <v>1.1900000000000001E-2</v>
      </c>
      <c r="I19" s="3">
        <v>-2.47E-2</v>
      </c>
      <c r="K19" s="32"/>
      <c r="L19">
        <v>87.46952873696506</v>
      </c>
      <c r="M19">
        <v>385.47500000000002</v>
      </c>
      <c r="N19">
        <v>896.7</v>
      </c>
      <c r="O19">
        <v>70.780699999999996</v>
      </c>
      <c r="P19">
        <v>4.03</v>
      </c>
      <c r="Q19">
        <v>127.76</v>
      </c>
      <c r="R19" s="3">
        <v>1.1900000000000001E-2</v>
      </c>
      <c r="S19" s="3">
        <v>-2.47E-2</v>
      </c>
    </row>
    <row r="20" spans="1:19" x14ac:dyDescent="0.3">
      <c r="A20" s="2">
        <v>39630</v>
      </c>
      <c r="B20">
        <v>87.238800678728808</v>
      </c>
      <c r="C20">
        <v>352.56400000000002</v>
      </c>
      <c r="D20">
        <v>942.9</v>
      </c>
      <c r="E20">
        <v>70.864699999999999</v>
      </c>
      <c r="F20">
        <v>4.09</v>
      </c>
      <c r="G20">
        <v>140.97</v>
      </c>
      <c r="H20" s="3">
        <v>3.6799999999999999E-2</v>
      </c>
      <c r="I20" s="3">
        <v>5.8900000000000001E-2</v>
      </c>
      <c r="K20" s="32"/>
      <c r="L20">
        <v>87.238800678728808</v>
      </c>
      <c r="M20">
        <v>352.56400000000002</v>
      </c>
      <c r="N20">
        <v>942.9</v>
      </c>
      <c r="O20">
        <v>70.864699999999999</v>
      </c>
      <c r="P20">
        <v>4.09</v>
      </c>
      <c r="Q20">
        <v>140.97</v>
      </c>
      <c r="R20" s="3">
        <v>3.6799999999999999E-2</v>
      </c>
      <c r="S20" s="3">
        <v>5.8900000000000001E-2</v>
      </c>
    </row>
    <row r="21" spans="1:19" x14ac:dyDescent="0.3">
      <c r="A21" s="2">
        <v>39661</v>
      </c>
      <c r="B21">
        <v>85.175199705088971</v>
      </c>
      <c r="C21">
        <v>341.97500000000002</v>
      </c>
      <c r="D21">
        <v>914.4</v>
      </c>
      <c r="E21">
        <v>71.679599999999994</v>
      </c>
      <c r="F21">
        <v>4.04</v>
      </c>
      <c r="G21">
        <v>123.26</v>
      </c>
      <c r="H21" s="3">
        <v>3.4299999999999997E-2</v>
      </c>
      <c r="I21" s="3">
        <v>1.5699999999999999E-2</v>
      </c>
      <c r="K21" s="32"/>
      <c r="L21">
        <v>85.175199705088971</v>
      </c>
      <c r="M21">
        <v>341.97500000000002</v>
      </c>
      <c r="N21">
        <v>914.4</v>
      </c>
      <c r="O21">
        <v>71.679599999999994</v>
      </c>
      <c r="P21">
        <v>4.04</v>
      </c>
      <c r="Q21">
        <v>123.26</v>
      </c>
      <c r="R21" s="3">
        <v>3.4299999999999997E-2</v>
      </c>
      <c r="S21" s="3">
        <v>1.5699999999999999E-2</v>
      </c>
    </row>
    <row r="22" spans="1:19" x14ac:dyDescent="0.3">
      <c r="A22" s="2">
        <v>39692</v>
      </c>
      <c r="B22">
        <v>76.221066155166454</v>
      </c>
      <c r="C22">
        <v>334.71199999999999</v>
      </c>
      <c r="D22">
        <v>817.95</v>
      </c>
      <c r="E22">
        <v>75.081400000000002</v>
      </c>
      <c r="F22">
        <v>3.79</v>
      </c>
      <c r="G22">
        <v>115.96</v>
      </c>
      <c r="H22" s="3">
        <v>3.0999999999999999E-3</v>
      </c>
      <c r="I22" s="3">
        <v>6.2600000000000003E-2</v>
      </c>
      <c r="K22" s="32"/>
      <c r="L22">
        <v>76.221066155166454</v>
      </c>
      <c r="M22">
        <v>334.71199999999999</v>
      </c>
      <c r="N22">
        <v>817.95</v>
      </c>
      <c r="O22">
        <v>75.081400000000002</v>
      </c>
      <c r="P22">
        <v>3.79</v>
      </c>
      <c r="Q22">
        <v>115.96</v>
      </c>
      <c r="R22" s="3">
        <v>3.0999999999999999E-3</v>
      </c>
      <c r="S22" s="3">
        <v>6.2600000000000003E-2</v>
      </c>
    </row>
    <row r="23" spans="1:19" x14ac:dyDescent="0.3">
      <c r="A23" s="2">
        <v>39722</v>
      </c>
      <c r="B23">
        <v>71.551197038043611</v>
      </c>
      <c r="C23">
        <v>295.17500000000001</v>
      </c>
      <c r="D23">
        <v>878.1</v>
      </c>
      <c r="E23">
        <v>76.329599999999999</v>
      </c>
      <c r="F23">
        <v>3.84</v>
      </c>
      <c r="G23">
        <v>98.53</v>
      </c>
      <c r="H23" s="3">
        <v>-3.1E-2</v>
      </c>
      <c r="I23" s="3">
        <v>-2.75E-2</v>
      </c>
      <c r="K23" s="32"/>
      <c r="L23">
        <v>71.551197038043611</v>
      </c>
      <c r="M23">
        <v>295.17500000000001</v>
      </c>
      <c r="N23">
        <v>878.1</v>
      </c>
      <c r="O23">
        <v>76.329599999999999</v>
      </c>
      <c r="P23">
        <v>3.84</v>
      </c>
      <c r="Q23">
        <v>98.53</v>
      </c>
      <c r="R23" s="3">
        <v>-3.1E-2</v>
      </c>
      <c r="S23" s="3">
        <v>-2.75E-2</v>
      </c>
    </row>
    <row r="24" spans="1:19" x14ac:dyDescent="0.3">
      <c r="A24" s="2">
        <v>39753</v>
      </c>
      <c r="B24">
        <v>64.812736704107351</v>
      </c>
      <c r="C24">
        <v>237.58699999999999</v>
      </c>
      <c r="D24">
        <v>727.75</v>
      </c>
      <c r="E24">
        <v>82.349100000000007</v>
      </c>
      <c r="F24">
        <v>3.92</v>
      </c>
      <c r="G24">
        <v>63.91</v>
      </c>
      <c r="H24" s="3">
        <v>-3.8699999999999998E-2</v>
      </c>
      <c r="I24" s="3">
        <v>-5.8500000000000003E-2</v>
      </c>
      <c r="K24" s="32"/>
      <c r="L24">
        <v>64.812736704107351</v>
      </c>
      <c r="M24">
        <v>237.58699999999999</v>
      </c>
      <c r="N24">
        <v>727.75</v>
      </c>
      <c r="O24">
        <v>82.349100000000007</v>
      </c>
      <c r="P24">
        <v>3.92</v>
      </c>
      <c r="Q24">
        <v>63.91</v>
      </c>
      <c r="R24" s="3">
        <v>-3.8699999999999998E-2</v>
      </c>
      <c r="S24" s="3">
        <v>-5.8500000000000003E-2</v>
      </c>
    </row>
    <row r="25" spans="1:19" x14ac:dyDescent="0.3">
      <c r="A25" s="2">
        <v>39783</v>
      </c>
      <c r="B25">
        <v>71.627019424207603</v>
      </c>
      <c r="C25">
        <v>205.50899999999999</v>
      </c>
      <c r="D25">
        <v>773.65</v>
      </c>
      <c r="E25">
        <v>83.609899999999996</v>
      </c>
      <c r="F25">
        <v>3.1</v>
      </c>
      <c r="G25">
        <v>49.28</v>
      </c>
      <c r="H25" s="3">
        <v>3.39E-2</v>
      </c>
      <c r="I25" s="3">
        <v>-2.0999999999999999E-3</v>
      </c>
      <c r="K25" s="32"/>
      <c r="L25">
        <v>71.627019424207603</v>
      </c>
      <c r="M25">
        <v>205.50899999999999</v>
      </c>
      <c r="N25">
        <v>773.65</v>
      </c>
      <c r="O25">
        <v>83.609899999999996</v>
      </c>
      <c r="P25">
        <v>3.1</v>
      </c>
      <c r="Q25">
        <v>49.28</v>
      </c>
      <c r="R25" s="3">
        <v>3.39E-2</v>
      </c>
      <c r="S25" s="3">
        <v>-2.0999999999999999E-3</v>
      </c>
    </row>
    <row r="26" spans="1:19" x14ac:dyDescent="0.3">
      <c r="A26" s="2">
        <v>39814</v>
      </c>
      <c r="B26">
        <v>90.492230056317737</v>
      </c>
      <c r="C26">
        <v>227.72800000000001</v>
      </c>
      <c r="D26">
        <v>862.2</v>
      </c>
      <c r="E26">
        <v>79.552700000000002</v>
      </c>
      <c r="F26">
        <v>2.1800000000000002</v>
      </c>
      <c r="G26">
        <v>44.6</v>
      </c>
      <c r="H26" s="3">
        <v>-2.01E-2</v>
      </c>
      <c r="I26" s="3">
        <v>-0.1125</v>
      </c>
      <c r="K26" s="32">
        <v>2009</v>
      </c>
      <c r="L26">
        <v>90.492230056317737</v>
      </c>
      <c r="M26">
        <v>227.72800000000001</v>
      </c>
      <c r="N26">
        <v>862.2</v>
      </c>
      <c r="O26">
        <v>79.552700000000002</v>
      </c>
      <c r="P26">
        <v>2.1800000000000002</v>
      </c>
      <c r="Q26">
        <v>44.6</v>
      </c>
      <c r="R26" s="3">
        <v>-2.01E-2</v>
      </c>
      <c r="S26" s="3">
        <v>-0.1125</v>
      </c>
    </row>
    <row r="27" spans="1:19" x14ac:dyDescent="0.3">
      <c r="A27" s="2">
        <v>39845</v>
      </c>
      <c r="B27">
        <v>99.027774600746952</v>
      </c>
      <c r="C27">
        <v>205.327</v>
      </c>
      <c r="D27">
        <v>915.55</v>
      </c>
      <c r="E27">
        <v>83.0899</v>
      </c>
      <c r="F27">
        <v>2.75</v>
      </c>
      <c r="G27">
        <v>40.08</v>
      </c>
      <c r="H27" s="3">
        <v>-1.1900000000000001E-2</v>
      </c>
      <c r="I27" s="3">
        <v>-7.2700000000000001E-2</v>
      </c>
      <c r="K27" s="32"/>
      <c r="L27">
        <v>99.027774600746952</v>
      </c>
      <c r="M27">
        <v>205.327</v>
      </c>
      <c r="N27">
        <v>915.55</v>
      </c>
      <c r="O27">
        <v>83.0899</v>
      </c>
      <c r="P27">
        <v>2.75</v>
      </c>
      <c r="Q27">
        <v>40.08</v>
      </c>
      <c r="R27" s="3">
        <v>-1.1900000000000001E-2</v>
      </c>
      <c r="S27" s="3">
        <v>-7.2700000000000001E-2</v>
      </c>
    </row>
    <row r="28" spans="1:19" x14ac:dyDescent="0.3">
      <c r="A28" s="2">
        <v>39873</v>
      </c>
      <c r="B28">
        <v>101.48004931944365</v>
      </c>
      <c r="C28">
        <v>177.95599999999999</v>
      </c>
      <c r="D28">
        <v>932.7</v>
      </c>
      <c r="E28">
        <v>85.950699999999998</v>
      </c>
      <c r="F28">
        <v>2.91</v>
      </c>
      <c r="G28">
        <v>40.15</v>
      </c>
      <c r="H28" s="3">
        <v>6.1999999999999998E-3</v>
      </c>
      <c r="I28" s="3">
        <v>3.6200000000000003E-2</v>
      </c>
      <c r="K28" s="32"/>
      <c r="L28">
        <v>101.48004931944365</v>
      </c>
      <c r="M28">
        <v>177.95599999999999</v>
      </c>
      <c r="N28">
        <v>932.7</v>
      </c>
      <c r="O28">
        <v>85.950699999999998</v>
      </c>
      <c r="P28">
        <v>2.91</v>
      </c>
      <c r="Q28">
        <v>40.15</v>
      </c>
      <c r="R28" s="3">
        <v>6.1999999999999998E-3</v>
      </c>
      <c r="S28" s="3">
        <v>3.6200000000000003E-2</v>
      </c>
    </row>
    <row r="29" spans="1:19" x14ac:dyDescent="0.3">
      <c r="A29" s="2">
        <v>39904</v>
      </c>
      <c r="B29">
        <v>128.84013206392669</v>
      </c>
      <c r="C29">
        <v>205.21100000000001</v>
      </c>
      <c r="D29">
        <v>923.2</v>
      </c>
      <c r="E29">
        <v>83.416200000000003</v>
      </c>
      <c r="F29">
        <v>2.74</v>
      </c>
      <c r="G29">
        <v>48.39</v>
      </c>
      <c r="H29" s="3">
        <v>6.6299999999999998E-2</v>
      </c>
      <c r="I29" s="3">
        <v>5.4399999999999997E-2</v>
      </c>
      <c r="K29" s="32"/>
      <c r="L29">
        <v>128.84013206392669</v>
      </c>
      <c r="M29">
        <v>205.21100000000001</v>
      </c>
      <c r="N29">
        <v>923.2</v>
      </c>
      <c r="O29">
        <v>83.416200000000003</v>
      </c>
      <c r="P29">
        <v>2.74</v>
      </c>
      <c r="Q29">
        <v>48.39</v>
      </c>
      <c r="R29" s="3">
        <v>6.6299999999999998E-2</v>
      </c>
      <c r="S29" s="3">
        <v>5.4399999999999997E-2</v>
      </c>
    </row>
    <row r="30" spans="1:19" x14ac:dyDescent="0.3">
      <c r="A30" s="2">
        <v>39934</v>
      </c>
      <c r="B30">
        <v>113.0179961970381</v>
      </c>
      <c r="C30">
        <v>225.96</v>
      </c>
      <c r="D30">
        <v>884.4</v>
      </c>
      <c r="E30">
        <v>81.453299999999999</v>
      </c>
      <c r="F30">
        <v>3.1</v>
      </c>
      <c r="G30">
        <v>53.2</v>
      </c>
      <c r="H30" s="3">
        <v>-2.3400000000000001E-2</v>
      </c>
      <c r="I30" s="3">
        <v>-1.4E-3</v>
      </c>
      <c r="K30" s="32"/>
      <c r="L30">
        <v>113.0179961970381</v>
      </c>
      <c r="M30">
        <v>225.96</v>
      </c>
      <c r="N30">
        <v>884.4</v>
      </c>
      <c r="O30">
        <v>81.453299999999999</v>
      </c>
      <c r="P30">
        <v>3.1</v>
      </c>
      <c r="Q30">
        <v>53.2</v>
      </c>
      <c r="R30" s="3">
        <v>-2.3400000000000001E-2</v>
      </c>
      <c r="S30" s="3">
        <v>-1.4E-3</v>
      </c>
    </row>
    <row r="31" spans="1:19" x14ac:dyDescent="0.3">
      <c r="A31" s="2">
        <v>39965</v>
      </c>
      <c r="B31">
        <v>150.0949414185169</v>
      </c>
      <c r="C31">
        <v>253.29300000000001</v>
      </c>
      <c r="D31">
        <v>978.7</v>
      </c>
      <c r="E31">
        <v>75.872399999999999</v>
      </c>
      <c r="F31">
        <v>3.59</v>
      </c>
      <c r="G31">
        <v>68.58</v>
      </c>
      <c r="H31" s="3">
        <v>2.3099999999999999E-2</v>
      </c>
      <c r="I31" s="3">
        <v>-2.6599999999999999E-2</v>
      </c>
      <c r="K31" s="32"/>
      <c r="L31">
        <v>150.0949414185169</v>
      </c>
      <c r="M31">
        <v>253.29300000000001</v>
      </c>
      <c r="N31">
        <v>978.7</v>
      </c>
      <c r="O31">
        <v>75.872399999999999</v>
      </c>
      <c r="P31">
        <v>3.59</v>
      </c>
      <c r="Q31">
        <v>68.58</v>
      </c>
      <c r="R31" s="3">
        <v>2.3099999999999999E-2</v>
      </c>
      <c r="S31" s="3">
        <v>-2.6599999999999999E-2</v>
      </c>
    </row>
    <row r="32" spans="1:19" x14ac:dyDescent="0.3">
      <c r="A32" s="2">
        <v>39995</v>
      </c>
      <c r="B32">
        <v>134.00457688597115</v>
      </c>
      <c r="C32">
        <v>247.327</v>
      </c>
      <c r="D32">
        <v>926.75</v>
      </c>
      <c r="E32">
        <v>76.999700000000004</v>
      </c>
      <c r="F32">
        <v>3.63</v>
      </c>
      <c r="G32">
        <v>69.31</v>
      </c>
      <c r="H32" s="3">
        <v>2.4799999999999999E-2</v>
      </c>
      <c r="I32" s="3">
        <v>5.2200000000000003E-2</v>
      </c>
      <c r="K32" s="32"/>
      <c r="L32">
        <v>134.00457688597115</v>
      </c>
      <c r="M32">
        <v>247.327</v>
      </c>
      <c r="N32">
        <v>926.75</v>
      </c>
      <c r="O32">
        <v>76.999700000000004</v>
      </c>
      <c r="P32">
        <v>3.63</v>
      </c>
      <c r="Q32">
        <v>69.31</v>
      </c>
      <c r="R32" s="3">
        <v>2.4799999999999999E-2</v>
      </c>
      <c r="S32" s="3">
        <v>5.2200000000000003E-2</v>
      </c>
    </row>
    <row r="33" spans="1:19" x14ac:dyDescent="0.3">
      <c r="A33" s="2">
        <v>40026</v>
      </c>
      <c r="B33">
        <v>131.07953862077875</v>
      </c>
      <c r="C33">
        <v>271.59800000000001</v>
      </c>
      <c r="D33">
        <v>954.9</v>
      </c>
      <c r="E33">
        <v>74.445099999999996</v>
      </c>
      <c r="F33">
        <v>3.67</v>
      </c>
      <c r="G33">
        <v>71.58</v>
      </c>
      <c r="H33" s="3">
        <v>2.9999999999999997E-4</v>
      </c>
      <c r="I33" s="3">
        <v>7.85E-2</v>
      </c>
      <c r="K33" s="32"/>
      <c r="L33">
        <v>131.07953862077875</v>
      </c>
      <c r="M33">
        <v>271.59800000000001</v>
      </c>
      <c r="N33">
        <v>954.9</v>
      </c>
      <c r="O33">
        <v>74.445099999999996</v>
      </c>
      <c r="P33">
        <v>3.67</v>
      </c>
      <c r="Q33">
        <v>71.58</v>
      </c>
      <c r="R33" s="3">
        <v>2.9999999999999997E-4</v>
      </c>
      <c r="S33" s="3">
        <v>7.85E-2</v>
      </c>
    </row>
    <row r="34" spans="1:19" x14ac:dyDescent="0.3">
      <c r="A34" s="2">
        <v>40057</v>
      </c>
      <c r="B34">
        <v>124.31215329630432</v>
      </c>
      <c r="C34">
        <v>270.95999999999998</v>
      </c>
      <c r="D34">
        <v>951.15</v>
      </c>
      <c r="E34">
        <v>75.681399999999996</v>
      </c>
      <c r="F34">
        <v>3.46</v>
      </c>
      <c r="G34">
        <v>68.05</v>
      </c>
      <c r="H34" s="3">
        <v>2.7900000000000001E-2</v>
      </c>
      <c r="I34" s="3">
        <v>9.7000000000000003E-3</v>
      </c>
      <c r="K34" s="32"/>
      <c r="L34">
        <v>124.31215329630432</v>
      </c>
      <c r="M34">
        <v>270.95999999999998</v>
      </c>
      <c r="N34">
        <v>951.15</v>
      </c>
      <c r="O34">
        <v>75.681399999999996</v>
      </c>
      <c r="P34">
        <v>3.46</v>
      </c>
      <c r="Q34">
        <v>68.05</v>
      </c>
      <c r="R34" s="3">
        <v>2.7900000000000001E-2</v>
      </c>
      <c r="S34" s="3">
        <v>9.7000000000000003E-3</v>
      </c>
    </row>
    <row r="35" spans="1:19" x14ac:dyDescent="0.3">
      <c r="A35" s="2">
        <v>40087</v>
      </c>
      <c r="B35">
        <v>147.95514834514634</v>
      </c>
      <c r="C35">
        <v>281.55</v>
      </c>
      <c r="D35">
        <v>1007.7</v>
      </c>
      <c r="E35">
        <v>74.038799999999995</v>
      </c>
      <c r="F35">
        <v>3.43</v>
      </c>
      <c r="G35">
        <v>70.819999999999993</v>
      </c>
      <c r="H35" s="3">
        <v>-4.82E-2</v>
      </c>
      <c r="I35" s="3">
        <v>-4.2599999999999999E-2</v>
      </c>
      <c r="K35" s="32"/>
      <c r="L35">
        <v>147.95514834514634</v>
      </c>
      <c r="M35">
        <v>281.55</v>
      </c>
      <c r="N35">
        <v>1007.7</v>
      </c>
      <c r="O35">
        <v>74.038799999999995</v>
      </c>
      <c r="P35">
        <v>3.43</v>
      </c>
      <c r="Q35">
        <v>70.819999999999993</v>
      </c>
      <c r="R35" s="3">
        <v>-4.82E-2</v>
      </c>
      <c r="S35" s="3">
        <v>-4.2599999999999999E-2</v>
      </c>
    </row>
    <row r="36" spans="1:19" x14ac:dyDescent="0.3">
      <c r="A36" s="2">
        <v>40118</v>
      </c>
      <c r="B36">
        <v>152.92999882000476</v>
      </c>
      <c r="C36">
        <v>283.154</v>
      </c>
      <c r="D36">
        <v>1044.9000000000001</v>
      </c>
      <c r="E36">
        <v>73.175799999999995</v>
      </c>
      <c r="F36">
        <v>3.49</v>
      </c>
      <c r="G36">
        <v>78.13</v>
      </c>
      <c r="H36" s="3">
        <v>-2.76E-2</v>
      </c>
      <c r="I36" s="3">
        <v>-1.1999999999999999E-3</v>
      </c>
      <c r="K36" s="32"/>
      <c r="L36">
        <v>152.92999882000476</v>
      </c>
      <c r="M36">
        <v>283.154</v>
      </c>
      <c r="N36">
        <v>1044.9000000000001</v>
      </c>
      <c r="O36">
        <v>73.175799999999995</v>
      </c>
      <c r="P36">
        <v>3.49</v>
      </c>
      <c r="Q36">
        <v>78.13</v>
      </c>
      <c r="R36" s="3">
        <v>-2.76E-2</v>
      </c>
      <c r="S36" s="3">
        <v>-1.1999999999999999E-3</v>
      </c>
    </row>
    <row r="37" spans="1:19" x14ac:dyDescent="0.3">
      <c r="A37" s="2">
        <v>40148</v>
      </c>
      <c r="B37">
        <v>190.67142304389461</v>
      </c>
      <c r="C37">
        <v>299.57400000000001</v>
      </c>
      <c r="D37">
        <v>1179.5</v>
      </c>
      <c r="E37">
        <v>71.362099999999998</v>
      </c>
      <c r="F37">
        <v>3.3</v>
      </c>
      <c r="G37">
        <v>78.37</v>
      </c>
      <c r="H37" s="3">
        <v>6.2700000000000006E-2</v>
      </c>
      <c r="I37" s="3">
        <v>0</v>
      </c>
      <c r="K37" s="32"/>
      <c r="L37">
        <v>190.67142304389461</v>
      </c>
      <c r="M37">
        <v>299.57400000000001</v>
      </c>
      <c r="N37">
        <v>1179.5</v>
      </c>
      <c r="O37">
        <v>71.362099999999998</v>
      </c>
      <c r="P37">
        <v>3.3</v>
      </c>
      <c r="Q37">
        <v>78.37</v>
      </c>
      <c r="R37" s="3">
        <v>6.2700000000000006E-2</v>
      </c>
      <c r="S37" s="3">
        <v>0</v>
      </c>
    </row>
    <row r="38" spans="1:19" x14ac:dyDescent="0.3">
      <c r="A38" s="2">
        <v>40179</v>
      </c>
      <c r="B38">
        <v>177.46717307079521</v>
      </c>
      <c r="C38">
        <v>299.435</v>
      </c>
      <c r="D38">
        <v>1096</v>
      </c>
      <c r="E38">
        <v>74.096900000000005</v>
      </c>
      <c r="F38">
        <v>3.83</v>
      </c>
      <c r="G38">
        <v>79.36</v>
      </c>
      <c r="H38" s="3">
        <v>2.7000000000000001E-3</v>
      </c>
      <c r="I38" s="3">
        <v>3.0000000000000001E-3</v>
      </c>
      <c r="K38" s="32">
        <v>2010</v>
      </c>
      <c r="L38">
        <v>177.46717307079521</v>
      </c>
      <c r="M38">
        <v>299.435</v>
      </c>
      <c r="N38">
        <v>1096</v>
      </c>
      <c r="O38">
        <v>74.096900000000005</v>
      </c>
      <c r="P38">
        <v>3.83</v>
      </c>
      <c r="Q38">
        <v>79.36</v>
      </c>
      <c r="R38" s="3">
        <v>2.7000000000000001E-3</v>
      </c>
      <c r="S38" s="3">
        <v>3.0000000000000001E-3</v>
      </c>
    </row>
    <row r="39" spans="1:19" x14ac:dyDescent="0.3">
      <c r="A39" s="2">
        <v>40210</v>
      </c>
      <c r="B39">
        <v>155.46386398430894</v>
      </c>
      <c r="C39">
        <v>288.52600000000001</v>
      </c>
      <c r="D39">
        <v>1094.7</v>
      </c>
      <c r="E39">
        <v>75.197400000000002</v>
      </c>
      <c r="F39">
        <v>3.66</v>
      </c>
      <c r="G39">
        <v>74.430000000000007</v>
      </c>
      <c r="H39" s="3">
        <v>1.4500000000000001E-2</v>
      </c>
      <c r="I39" s="3">
        <v>3.1800000000000002E-2</v>
      </c>
      <c r="K39" s="32"/>
      <c r="L39">
        <v>155.46386398430894</v>
      </c>
      <c r="M39">
        <v>288.52600000000001</v>
      </c>
      <c r="N39">
        <v>1094.7</v>
      </c>
      <c r="O39">
        <v>75.197400000000002</v>
      </c>
      <c r="P39">
        <v>3.66</v>
      </c>
      <c r="Q39">
        <v>74.430000000000007</v>
      </c>
      <c r="R39" s="3">
        <v>1.4500000000000001E-2</v>
      </c>
      <c r="S39" s="3">
        <v>3.1800000000000002E-2</v>
      </c>
    </row>
    <row r="40" spans="1:19" x14ac:dyDescent="0.3">
      <c r="A40" s="2">
        <v>40238</v>
      </c>
      <c r="B40">
        <v>166.77044932692814</v>
      </c>
      <c r="C40">
        <v>291.58199999999999</v>
      </c>
      <c r="D40">
        <v>1118.7</v>
      </c>
      <c r="E40">
        <v>75.653700000000001</v>
      </c>
      <c r="F40">
        <v>3.69</v>
      </c>
      <c r="G40">
        <v>78.7</v>
      </c>
      <c r="H40" s="3">
        <v>1.84E-2</v>
      </c>
      <c r="I40" s="3">
        <v>2.1499999999999998E-2</v>
      </c>
      <c r="K40" s="32"/>
      <c r="L40">
        <v>166.77044932692814</v>
      </c>
      <c r="M40">
        <v>291.58199999999999</v>
      </c>
      <c r="N40">
        <v>1118.7</v>
      </c>
      <c r="O40">
        <v>75.653700000000001</v>
      </c>
      <c r="P40">
        <v>3.69</v>
      </c>
      <c r="Q40">
        <v>78.7</v>
      </c>
      <c r="R40" s="3">
        <v>1.84E-2</v>
      </c>
      <c r="S40" s="3">
        <v>2.1499999999999998E-2</v>
      </c>
    </row>
    <row r="41" spans="1:19" x14ac:dyDescent="0.3">
      <c r="A41" s="2">
        <v>40269</v>
      </c>
      <c r="B41">
        <v>186.31364736688889</v>
      </c>
      <c r="C41">
        <v>310.66000000000003</v>
      </c>
      <c r="D41">
        <v>1125.25</v>
      </c>
      <c r="E41">
        <v>75.187399999999997</v>
      </c>
      <c r="F41">
        <v>3.79</v>
      </c>
      <c r="G41">
        <v>84.87</v>
      </c>
      <c r="H41" s="3">
        <v>5.0700000000000002E-2</v>
      </c>
      <c r="I41" s="3">
        <v>2.8299999999999999E-2</v>
      </c>
      <c r="K41" s="32"/>
      <c r="L41">
        <v>186.31364736688889</v>
      </c>
      <c r="M41">
        <v>310.66000000000003</v>
      </c>
      <c r="N41">
        <v>1125.25</v>
      </c>
      <c r="O41">
        <v>75.187399999999997</v>
      </c>
      <c r="P41">
        <v>3.79</v>
      </c>
      <c r="Q41">
        <v>84.87</v>
      </c>
      <c r="R41" s="3">
        <v>5.0700000000000002E-2</v>
      </c>
      <c r="S41" s="3">
        <v>2.8299999999999999E-2</v>
      </c>
    </row>
    <row r="42" spans="1:19" x14ac:dyDescent="0.3">
      <c r="A42" s="2">
        <v>40299</v>
      </c>
      <c r="B42">
        <v>192.93593486176167</v>
      </c>
      <c r="C42">
        <v>307.72300000000001</v>
      </c>
      <c r="D42">
        <v>1179.8499999999999</v>
      </c>
      <c r="E42">
        <v>76.352999999999994</v>
      </c>
      <c r="F42">
        <v>3.76</v>
      </c>
      <c r="G42">
        <v>86.19</v>
      </c>
      <c r="H42" s="3">
        <v>-2.0000000000000001E-4</v>
      </c>
      <c r="I42" s="3">
        <v>-2.41E-2</v>
      </c>
      <c r="K42" s="32"/>
      <c r="L42">
        <v>192.93593486176167</v>
      </c>
      <c r="M42">
        <v>307.72300000000001</v>
      </c>
      <c r="N42">
        <v>1179.8499999999999</v>
      </c>
      <c r="O42">
        <v>76.352999999999994</v>
      </c>
      <c r="P42">
        <v>3.76</v>
      </c>
      <c r="Q42">
        <v>86.19</v>
      </c>
      <c r="R42" s="3">
        <v>-2.0000000000000001E-4</v>
      </c>
      <c r="S42" s="3">
        <v>-2.41E-2</v>
      </c>
    </row>
    <row r="43" spans="1:19" x14ac:dyDescent="0.3">
      <c r="A43" s="2">
        <v>40330</v>
      </c>
      <c r="B43">
        <v>223.36692823530177</v>
      </c>
      <c r="C43">
        <v>274.13299999999998</v>
      </c>
      <c r="D43">
        <v>1226.7</v>
      </c>
      <c r="E43">
        <v>79.389899999999997</v>
      </c>
      <c r="F43">
        <v>3.25</v>
      </c>
      <c r="G43">
        <v>72.58</v>
      </c>
      <c r="H43" s="3">
        <v>-2.5600000000000001E-2</v>
      </c>
      <c r="I43" s="3">
        <v>-4.5199999999999997E-2</v>
      </c>
      <c r="K43" s="32"/>
      <c r="L43">
        <v>223.36692823530177</v>
      </c>
      <c r="M43">
        <v>274.13299999999998</v>
      </c>
      <c r="N43">
        <v>1226.7</v>
      </c>
      <c r="O43">
        <v>79.389899999999997</v>
      </c>
      <c r="P43">
        <v>3.25</v>
      </c>
      <c r="Q43">
        <v>72.58</v>
      </c>
      <c r="R43" s="3">
        <v>-2.5600000000000001E-2</v>
      </c>
      <c r="S43" s="3">
        <v>-4.5199999999999997E-2</v>
      </c>
    </row>
    <row r="44" spans="1:19" x14ac:dyDescent="0.3">
      <c r="A44" s="2">
        <v>40360</v>
      </c>
      <c r="B44">
        <v>217.86756779643272</v>
      </c>
      <c r="C44">
        <v>266.74</v>
      </c>
      <c r="D44">
        <v>1217.8</v>
      </c>
      <c r="E44">
        <v>78.240799999999993</v>
      </c>
      <c r="F44">
        <v>3.17</v>
      </c>
      <c r="G44">
        <v>72.95</v>
      </c>
      <c r="H44" s="3">
        <v>1.1000000000000001E-3</v>
      </c>
      <c r="I44" s="3">
        <v>-2.0999999999999999E-3</v>
      </c>
      <c r="K44" s="32"/>
      <c r="L44">
        <v>217.86756779643272</v>
      </c>
      <c r="M44">
        <v>266.74</v>
      </c>
      <c r="N44">
        <v>1217.8</v>
      </c>
      <c r="O44">
        <v>78.240799999999993</v>
      </c>
      <c r="P44">
        <v>3.17</v>
      </c>
      <c r="Q44">
        <v>72.95</v>
      </c>
      <c r="R44" s="3">
        <v>1.1000000000000001E-3</v>
      </c>
      <c r="S44" s="3">
        <v>-2.0999999999999999E-3</v>
      </c>
    </row>
    <row r="45" spans="1:19" x14ac:dyDescent="0.3">
      <c r="A45" s="2">
        <v>40391</v>
      </c>
      <c r="B45">
        <v>206.94866419605279</v>
      </c>
      <c r="C45">
        <v>296.69499999999999</v>
      </c>
      <c r="D45">
        <v>1184.6500000000001</v>
      </c>
      <c r="E45">
        <v>74.982600000000005</v>
      </c>
      <c r="F45">
        <v>3.02</v>
      </c>
      <c r="G45">
        <v>81.34</v>
      </c>
      <c r="H45" s="3">
        <v>-3.1199999999999999E-2</v>
      </c>
      <c r="I45" s="3">
        <v>-1.9599999999999999E-2</v>
      </c>
      <c r="K45" s="32"/>
      <c r="L45">
        <v>206.94866419605279</v>
      </c>
      <c r="M45">
        <v>296.69499999999999</v>
      </c>
      <c r="N45">
        <v>1184.6500000000001</v>
      </c>
      <c r="O45">
        <v>74.982600000000005</v>
      </c>
      <c r="P45">
        <v>3.02</v>
      </c>
      <c r="Q45">
        <v>81.34</v>
      </c>
      <c r="R45" s="3">
        <v>-3.1199999999999999E-2</v>
      </c>
      <c r="S45" s="3">
        <v>-1.9599999999999999E-2</v>
      </c>
    </row>
    <row r="46" spans="1:19" x14ac:dyDescent="0.3">
      <c r="A46" s="2">
        <v>40422</v>
      </c>
      <c r="B46">
        <v>205.51945359726079</v>
      </c>
      <c r="C46">
        <v>286.71300000000002</v>
      </c>
      <c r="D46">
        <v>1244.3499999999999</v>
      </c>
      <c r="E46">
        <v>76.174800000000005</v>
      </c>
      <c r="F46">
        <v>2.56</v>
      </c>
      <c r="G46">
        <v>73.91</v>
      </c>
      <c r="H46" s="3">
        <v>3.73E-2</v>
      </c>
      <c r="I46" s="3">
        <v>-3.1199999999999999E-2</v>
      </c>
      <c r="K46" s="32"/>
      <c r="L46">
        <v>205.51945359726079</v>
      </c>
      <c r="M46">
        <v>286.71300000000002</v>
      </c>
      <c r="N46">
        <v>1244.3499999999999</v>
      </c>
      <c r="O46">
        <v>76.174800000000005</v>
      </c>
      <c r="P46">
        <v>2.56</v>
      </c>
      <c r="Q46">
        <v>73.91</v>
      </c>
      <c r="R46" s="3">
        <v>3.73E-2</v>
      </c>
      <c r="S46" s="3">
        <v>-3.1199999999999999E-2</v>
      </c>
    </row>
    <row r="47" spans="1:19" x14ac:dyDescent="0.3">
      <c r="A47" s="2">
        <v>40452</v>
      </c>
      <c r="B47">
        <v>223.27658315551204</v>
      </c>
      <c r="C47">
        <v>306.69200000000001</v>
      </c>
      <c r="D47">
        <v>1318.63</v>
      </c>
      <c r="E47">
        <v>72.961500000000001</v>
      </c>
      <c r="F47">
        <v>2.52</v>
      </c>
      <c r="G47">
        <v>81.58</v>
      </c>
      <c r="H47" s="3">
        <v>7.7999999999999996E-3</v>
      </c>
      <c r="I47" s="3">
        <v>-2.52E-2</v>
      </c>
      <c r="K47" s="32"/>
      <c r="L47">
        <v>223.27658315551204</v>
      </c>
      <c r="M47">
        <v>306.69200000000001</v>
      </c>
      <c r="N47">
        <v>1318.63</v>
      </c>
      <c r="O47">
        <v>72.961500000000001</v>
      </c>
      <c r="P47">
        <v>2.52</v>
      </c>
      <c r="Q47">
        <v>81.58</v>
      </c>
      <c r="R47" s="3">
        <v>7.7999999999999996E-3</v>
      </c>
      <c r="S47" s="3">
        <v>-2.52E-2</v>
      </c>
    </row>
    <row r="48" spans="1:19" x14ac:dyDescent="0.3">
      <c r="A48" s="2">
        <v>40483</v>
      </c>
      <c r="B48">
        <v>195.79418689638493</v>
      </c>
      <c r="C48">
        <v>316.77800000000002</v>
      </c>
      <c r="D48">
        <v>1352.8</v>
      </c>
      <c r="E48">
        <v>72.055300000000003</v>
      </c>
      <c r="F48">
        <v>2.67</v>
      </c>
      <c r="G48">
        <v>82.95</v>
      </c>
      <c r="H48" s="3">
        <v>3.5799999999999998E-2</v>
      </c>
      <c r="I48" s="3">
        <v>-9.1000000000000004E-3</v>
      </c>
      <c r="K48" s="32"/>
      <c r="L48">
        <v>195.79418689638493</v>
      </c>
      <c r="M48">
        <v>316.77800000000002</v>
      </c>
      <c r="N48">
        <v>1352.8</v>
      </c>
      <c r="O48">
        <v>72.055300000000003</v>
      </c>
      <c r="P48">
        <v>2.67</v>
      </c>
      <c r="Q48">
        <v>82.95</v>
      </c>
      <c r="R48" s="3">
        <v>3.5799999999999998E-2</v>
      </c>
      <c r="S48" s="3">
        <v>-9.1000000000000004E-3</v>
      </c>
    </row>
    <row r="49" spans="1:19" x14ac:dyDescent="0.3">
      <c r="A49" s="2">
        <v>40513</v>
      </c>
      <c r="B49">
        <v>208.73246684033899</v>
      </c>
      <c r="C49">
        <v>314.38600000000002</v>
      </c>
      <c r="D49">
        <v>1387.15</v>
      </c>
      <c r="E49">
        <v>74.372200000000007</v>
      </c>
      <c r="F49">
        <v>2.84</v>
      </c>
      <c r="G49">
        <v>86.75</v>
      </c>
      <c r="H49" s="3">
        <v>9.7999999999999997E-3</v>
      </c>
      <c r="I49" s="3">
        <v>3.78E-2</v>
      </c>
      <c r="K49" s="32"/>
      <c r="L49">
        <v>208.73246684033899</v>
      </c>
      <c r="M49">
        <v>314.38600000000002</v>
      </c>
      <c r="N49">
        <v>1387.15</v>
      </c>
      <c r="O49">
        <v>74.372200000000007</v>
      </c>
      <c r="P49">
        <v>2.84</v>
      </c>
      <c r="Q49">
        <v>86.75</v>
      </c>
      <c r="R49" s="3">
        <v>9.7999999999999997E-3</v>
      </c>
      <c r="S49" s="3">
        <v>3.78E-2</v>
      </c>
    </row>
    <row r="50" spans="1:19" x14ac:dyDescent="0.3">
      <c r="A50" s="2">
        <v>40544</v>
      </c>
      <c r="B50">
        <v>195.20844012028221</v>
      </c>
      <c r="C50">
        <v>332.87</v>
      </c>
      <c r="D50">
        <v>1417.63</v>
      </c>
      <c r="E50">
        <v>72.669399999999996</v>
      </c>
      <c r="F50">
        <v>3.38</v>
      </c>
      <c r="G50">
        <v>91.55</v>
      </c>
      <c r="H50" s="3">
        <v>-2.4199999999999999E-2</v>
      </c>
      <c r="I50" s="3">
        <v>8.2000000000000007E-3</v>
      </c>
      <c r="K50" s="32">
        <v>2011</v>
      </c>
      <c r="L50">
        <v>195.20844012028221</v>
      </c>
      <c r="M50">
        <v>332.87</v>
      </c>
      <c r="N50">
        <v>1417.63</v>
      </c>
      <c r="O50">
        <v>72.669399999999996</v>
      </c>
      <c r="P50">
        <v>3.38</v>
      </c>
      <c r="Q50">
        <v>91.55</v>
      </c>
      <c r="R50" s="3">
        <v>-2.4199999999999999E-2</v>
      </c>
      <c r="S50" s="3">
        <v>8.2000000000000007E-3</v>
      </c>
    </row>
    <row r="51" spans="1:19" x14ac:dyDescent="0.3">
      <c r="A51" s="2">
        <v>40575</v>
      </c>
      <c r="B51">
        <v>169.52700147548097</v>
      </c>
      <c r="C51">
        <v>340.98099999999999</v>
      </c>
      <c r="D51">
        <v>1332.2</v>
      </c>
      <c r="E51">
        <v>71.618200000000002</v>
      </c>
      <c r="F51">
        <v>3.4</v>
      </c>
      <c r="G51">
        <v>90.77</v>
      </c>
      <c r="H51" s="3">
        <v>1.66E-2</v>
      </c>
      <c r="I51" s="3">
        <v>1.0999999999999999E-2</v>
      </c>
      <c r="K51" s="32"/>
      <c r="L51">
        <v>169.52700147548097</v>
      </c>
      <c r="M51">
        <v>340.98099999999999</v>
      </c>
      <c r="N51">
        <v>1332.2</v>
      </c>
      <c r="O51">
        <v>71.618200000000002</v>
      </c>
      <c r="P51">
        <v>3.4</v>
      </c>
      <c r="Q51">
        <v>90.77</v>
      </c>
      <c r="R51" s="3">
        <v>1.66E-2</v>
      </c>
      <c r="S51" s="3">
        <v>1.0999999999999999E-2</v>
      </c>
    </row>
    <row r="52" spans="1:19" x14ac:dyDescent="0.3">
      <c r="A52" s="2">
        <v>40603</v>
      </c>
      <c r="B52">
        <v>183.79125358638396</v>
      </c>
      <c r="C52">
        <v>342.608</v>
      </c>
      <c r="D52">
        <v>1422.8</v>
      </c>
      <c r="E52">
        <v>71.136200000000002</v>
      </c>
      <c r="F52">
        <v>3.46</v>
      </c>
      <c r="G52">
        <v>99.63</v>
      </c>
      <c r="H52" s="3">
        <v>2.63E-2</v>
      </c>
      <c r="I52" s="3">
        <v>-1.5699999999999999E-2</v>
      </c>
      <c r="K52" s="32"/>
      <c r="L52">
        <v>183.79125358638396</v>
      </c>
      <c r="M52">
        <v>342.608</v>
      </c>
      <c r="N52">
        <v>1422.8</v>
      </c>
      <c r="O52">
        <v>71.136200000000002</v>
      </c>
      <c r="P52">
        <v>3.46</v>
      </c>
      <c r="Q52">
        <v>99.63</v>
      </c>
      <c r="R52" s="3">
        <v>2.63E-2</v>
      </c>
      <c r="S52" s="3">
        <v>-1.5699999999999999E-2</v>
      </c>
    </row>
    <row r="53" spans="1:19" x14ac:dyDescent="0.3">
      <c r="A53" s="2">
        <v>40634</v>
      </c>
      <c r="B53">
        <v>187.33542501913749</v>
      </c>
      <c r="C53">
        <v>345.661</v>
      </c>
      <c r="D53">
        <v>1424.82</v>
      </c>
      <c r="E53">
        <v>70.474599999999995</v>
      </c>
      <c r="F53">
        <v>3.47</v>
      </c>
      <c r="G53">
        <v>107.94</v>
      </c>
      <c r="H53" s="3">
        <v>-4.7999999999999996E-3</v>
      </c>
      <c r="I53" s="3">
        <v>-2.53E-2</v>
      </c>
      <c r="K53" s="32"/>
      <c r="L53">
        <v>187.33542501913749</v>
      </c>
      <c r="M53">
        <v>345.661</v>
      </c>
      <c r="N53">
        <v>1424.82</v>
      </c>
      <c r="O53">
        <v>70.474599999999995</v>
      </c>
      <c r="P53">
        <v>3.47</v>
      </c>
      <c r="Q53">
        <v>107.94</v>
      </c>
      <c r="R53" s="3">
        <v>-4.7999999999999996E-3</v>
      </c>
      <c r="S53" s="3">
        <v>-2.53E-2</v>
      </c>
    </row>
    <row r="54" spans="1:19" x14ac:dyDescent="0.3">
      <c r="A54" s="2">
        <v>40664</v>
      </c>
      <c r="B54">
        <v>191.11678914684322</v>
      </c>
      <c r="C54">
        <v>357.72199999999998</v>
      </c>
      <c r="D54">
        <v>1535.8</v>
      </c>
      <c r="E54">
        <v>68.0929</v>
      </c>
      <c r="F54">
        <v>3.36</v>
      </c>
      <c r="G54">
        <v>113.52</v>
      </c>
      <c r="H54" s="3">
        <v>-7.1999999999999998E-3</v>
      </c>
      <c r="I54" s="3">
        <v>-2.0899999999999998E-2</v>
      </c>
      <c r="K54" s="32"/>
      <c r="L54">
        <v>191.11678914684322</v>
      </c>
      <c r="M54">
        <v>357.72199999999998</v>
      </c>
      <c r="N54">
        <v>1535.8</v>
      </c>
      <c r="O54">
        <v>68.0929</v>
      </c>
      <c r="P54">
        <v>3.36</v>
      </c>
      <c r="Q54">
        <v>113.52</v>
      </c>
      <c r="R54" s="3">
        <v>-7.1999999999999998E-3</v>
      </c>
      <c r="S54" s="3">
        <v>-2.0899999999999998E-2</v>
      </c>
    </row>
    <row r="55" spans="1:19" x14ac:dyDescent="0.3">
      <c r="A55" s="2">
        <v>40695</v>
      </c>
      <c r="B55">
        <v>173.99787274730082</v>
      </c>
      <c r="C55">
        <v>343.62299999999999</v>
      </c>
      <c r="D55">
        <v>1545.3</v>
      </c>
      <c r="E55">
        <v>69.364699999999999</v>
      </c>
      <c r="F55">
        <v>3.1</v>
      </c>
      <c r="G55">
        <v>100.29</v>
      </c>
      <c r="H55" s="3">
        <v>6.9999999999999999E-4</v>
      </c>
      <c r="I55" s="3">
        <v>-3.3E-3</v>
      </c>
      <c r="K55" s="32"/>
      <c r="L55">
        <v>173.99787274730082</v>
      </c>
      <c r="M55">
        <v>343.62299999999999</v>
      </c>
      <c r="N55">
        <v>1545.3</v>
      </c>
      <c r="O55">
        <v>69.364699999999999</v>
      </c>
      <c r="P55">
        <v>3.1</v>
      </c>
      <c r="Q55">
        <v>100.29</v>
      </c>
      <c r="R55" s="3">
        <v>6.9999999999999999E-4</v>
      </c>
      <c r="S55" s="3">
        <v>-3.3E-3</v>
      </c>
    </row>
    <row r="56" spans="1:19" x14ac:dyDescent="0.3">
      <c r="A56" s="2">
        <v>40725</v>
      </c>
      <c r="B56">
        <v>177.64467976912368</v>
      </c>
      <c r="C56">
        <v>345.04399999999998</v>
      </c>
      <c r="D56">
        <v>1485.05</v>
      </c>
      <c r="E56">
        <v>69.150700000000001</v>
      </c>
      <c r="F56">
        <v>3.11</v>
      </c>
      <c r="G56">
        <v>94.94</v>
      </c>
      <c r="H56" s="3">
        <v>-1.3299999999999999E-2</v>
      </c>
      <c r="I56" s="3">
        <v>-1.1599999999999999E-2</v>
      </c>
      <c r="K56" s="32"/>
      <c r="L56">
        <v>177.64467976912368</v>
      </c>
      <c r="M56">
        <v>345.04399999999998</v>
      </c>
      <c r="N56">
        <v>1485.05</v>
      </c>
      <c r="O56">
        <v>69.150700000000001</v>
      </c>
      <c r="P56">
        <v>3.11</v>
      </c>
      <c r="Q56">
        <v>94.94</v>
      </c>
      <c r="R56" s="3">
        <v>-1.3299999999999999E-2</v>
      </c>
      <c r="S56" s="3">
        <v>-1.1599999999999999E-2</v>
      </c>
    </row>
    <row r="57" spans="1:19" x14ac:dyDescent="0.3">
      <c r="A57" s="2">
        <v>40756</v>
      </c>
      <c r="B57">
        <v>205.26228669736682</v>
      </c>
      <c r="C57">
        <v>334.33499999999998</v>
      </c>
      <c r="D57">
        <v>1631.09</v>
      </c>
      <c r="E57">
        <v>68.756299999999996</v>
      </c>
      <c r="F57">
        <v>2.97</v>
      </c>
      <c r="G57">
        <v>94.89</v>
      </c>
      <c r="H57" s="3">
        <v>-3.2000000000000001E-2</v>
      </c>
      <c r="I57" s="3">
        <v>-2.4E-2</v>
      </c>
      <c r="K57" s="32"/>
      <c r="L57">
        <v>205.26228669736682</v>
      </c>
      <c r="M57">
        <v>334.33499999999998</v>
      </c>
      <c r="N57">
        <v>1631.09</v>
      </c>
      <c r="O57">
        <v>68.756299999999996</v>
      </c>
      <c r="P57">
        <v>2.97</v>
      </c>
      <c r="Q57">
        <v>94.89</v>
      </c>
      <c r="R57" s="3">
        <v>-3.2000000000000001E-2</v>
      </c>
      <c r="S57" s="3">
        <v>-2.4E-2</v>
      </c>
    </row>
    <row r="58" spans="1:19" x14ac:dyDescent="0.3">
      <c r="A58" s="2">
        <v>40787</v>
      </c>
      <c r="B58">
        <v>247.01746881812258</v>
      </c>
      <c r="C58">
        <v>309.029</v>
      </c>
      <c r="D58">
        <v>1826.35</v>
      </c>
      <c r="E58">
        <v>69.053299999999993</v>
      </c>
      <c r="F58">
        <v>2.19</v>
      </c>
      <c r="G58">
        <v>88.93</v>
      </c>
      <c r="H58" s="3">
        <v>-3.78E-2</v>
      </c>
      <c r="I58" s="3">
        <v>-1.37E-2</v>
      </c>
      <c r="K58" s="32"/>
      <c r="L58">
        <v>247.01746881812258</v>
      </c>
      <c r="M58">
        <v>309.029</v>
      </c>
      <c r="N58">
        <v>1826.35</v>
      </c>
      <c r="O58">
        <v>69.053299999999993</v>
      </c>
      <c r="P58">
        <v>2.19</v>
      </c>
      <c r="Q58">
        <v>88.93</v>
      </c>
      <c r="R58" s="3">
        <v>-3.78E-2</v>
      </c>
      <c r="S58" s="3">
        <v>-1.37E-2</v>
      </c>
    </row>
    <row r="59" spans="1:19" x14ac:dyDescent="0.3">
      <c r="A59" s="2">
        <v>40817</v>
      </c>
      <c r="B59">
        <v>241.4146988030372</v>
      </c>
      <c r="C59">
        <v>273.005</v>
      </c>
      <c r="D59">
        <v>1648.95</v>
      </c>
      <c r="E59">
        <v>73.306600000000003</v>
      </c>
      <c r="F59">
        <v>1.97</v>
      </c>
      <c r="G59">
        <v>77.61</v>
      </c>
      <c r="H59" s="3">
        <v>3.5900000000000001E-2</v>
      </c>
      <c r="I59" s="3">
        <v>-2.2000000000000001E-3</v>
      </c>
      <c r="K59" s="32"/>
      <c r="L59">
        <v>241.4146988030372</v>
      </c>
      <c r="M59">
        <v>273.005</v>
      </c>
      <c r="N59">
        <v>1648.95</v>
      </c>
      <c r="O59">
        <v>73.306600000000003</v>
      </c>
      <c r="P59">
        <v>1.97</v>
      </c>
      <c r="Q59">
        <v>77.61</v>
      </c>
      <c r="R59" s="3">
        <v>3.5900000000000001E-2</v>
      </c>
      <c r="S59" s="3">
        <v>-2.2000000000000001E-3</v>
      </c>
    </row>
    <row r="60" spans="1:19" x14ac:dyDescent="0.3">
      <c r="A60" s="2">
        <v>40848</v>
      </c>
      <c r="B60">
        <v>244.85594802248468</v>
      </c>
      <c r="C60">
        <v>299.91199999999998</v>
      </c>
      <c r="D60">
        <v>1701.8</v>
      </c>
      <c r="E60">
        <v>71.860100000000003</v>
      </c>
      <c r="F60">
        <v>2.2799999999999998</v>
      </c>
      <c r="G60">
        <v>92.19</v>
      </c>
      <c r="H60" s="3">
        <v>-2.8E-3</v>
      </c>
      <c r="I60" s="3">
        <v>-4.1999999999999997E-3</v>
      </c>
      <c r="K60" s="32"/>
      <c r="L60">
        <v>244.85594802248468</v>
      </c>
      <c r="M60">
        <v>299.91199999999998</v>
      </c>
      <c r="N60">
        <v>1701.8</v>
      </c>
      <c r="O60">
        <v>71.860100000000003</v>
      </c>
      <c r="P60">
        <v>2.2799999999999998</v>
      </c>
      <c r="Q60">
        <v>92.19</v>
      </c>
      <c r="R60" s="3">
        <v>-2.8E-3</v>
      </c>
      <c r="S60" s="3">
        <v>-4.1999999999999997E-3</v>
      </c>
    </row>
    <row r="61" spans="1:19" x14ac:dyDescent="0.3">
      <c r="A61" s="2">
        <v>40878</v>
      </c>
      <c r="B61">
        <v>246.77076780150151</v>
      </c>
      <c r="C61">
        <v>301.68099999999998</v>
      </c>
      <c r="D61">
        <v>1745.15</v>
      </c>
      <c r="E61">
        <v>72.261499999999998</v>
      </c>
      <c r="F61">
        <v>1.94</v>
      </c>
      <c r="G61">
        <v>100.2</v>
      </c>
      <c r="H61" s="3">
        <v>-4.1000000000000003E-3</v>
      </c>
      <c r="I61" s="3">
        <v>1.7100000000000001E-2</v>
      </c>
      <c r="K61" s="32"/>
      <c r="L61">
        <v>246.77076780150151</v>
      </c>
      <c r="M61">
        <v>301.68099999999998</v>
      </c>
      <c r="N61">
        <v>1745.15</v>
      </c>
      <c r="O61">
        <v>72.261499999999998</v>
      </c>
      <c r="P61">
        <v>1.94</v>
      </c>
      <c r="Q61">
        <v>100.2</v>
      </c>
      <c r="R61" s="3">
        <v>-4.1000000000000003E-3</v>
      </c>
      <c r="S61" s="3">
        <v>1.7100000000000001E-2</v>
      </c>
    </row>
    <row r="62" spans="1:19" x14ac:dyDescent="0.3">
      <c r="A62" s="2">
        <v>40909</v>
      </c>
      <c r="B62">
        <v>245.9170476024216</v>
      </c>
      <c r="C62">
        <v>300.30900000000003</v>
      </c>
      <c r="D62">
        <v>1574.57</v>
      </c>
      <c r="E62">
        <v>73.332499999999996</v>
      </c>
      <c r="F62">
        <v>1.94</v>
      </c>
      <c r="G62">
        <v>98.83</v>
      </c>
      <c r="H62" s="3">
        <v>2.1399999999999999E-2</v>
      </c>
      <c r="I62" s="3">
        <v>-1.11E-2</v>
      </c>
      <c r="K62" s="32">
        <v>2012</v>
      </c>
      <c r="L62">
        <v>245.9170476024216</v>
      </c>
      <c r="M62">
        <v>300.30900000000003</v>
      </c>
      <c r="N62">
        <v>1574.57</v>
      </c>
      <c r="O62">
        <v>73.332499999999996</v>
      </c>
      <c r="P62">
        <v>1.94</v>
      </c>
      <c r="Q62">
        <v>98.83</v>
      </c>
      <c r="R62" s="3">
        <v>2.1399999999999999E-2</v>
      </c>
      <c r="S62" s="3">
        <v>-1.11E-2</v>
      </c>
    </row>
    <row r="63" spans="1:19" x14ac:dyDescent="0.3">
      <c r="A63" s="2">
        <v>40940</v>
      </c>
      <c r="B63">
        <v>281.67048383757208</v>
      </c>
      <c r="C63">
        <v>320.77999999999997</v>
      </c>
      <c r="D63">
        <v>1749.24</v>
      </c>
      <c r="E63">
        <v>72.075900000000004</v>
      </c>
      <c r="F63">
        <v>2.0099999999999998</v>
      </c>
      <c r="G63">
        <v>97.61</v>
      </c>
      <c r="H63" s="3">
        <v>-1.5800000000000002E-2</v>
      </c>
      <c r="I63" s="3">
        <v>1.1000000000000001E-3</v>
      </c>
      <c r="K63" s="32"/>
      <c r="L63">
        <v>281.67048383757208</v>
      </c>
      <c r="M63">
        <v>320.77999999999997</v>
      </c>
      <c r="N63">
        <v>1749.24</v>
      </c>
      <c r="O63">
        <v>72.075900000000004</v>
      </c>
      <c r="P63">
        <v>2.0099999999999998</v>
      </c>
      <c r="Q63">
        <v>97.61</v>
      </c>
      <c r="R63" s="3">
        <v>-1.5800000000000002E-2</v>
      </c>
      <c r="S63" s="3">
        <v>1.1000000000000001E-3</v>
      </c>
    </row>
    <row r="64" spans="1:19" x14ac:dyDescent="0.3">
      <c r="A64" s="2">
        <v>40969</v>
      </c>
      <c r="B64">
        <v>286.51194401608444</v>
      </c>
      <c r="C64">
        <v>333.077</v>
      </c>
      <c r="D64">
        <v>1713.15</v>
      </c>
      <c r="E64">
        <v>72.201599999999999</v>
      </c>
      <c r="F64">
        <v>2.0099999999999998</v>
      </c>
      <c r="G64">
        <v>108.76</v>
      </c>
      <c r="H64" s="3">
        <v>-4.7999999999999996E-3</v>
      </c>
      <c r="I64" s="3">
        <v>8.8999999999999999E-3</v>
      </c>
      <c r="K64" s="32"/>
      <c r="L64">
        <v>286.51194401608444</v>
      </c>
      <c r="M64">
        <v>333.077</v>
      </c>
      <c r="N64">
        <v>1713.15</v>
      </c>
      <c r="O64">
        <v>72.201599999999999</v>
      </c>
      <c r="P64">
        <v>2.0099999999999998</v>
      </c>
      <c r="Q64">
        <v>108.76</v>
      </c>
      <c r="R64" s="3">
        <v>-4.7999999999999996E-3</v>
      </c>
      <c r="S64" s="3">
        <v>8.8999999999999999E-3</v>
      </c>
    </row>
    <row r="65" spans="1:19" x14ac:dyDescent="0.3">
      <c r="A65" s="2">
        <v>41000</v>
      </c>
      <c r="B65">
        <v>208.14101374712692</v>
      </c>
      <c r="C65">
        <v>336.26600000000002</v>
      </c>
      <c r="D65">
        <v>1682.34</v>
      </c>
      <c r="E65">
        <v>72.536299999999997</v>
      </c>
      <c r="F65">
        <v>2.2200000000000002</v>
      </c>
      <c r="G65">
        <v>105.23</v>
      </c>
      <c r="H65" s="3">
        <v>-6.1000000000000004E-3</v>
      </c>
      <c r="I65" s="3">
        <v>-4.5999999999999999E-3</v>
      </c>
      <c r="K65" s="32"/>
      <c r="L65">
        <v>208.14101374712692</v>
      </c>
      <c r="M65">
        <v>336.26600000000002</v>
      </c>
      <c r="N65">
        <v>1682.34</v>
      </c>
      <c r="O65">
        <v>72.536299999999997</v>
      </c>
      <c r="P65">
        <v>2.2200000000000002</v>
      </c>
      <c r="Q65">
        <v>105.23</v>
      </c>
      <c r="R65" s="3">
        <v>-6.1000000000000004E-3</v>
      </c>
      <c r="S65" s="3">
        <v>-4.5999999999999999E-3</v>
      </c>
    </row>
    <row r="66" spans="1:19" x14ac:dyDescent="0.3">
      <c r="A66" s="2">
        <v>41030</v>
      </c>
      <c r="B66">
        <v>215.08789798293154</v>
      </c>
      <c r="C66">
        <v>329.315</v>
      </c>
      <c r="D66">
        <v>1662.4</v>
      </c>
      <c r="E66">
        <v>72.242400000000004</v>
      </c>
      <c r="F66">
        <v>1.98</v>
      </c>
      <c r="G66">
        <v>106.16</v>
      </c>
      <c r="H66" s="3">
        <v>-1.1000000000000001E-3</v>
      </c>
      <c r="I66" s="3">
        <v>-5.1999999999999998E-3</v>
      </c>
      <c r="K66" s="32"/>
      <c r="L66">
        <v>215.08789798293154</v>
      </c>
      <c r="M66">
        <v>329.315</v>
      </c>
      <c r="N66">
        <v>1662.4</v>
      </c>
      <c r="O66">
        <v>72.242400000000004</v>
      </c>
      <c r="P66">
        <v>1.98</v>
      </c>
      <c r="Q66">
        <v>106.16</v>
      </c>
      <c r="R66" s="3">
        <v>-1.1000000000000001E-3</v>
      </c>
      <c r="S66" s="3">
        <v>-5.1999999999999998E-3</v>
      </c>
    </row>
    <row r="67" spans="1:19" x14ac:dyDescent="0.3">
      <c r="A67" s="2">
        <v>41061</v>
      </c>
      <c r="B67">
        <v>204.86867059457052</v>
      </c>
      <c r="C67">
        <v>292.01400000000001</v>
      </c>
      <c r="D67">
        <v>1611.34</v>
      </c>
      <c r="E67">
        <v>75.516000000000005</v>
      </c>
      <c r="F67">
        <v>1.61</v>
      </c>
      <c r="G67">
        <v>83.23</v>
      </c>
      <c r="H67" s="3">
        <v>9.5999999999999992E-3</v>
      </c>
      <c r="I67" s="3">
        <v>4.1000000000000003E-3</v>
      </c>
      <c r="K67" s="32"/>
      <c r="L67">
        <v>204.86867059457052</v>
      </c>
      <c r="M67">
        <v>292.01400000000001</v>
      </c>
      <c r="N67">
        <v>1611.34</v>
      </c>
      <c r="O67">
        <v>75.516000000000005</v>
      </c>
      <c r="P67">
        <v>1.61</v>
      </c>
      <c r="Q67">
        <v>83.23</v>
      </c>
      <c r="R67" s="3">
        <v>9.5999999999999992E-3</v>
      </c>
      <c r="S67" s="3">
        <v>4.1000000000000003E-3</v>
      </c>
    </row>
    <row r="68" spans="1:19" x14ac:dyDescent="0.3">
      <c r="A68" s="2">
        <v>41091</v>
      </c>
      <c r="B68">
        <v>228.2593435204216</v>
      </c>
      <c r="C68">
        <v>313.33600000000001</v>
      </c>
      <c r="D68">
        <v>1598.2</v>
      </c>
      <c r="E68">
        <v>74.619600000000005</v>
      </c>
      <c r="F68">
        <v>1.64</v>
      </c>
      <c r="G68">
        <v>83.75</v>
      </c>
      <c r="H68" s="3">
        <v>-2.7099999999999999E-2</v>
      </c>
      <c r="I68" s="3">
        <v>-2.5000000000000001E-3</v>
      </c>
      <c r="K68" s="32"/>
      <c r="L68">
        <v>228.2593435204216</v>
      </c>
      <c r="M68">
        <v>313.33600000000001</v>
      </c>
      <c r="N68">
        <v>1598.2</v>
      </c>
      <c r="O68">
        <v>74.619600000000005</v>
      </c>
      <c r="P68">
        <v>1.64</v>
      </c>
      <c r="Q68">
        <v>83.75</v>
      </c>
      <c r="R68" s="3">
        <v>-2.7099999999999999E-2</v>
      </c>
      <c r="S68" s="3">
        <v>-2.5000000000000001E-3</v>
      </c>
    </row>
    <row r="69" spans="1:19" x14ac:dyDescent="0.3">
      <c r="A69" s="2">
        <v>41122</v>
      </c>
      <c r="B69">
        <v>227.74521250491455</v>
      </c>
      <c r="C69">
        <v>315.55099999999999</v>
      </c>
      <c r="D69">
        <v>1603.59</v>
      </c>
      <c r="E69">
        <v>74.662099999999995</v>
      </c>
      <c r="F69">
        <v>1.47</v>
      </c>
      <c r="G69">
        <v>88.91</v>
      </c>
      <c r="H69" s="3">
        <v>4.1999999999999997E-3</v>
      </c>
      <c r="I69" s="3">
        <v>1.34E-2</v>
      </c>
      <c r="K69" s="32"/>
      <c r="L69">
        <v>227.74521250491455</v>
      </c>
      <c r="M69">
        <v>315.55099999999999</v>
      </c>
      <c r="N69">
        <v>1603.59</v>
      </c>
      <c r="O69">
        <v>74.662099999999995</v>
      </c>
      <c r="P69">
        <v>1.47</v>
      </c>
      <c r="Q69">
        <v>88.91</v>
      </c>
      <c r="R69" s="3">
        <v>4.1999999999999997E-3</v>
      </c>
      <c r="S69" s="3">
        <v>1.34E-2</v>
      </c>
    </row>
    <row r="70" spans="1:19" x14ac:dyDescent="0.3">
      <c r="A70" s="2">
        <v>41153</v>
      </c>
      <c r="B70">
        <v>254.5715213393122</v>
      </c>
      <c r="C70">
        <v>322.709</v>
      </c>
      <c r="D70">
        <v>1693.98</v>
      </c>
      <c r="E70">
        <v>73.576099999999997</v>
      </c>
      <c r="F70">
        <v>1.63</v>
      </c>
      <c r="G70">
        <v>96.47</v>
      </c>
      <c r="H70" s="3">
        <v>6.7999999999999996E-3</v>
      </c>
      <c r="I70" s="3">
        <v>1.5699999999999999E-2</v>
      </c>
      <c r="K70" s="32"/>
      <c r="L70">
        <v>254.5715213393122</v>
      </c>
      <c r="M70">
        <v>322.709</v>
      </c>
      <c r="N70">
        <v>1693.98</v>
      </c>
      <c r="O70">
        <v>73.576099999999997</v>
      </c>
      <c r="P70">
        <v>1.63</v>
      </c>
      <c r="Q70">
        <v>96.47</v>
      </c>
      <c r="R70" s="3">
        <v>6.7999999999999996E-3</v>
      </c>
      <c r="S70" s="3">
        <v>1.5699999999999999E-2</v>
      </c>
    </row>
    <row r="71" spans="1:19" x14ac:dyDescent="0.3">
      <c r="A71" s="2">
        <v>41183</v>
      </c>
      <c r="B71">
        <v>307.96067380267203</v>
      </c>
      <c r="C71">
        <v>333.29599999999999</v>
      </c>
      <c r="D71">
        <v>1777.3</v>
      </c>
      <c r="E71">
        <v>72.610900000000001</v>
      </c>
      <c r="F71">
        <v>1.68</v>
      </c>
      <c r="G71">
        <v>92.48</v>
      </c>
      <c r="H71" s="3">
        <v>-7.7999999999999996E-3</v>
      </c>
      <c r="I71" s="3">
        <v>3.6400000000000002E-2</v>
      </c>
      <c r="K71" s="32"/>
      <c r="L71">
        <v>307.96067380267203</v>
      </c>
      <c r="M71">
        <v>333.29599999999999</v>
      </c>
      <c r="N71">
        <v>1777.3</v>
      </c>
      <c r="O71">
        <v>72.610900000000001</v>
      </c>
      <c r="P71">
        <v>1.68</v>
      </c>
      <c r="Q71">
        <v>92.48</v>
      </c>
      <c r="R71" s="3">
        <v>-7.7999999999999996E-3</v>
      </c>
      <c r="S71" s="3">
        <v>3.6400000000000002E-2</v>
      </c>
    </row>
    <row r="72" spans="1:19" x14ac:dyDescent="0.3">
      <c r="A72" s="2">
        <v>41214</v>
      </c>
      <c r="B72">
        <v>309.90600576174552</v>
      </c>
      <c r="C72">
        <v>331.82400000000001</v>
      </c>
      <c r="D72">
        <v>1717.4</v>
      </c>
      <c r="E72">
        <v>73.169499999999999</v>
      </c>
      <c r="F72">
        <v>1.81</v>
      </c>
      <c r="G72">
        <v>87.09</v>
      </c>
      <c r="H72" s="3">
        <v>3.0000000000000001E-3</v>
      </c>
      <c r="I72" s="3">
        <v>-8.0999999999999996E-3</v>
      </c>
      <c r="K72" s="32"/>
      <c r="L72">
        <v>309.90600576174552</v>
      </c>
      <c r="M72">
        <v>331.82400000000001</v>
      </c>
      <c r="N72">
        <v>1717.4</v>
      </c>
      <c r="O72">
        <v>73.169499999999999</v>
      </c>
      <c r="P72">
        <v>1.81</v>
      </c>
      <c r="Q72">
        <v>87.09</v>
      </c>
      <c r="R72" s="3">
        <v>3.0000000000000001E-3</v>
      </c>
      <c r="S72" s="3">
        <v>-8.0999999999999996E-3</v>
      </c>
    </row>
    <row r="73" spans="1:19" x14ac:dyDescent="0.3">
      <c r="A73" s="2">
        <v>41244</v>
      </c>
      <c r="B73">
        <v>299.79981028876506</v>
      </c>
      <c r="C73">
        <v>332.40600000000001</v>
      </c>
      <c r="D73">
        <v>1716.22</v>
      </c>
      <c r="E73">
        <v>73.092299999999994</v>
      </c>
      <c r="F73">
        <v>1.63</v>
      </c>
      <c r="G73">
        <v>89.09</v>
      </c>
      <c r="H73" s="3">
        <v>1.89E-2</v>
      </c>
      <c r="I73" s="3">
        <v>3.5200000000000002E-2</v>
      </c>
      <c r="K73" s="32"/>
      <c r="L73">
        <v>299.79981028876506</v>
      </c>
      <c r="M73">
        <v>332.40600000000001</v>
      </c>
      <c r="N73">
        <v>1716.22</v>
      </c>
      <c r="O73">
        <v>73.092299999999994</v>
      </c>
      <c r="P73">
        <v>1.63</v>
      </c>
      <c r="Q73">
        <v>89.09</v>
      </c>
      <c r="R73" s="3">
        <v>1.89E-2</v>
      </c>
      <c r="S73" s="3">
        <v>3.5200000000000002E-2</v>
      </c>
    </row>
    <row r="74" spans="1:19" x14ac:dyDescent="0.3">
      <c r="A74" s="2">
        <v>41275</v>
      </c>
      <c r="B74">
        <v>257.15054290794581</v>
      </c>
      <c r="C74">
        <v>339.78500000000003</v>
      </c>
      <c r="D74">
        <v>1662.41</v>
      </c>
      <c r="E74">
        <v>73.436199999999999</v>
      </c>
      <c r="F74">
        <v>1.76</v>
      </c>
      <c r="G74">
        <v>91.82</v>
      </c>
      <c r="H74" s="3">
        <v>5.7000000000000002E-3</v>
      </c>
      <c r="I74" s="3">
        <v>9.4999999999999998E-3</v>
      </c>
      <c r="K74" s="32">
        <v>2013</v>
      </c>
      <c r="L74">
        <v>257.15054290794581</v>
      </c>
      <c r="M74">
        <v>339.78500000000003</v>
      </c>
      <c r="N74">
        <v>1662.41</v>
      </c>
      <c r="O74">
        <v>73.436199999999999</v>
      </c>
      <c r="P74">
        <v>1.76</v>
      </c>
      <c r="Q74">
        <v>91.82</v>
      </c>
      <c r="R74" s="3">
        <v>5.7000000000000002E-3</v>
      </c>
      <c r="S74" s="3">
        <v>9.4999999999999998E-3</v>
      </c>
    </row>
    <row r="75" spans="1:19" x14ac:dyDescent="0.3">
      <c r="A75" s="2">
        <v>41306</v>
      </c>
      <c r="B75">
        <v>259.104783821627</v>
      </c>
      <c r="C75">
        <v>357.75900000000001</v>
      </c>
      <c r="D75">
        <v>1668.8</v>
      </c>
      <c r="E75">
        <v>73.358999999999995</v>
      </c>
      <c r="F75">
        <v>2.02</v>
      </c>
      <c r="G75">
        <v>97.77</v>
      </c>
      <c r="H75" s="3">
        <v>-3.5000000000000001E-3</v>
      </c>
      <c r="I75" s="3">
        <v>1.1000000000000001E-3</v>
      </c>
      <c r="K75" s="32"/>
      <c r="L75">
        <v>259.104783821627</v>
      </c>
      <c r="M75">
        <v>357.75900000000001</v>
      </c>
      <c r="N75">
        <v>1668.8</v>
      </c>
      <c r="O75">
        <v>73.358999999999995</v>
      </c>
      <c r="P75">
        <v>2.02</v>
      </c>
      <c r="Q75">
        <v>97.77</v>
      </c>
      <c r="R75" s="3">
        <v>-3.5000000000000001E-3</v>
      </c>
      <c r="S75" s="3">
        <v>1.1000000000000001E-3</v>
      </c>
    </row>
    <row r="76" spans="1:19" x14ac:dyDescent="0.3">
      <c r="A76" s="2">
        <v>41334</v>
      </c>
      <c r="B76">
        <v>230.25817079426668</v>
      </c>
      <c r="C76">
        <v>353.61099999999999</v>
      </c>
      <c r="D76">
        <v>1578.51</v>
      </c>
      <c r="E76">
        <v>76.072400000000002</v>
      </c>
      <c r="F76">
        <v>1.88</v>
      </c>
      <c r="G76">
        <v>90.68</v>
      </c>
      <c r="H76" s="3">
        <v>9.1000000000000004E-3</v>
      </c>
      <c r="I76" s="3">
        <v>-2.5999999999999999E-3</v>
      </c>
      <c r="K76" s="32"/>
      <c r="L76">
        <v>230.25817079426668</v>
      </c>
      <c r="M76">
        <v>353.61099999999999</v>
      </c>
      <c r="N76">
        <v>1578.51</v>
      </c>
      <c r="O76">
        <v>76.072400000000002</v>
      </c>
      <c r="P76">
        <v>1.88</v>
      </c>
      <c r="Q76">
        <v>90.68</v>
      </c>
      <c r="R76" s="3">
        <v>9.1000000000000004E-3</v>
      </c>
      <c r="S76" s="3">
        <v>-2.5999999999999999E-3</v>
      </c>
    </row>
    <row r="77" spans="1:19" x14ac:dyDescent="0.3">
      <c r="A77" s="2">
        <v>41365</v>
      </c>
      <c r="B77">
        <v>228.2787568381568</v>
      </c>
      <c r="C77">
        <v>358.47</v>
      </c>
      <c r="D77">
        <v>1595.8</v>
      </c>
      <c r="E77">
        <v>75.978300000000004</v>
      </c>
      <c r="F77">
        <v>1.9</v>
      </c>
      <c r="G77">
        <v>97.07</v>
      </c>
      <c r="H77" s="3">
        <v>-2.3E-2</v>
      </c>
      <c r="I77" s="3">
        <v>5.7000000000000002E-3</v>
      </c>
      <c r="K77" s="32"/>
      <c r="L77">
        <v>228.2787568381568</v>
      </c>
      <c r="M77">
        <v>358.47</v>
      </c>
      <c r="N77">
        <v>1595.8</v>
      </c>
      <c r="O77">
        <v>75.978300000000004</v>
      </c>
      <c r="P77">
        <v>1.9</v>
      </c>
      <c r="Q77">
        <v>97.07</v>
      </c>
      <c r="R77" s="3">
        <v>-2.3E-2</v>
      </c>
      <c r="S77" s="3">
        <v>5.7000000000000002E-3</v>
      </c>
    </row>
    <row r="78" spans="1:19" x14ac:dyDescent="0.3">
      <c r="A78" s="2">
        <v>41395</v>
      </c>
      <c r="B78">
        <v>220.95817035610952</v>
      </c>
      <c r="C78">
        <v>367.24900000000002</v>
      </c>
      <c r="D78">
        <v>1445.78</v>
      </c>
      <c r="E78">
        <v>75.422499999999999</v>
      </c>
      <c r="F78">
        <v>1.73</v>
      </c>
      <c r="G78">
        <v>91.03</v>
      </c>
      <c r="H78" s="3">
        <v>2.0899999999999998E-2</v>
      </c>
      <c r="I78" s="3">
        <v>2.4899999999999999E-2</v>
      </c>
      <c r="K78" s="32"/>
      <c r="L78">
        <v>220.95817035610952</v>
      </c>
      <c r="M78">
        <v>367.24900000000002</v>
      </c>
      <c r="N78">
        <v>1445.78</v>
      </c>
      <c r="O78">
        <v>75.422499999999999</v>
      </c>
      <c r="P78">
        <v>1.73</v>
      </c>
      <c r="Q78">
        <v>91.03</v>
      </c>
      <c r="R78" s="3">
        <v>2.0899999999999998E-2</v>
      </c>
      <c r="S78" s="3">
        <v>2.4899999999999999E-2</v>
      </c>
    </row>
    <row r="79" spans="1:19" x14ac:dyDescent="0.3">
      <c r="A79" s="2">
        <v>41426</v>
      </c>
      <c r="B79">
        <v>222.88335273005629</v>
      </c>
      <c r="C79">
        <v>366.93</v>
      </c>
      <c r="D79">
        <v>1408.95</v>
      </c>
      <c r="E79">
        <v>76.602900000000005</v>
      </c>
      <c r="F79">
        <v>2.14</v>
      </c>
      <c r="G79">
        <v>93.45</v>
      </c>
      <c r="H79" s="3">
        <v>1.35E-2</v>
      </c>
      <c r="I79" s="3">
        <v>-1.2999999999999999E-3</v>
      </c>
      <c r="K79" s="32"/>
      <c r="L79">
        <v>222.88335273005629</v>
      </c>
      <c r="M79">
        <v>366.93</v>
      </c>
      <c r="N79">
        <v>1408.95</v>
      </c>
      <c r="O79">
        <v>76.602900000000005</v>
      </c>
      <c r="P79">
        <v>2.14</v>
      </c>
      <c r="Q79">
        <v>93.45</v>
      </c>
      <c r="R79" s="3">
        <v>1.35E-2</v>
      </c>
      <c r="S79" s="3">
        <v>-1.2999999999999999E-3</v>
      </c>
    </row>
    <row r="80" spans="1:19" x14ac:dyDescent="0.3">
      <c r="A80" s="2">
        <v>41456</v>
      </c>
      <c r="B80">
        <v>178.72774704439479</v>
      </c>
      <c r="C80">
        <v>358.25400000000002</v>
      </c>
      <c r="D80">
        <v>1246.8399999999999</v>
      </c>
      <c r="E80">
        <v>77.406199999999998</v>
      </c>
      <c r="F80">
        <v>2.5499999999999998</v>
      </c>
      <c r="G80">
        <v>97.89</v>
      </c>
      <c r="H80" s="3">
        <v>1.7999999999999999E-2</v>
      </c>
      <c r="I80" s="3">
        <v>6.1000000000000004E-3</v>
      </c>
      <c r="K80" s="32"/>
      <c r="L80">
        <v>178.72774704439479</v>
      </c>
      <c r="M80">
        <v>358.25400000000002</v>
      </c>
      <c r="N80">
        <v>1246.8399999999999</v>
      </c>
      <c r="O80">
        <v>77.406199999999998</v>
      </c>
      <c r="P80">
        <v>2.5499999999999998</v>
      </c>
      <c r="Q80">
        <v>97.89</v>
      </c>
      <c r="R80" s="3">
        <v>1.7999999999999999E-2</v>
      </c>
      <c r="S80" s="3">
        <v>6.1000000000000004E-3</v>
      </c>
    </row>
    <row r="81" spans="1:19" x14ac:dyDescent="0.3">
      <c r="A81" s="2">
        <v>41487</v>
      </c>
      <c r="B81">
        <v>222.01624046350867</v>
      </c>
      <c r="C81">
        <v>376.51400000000001</v>
      </c>
      <c r="D81">
        <v>1314.44</v>
      </c>
      <c r="E81">
        <v>76.757499999999993</v>
      </c>
      <c r="F81">
        <v>2.57</v>
      </c>
      <c r="G81">
        <v>107.92</v>
      </c>
      <c r="H81" s="3">
        <v>-4.0000000000000002E-4</v>
      </c>
      <c r="I81" s="3">
        <v>-2.7699999999999999E-2</v>
      </c>
      <c r="K81" s="32"/>
      <c r="L81">
        <v>222.01624046350867</v>
      </c>
      <c r="M81">
        <v>376.51400000000001</v>
      </c>
      <c r="N81">
        <v>1314.44</v>
      </c>
      <c r="O81">
        <v>76.757499999999993</v>
      </c>
      <c r="P81">
        <v>2.57</v>
      </c>
      <c r="Q81">
        <v>107.92</v>
      </c>
      <c r="R81" s="3">
        <v>-4.0000000000000002E-4</v>
      </c>
      <c r="S81" s="3">
        <v>-2.7699999999999999E-2</v>
      </c>
    </row>
    <row r="82" spans="1:19" x14ac:dyDescent="0.3">
      <c r="A82" s="2">
        <v>41518</v>
      </c>
      <c r="B82">
        <v>230.3019868855566</v>
      </c>
      <c r="C82">
        <v>366.209</v>
      </c>
      <c r="D82">
        <v>1393.3</v>
      </c>
      <c r="E82">
        <v>77.003600000000006</v>
      </c>
      <c r="F82">
        <v>2.76</v>
      </c>
      <c r="G82">
        <v>107.65</v>
      </c>
      <c r="H82" s="3">
        <v>2.7099999999999999E-2</v>
      </c>
      <c r="I82" s="3">
        <v>-1.2E-2</v>
      </c>
      <c r="K82" s="32"/>
      <c r="L82">
        <v>230.3019868855566</v>
      </c>
      <c r="M82">
        <v>366.209</v>
      </c>
      <c r="N82">
        <v>1393.3</v>
      </c>
      <c r="O82">
        <v>77.003600000000006</v>
      </c>
      <c r="P82">
        <v>2.76</v>
      </c>
      <c r="Q82">
        <v>107.65</v>
      </c>
      <c r="R82" s="3">
        <v>2.7099999999999999E-2</v>
      </c>
      <c r="S82" s="3">
        <v>-1.2E-2</v>
      </c>
    </row>
    <row r="83" spans="1:19" x14ac:dyDescent="0.3">
      <c r="A83" s="2">
        <v>41548</v>
      </c>
      <c r="B83">
        <v>181.31030850236124</v>
      </c>
      <c r="C83">
        <v>384.61599999999999</v>
      </c>
      <c r="D83">
        <v>1290.24</v>
      </c>
      <c r="E83">
        <v>75.242599999999996</v>
      </c>
      <c r="F83">
        <v>2.66</v>
      </c>
      <c r="G83">
        <v>102.08</v>
      </c>
      <c r="H83" s="3">
        <v>-1.5100000000000001E-2</v>
      </c>
      <c r="I83" s="3">
        <v>1.0999999999999999E-2</v>
      </c>
      <c r="K83" s="32"/>
      <c r="L83">
        <v>181.31030850236124</v>
      </c>
      <c r="M83">
        <v>384.61599999999999</v>
      </c>
      <c r="N83">
        <v>1290.24</v>
      </c>
      <c r="O83">
        <v>75.242599999999996</v>
      </c>
      <c r="P83">
        <v>2.66</v>
      </c>
      <c r="Q83">
        <v>102.08</v>
      </c>
      <c r="R83" s="3">
        <v>-1.5100000000000001E-2</v>
      </c>
      <c r="S83" s="3">
        <v>1.0999999999999999E-2</v>
      </c>
    </row>
    <row r="84" spans="1:19" x14ac:dyDescent="0.3">
      <c r="A84" s="2">
        <v>41579</v>
      </c>
      <c r="B84">
        <v>197.71955206759307</v>
      </c>
      <c r="C84">
        <v>395.72699999999998</v>
      </c>
      <c r="D84">
        <v>1309.9000000000001</v>
      </c>
      <c r="E84">
        <v>75.987499999999997</v>
      </c>
      <c r="F84">
        <v>2.57</v>
      </c>
      <c r="G84">
        <v>94.61</v>
      </c>
      <c r="H84" s="3">
        <v>1.38E-2</v>
      </c>
      <c r="I84" s="3">
        <v>2.5999999999999999E-3</v>
      </c>
      <c r="K84" s="32"/>
      <c r="L84">
        <v>197.71955206759307</v>
      </c>
      <c r="M84">
        <v>395.72699999999998</v>
      </c>
      <c r="N84">
        <v>1309.9000000000001</v>
      </c>
      <c r="O84">
        <v>75.987499999999997</v>
      </c>
      <c r="P84">
        <v>2.57</v>
      </c>
      <c r="Q84">
        <v>94.61</v>
      </c>
      <c r="R84" s="3">
        <v>1.38E-2</v>
      </c>
      <c r="S84" s="3">
        <v>2.5999999999999999E-3</v>
      </c>
    </row>
    <row r="85" spans="1:19" x14ac:dyDescent="0.3">
      <c r="A85" s="2">
        <v>41609</v>
      </c>
      <c r="B85">
        <v>176.04024139203659</v>
      </c>
      <c r="C85">
        <v>400.28</v>
      </c>
      <c r="D85">
        <v>1227.74</v>
      </c>
      <c r="E85">
        <v>76.725899999999996</v>
      </c>
      <c r="F85">
        <v>2.74</v>
      </c>
      <c r="G85">
        <v>93.82</v>
      </c>
      <c r="H85" s="3">
        <v>-5.0000000000000001E-3</v>
      </c>
      <c r="I85" s="3">
        <v>-3.0999999999999999E-3</v>
      </c>
      <c r="K85" s="32"/>
      <c r="L85">
        <v>176.04024139203659</v>
      </c>
      <c r="M85">
        <v>400.28</v>
      </c>
      <c r="N85">
        <v>1227.74</v>
      </c>
      <c r="O85">
        <v>76.725899999999996</v>
      </c>
      <c r="P85">
        <v>2.74</v>
      </c>
      <c r="Q85">
        <v>93.82</v>
      </c>
      <c r="R85" s="3">
        <v>-5.0000000000000001E-3</v>
      </c>
      <c r="S85" s="3">
        <v>-3.0999999999999999E-3</v>
      </c>
    </row>
    <row r="86" spans="1:19" x14ac:dyDescent="0.3">
      <c r="A86" s="2">
        <v>41640</v>
      </c>
      <c r="B86">
        <v>151.40424853465728</v>
      </c>
      <c r="C86">
        <v>408.553</v>
      </c>
      <c r="D86">
        <v>1207.8499999999999</v>
      </c>
      <c r="E86">
        <v>76.436000000000007</v>
      </c>
      <c r="F86">
        <v>2.99</v>
      </c>
      <c r="G86">
        <v>98.04</v>
      </c>
      <c r="H86" s="3">
        <v>6.1000000000000004E-3</v>
      </c>
      <c r="I86" s="3">
        <v>-2.1299999999999999E-2</v>
      </c>
      <c r="K86" s="32">
        <v>2014</v>
      </c>
      <c r="L86">
        <v>151.40424853465728</v>
      </c>
      <c r="M86">
        <v>408.553</v>
      </c>
      <c r="N86">
        <v>1207.8499999999999</v>
      </c>
      <c r="O86">
        <v>76.436000000000007</v>
      </c>
      <c r="P86">
        <v>2.99</v>
      </c>
      <c r="Q86">
        <v>98.04</v>
      </c>
      <c r="R86" s="3">
        <v>6.1000000000000004E-3</v>
      </c>
      <c r="S86" s="3">
        <v>-2.1299999999999999E-2</v>
      </c>
    </row>
    <row r="87" spans="1:19" x14ac:dyDescent="0.3">
      <c r="A87" s="2">
        <v>41671</v>
      </c>
      <c r="B87">
        <v>178.48510717604606</v>
      </c>
      <c r="C87">
        <v>385.66399999999999</v>
      </c>
      <c r="D87">
        <v>1263.9000000000001</v>
      </c>
      <c r="E87">
        <v>77.534700000000001</v>
      </c>
      <c r="F87">
        <v>2.73</v>
      </c>
      <c r="G87">
        <v>96.43</v>
      </c>
      <c r="H87" s="3">
        <v>1.2999999999999999E-3</v>
      </c>
      <c r="I87" s="3">
        <v>-3.7000000000000002E-3</v>
      </c>
      <c r="K87" s="32"/>
      <c r="L87">
        <v>178.48510717604606</v>
      </c>
      <c r="M87">
        <v>385.66399999999999</v>
      </c>
      <c r="N87">
        <v>1263.9000000000001</v>
      </c>
      <c r="O87">
        <v>77.534700000000001</v>
      </c>
      <c r="P87">
        <v>2.73</v>
      </c>
      <c r="Q87">
        <v>96.43</v>
      </c>
      <c r="R87" s="3">
        <v>1.2999999999999999E-3</v>
      </c>
      <c r="S87" s="3">
        <v>-3.7000000000000002E-3</v>
      </c>
    </row>
    <row r="88" spans="1:19" x14ac:dyDescent="0.3">
      <c r="A88" s="2">
        <v>41699</v>
      </c>
      <c r="B88">
        <v>204.85137370309647</v>
      </c>
      <c r="C88">
        <v>405.05500000000001</v>
      </c>
      <c r="D88">
        <v>1353.99</v>
      </c>
      <c r="E88">
        <v>76.821299999999994</v>
      </c>
      <c r="F88">
        <v>2.69</v>
      </c>
      <c r="G88">
        <v>104.92</v>
      </c>
      <c r="H88" s="3">
        <v>-1.15E-2</v>
      </c>
      <c r="I88" s="3">
        <v>5.0299999999999997E-2</v>
      </c>
      <c r="K88" s="32"/>
      <c r="L88">
        <v>204.85137370309647</v>
      </c>
      <c r="M88">
        <v>405.05500000000001</v>
      </c>
      <c r="N88">
        <v>1353.99</v>
      </c>
      <c r="O88">
        <v>76.821299999999994</v>
      </c>
      <c r="P88">
        <v>2.69</v>
      </c>
      <c r="Q88">
        <v>104.92</v>
      </c>
      <c r="R88" s="3">
        <v>-1.15E-2</v>
      </c>
      <c r="S88" s="3">
        <v>5.0299999999999997E-2</v>
      </c>
    </row>
    <row r="89" spans="1:19" x14ac:dyDescent="0.3">
      <c r="A89" s="2">
        <v>41730</v>
      </c>
      <c r="B89">
        <v>187.77170298003765</v>
      </c>
      <c r="C89">
        <v>413.44600000000003</v>
      </c>
      <c r="D89">
        <v>1281.1500000000001</v>
      </c>
      <c r="E89">
        <v>76.8292</v>
      </c>
      <c r="F89">
        <v>2.72</v>
      </c>
      <c r="G89">
        <v>99.74</v>
      </c>
      <c r="H89" s="3">
        <v>-4.1000000000000002E-2</v>
      </c>
      <c r="I89" s="3">
        <v>1.0999999999999999E-2</v>
      </c>
      <c r="K89" s="32"/>
      <c r="L89">
        <v>187.77170298003765</v>
      </c>
      <c r="M89">
        <v>413.44600000000003</v>
      </c>
      <c r="N89">
        <v>1281.1500000000001</v>
      </c>
      <c r="O89">
        <v>76.8292</v>
      </c>
      <c r="P89">
        <v>2.72</v>
      </c>
      <c r="Q89">
        <v>99.74</v>
      </c>
      <c r="R89" s="3">
        <v>-4.1000000000000002E-2</v>
      </c>
      <c r="S89" s="3">
        <v>1.0999999999999999E-2</v>
      </c>
    </row>
    <row r="90" spans="1:19" x14ac:dyDescent="0.3">
      <c r="A90" s="2">
        <v>41760</v>
      </c>
      <c r="B90">
        <v>195.14243310959134</v>
      </c>
      <c r="C90">
        <v>414.70800000000003</v>
      </c>
      <c r="D90">
        <v>1282.28</v>
      </c>
      <c r="E90">
        <v>76.320599999999999</v>
      </c>
      <c r="F90">
        <v>2.71</v>
      </c>
      <c r="G90">
        <v>99.42</v>
      </c>
      <c r="H90" s="3">
        <v>-1.8700000000000001E-2</v>
      </c>
      <c r="I90" s="3">
        <v>-3.5999999999999999E-3</v>
      </c>
      <c r="K90" s="32"/>
      <c r="L90">
        <v>195.14243310959134</v>
      </c>
      <c r="M90">
        <v>414.70800000000003</v>
      </c>
      <c r="N90">
        <v>1282.28</v>
      </c>
      <c r="O90">
        <v>76.320599999999999</v>
      </c>
      <c r="P90">
        <v>2.71</v>
      </c>
      <c r="Q90">
        <v>99.42</v>
      </c>
      <c r="R90" s="3">
        <v>-1.8700000000000001E-2</v>
      </c>
      <c r="S90" s="3">
        <v>-3.5999999999999999E-3</v>
      </c>
    </row>
    <row r="91" spans="1:19" x14ac:dyDescent="0.3">
      <c r="A91" s="2">
        <v>41791</v>
      </c>
      <c r="B91">
        <v>186.51414891685147</v>
      </c>
      <c r="C91">
        <v>422.07100000000003</v>
      </c>
      <c r="D91">
        <v>1245.43</v>
      </c>
      <c r="E91">
        <v>76.871099999999998</v>
      </c>
      <c r="F91">
        <v>2.4700000000000002</v>
      </c>
      <c r="G91">
        <v>102.47</v>
      </c>
      <c r="H91" s="3">
        <v>3.0300000000000001E-2</v>
      </c>
      <c r="I91" s="3">
        <v>-6.6E-3</v>
      </c>
      <c r="K91" s="32"/>
      <c r="L91">
        <v>186.51414891685147</v>
      </c>
      <c r="M91">
        <v>422.07100000000003</v>
      </c>
      <c r="N91">
        <v>1245.43</v>
      </c>
      <c r="O91">
        <v>76.871099999999998</v>
      </c>
      <c r="P91">
        <v>2.4700000000000002</v>
      </c>
      <c r="Q91">
        <v>102.47</v>
      </c>
      <c r="R91" s="3">
        <v>3.0300000000000001E-2</v>
      </c>
      <c r="S91" s="3">
        <v>-6.6E-3</v>
      </c>
    </row>
    <row r="92" spans="1:19" x14ac:dyDescent="0.3">
      <c r="A92" s="2">
        <v>41821</v>
      </c>
      <c r="B92">
        <v>201.83327465951012</v>
      </c>
      <c r="C92">
        <v>431.25900000000001</v>
      </c>
      <c r="D92">
        <v>1329.03</v>
      </c>
      <c r="E92">
        <v>75.881900000000002</v>
      </c>
      <c r="F92">
        <v>2.57</v>
      </c>
      <c r="G92">
        <v>105.34</v>
      </c>
      <c r="H92" s="3">
        <v>-4.2299999999999997E-2</v>
      </c>
      <c r="I92" s="3">
        <v>-2.0000000000000001E-4</v>
      </c>
      <c r="K92" s="32"/>
      <c r="L92">
        <v>201.83327465951012</v>
      </c>
      <c r="M92">
        <v>431.25900000000001</v>
      </c>
      <c r="N92">
        <v>1329.03</v>
      </c>
      <c r="O92">
        <v>75.881900000000002</v>
      </c>
      <c r="P92">
        <v>2.57</v>
      </c>
      <c r="Q92">
        <v>105.34</v>
      </c>
      <c r="R92" s="3">
        <v>-4.2299999999999997E-2</v>
      </c>
      <c r="S92" s="3">
        <v>-2.0000000000000001E-4</v>
      </c>
    </row>
    <row r="93" spans="1:19" x14ac:dyDescent="0.3">
      <c r="A93" s="2">
        <v>41852</v>
      </c>
      <c r="B93">
        <v>209.14763280871321</v>
      </c>
      <c r="C93">
        <v>420.90800000000002</v>
      </c>
      <c r="D93">
        <v>1294.69</v>
      </c>
      <c r="E93">
        <v>77.315899999999999</v>
      </c>
      <c r="F93">
        <v>2.5299999999999998</v>
      </c>
      <c r="G93">
        <v>97.88</v>
      </c>
      <c r="H93" s="3">
        <v>3.2000000000000002E-3</v>
      </c>
      <c r="I93" s="3">
        <v>-5.4999999999999997E-3</v>
      </c>
      <c r="K93" s="32"/>
      <c r="L93">
        <v>209.14763280871321</v>
      </c>
      <c r="M93">
        <v>420.90800000000002</v>
      </c>
      <c r="N93">
        <v>1294.69</v>
      </c>
      <c r="O93">
        <v>77.315899999999999</v>
      </c>
      <c r="P93">
        <v>2.5299999999999998</v>
      </c>
      <c r="Q93">
        <v>97.88</v>
      </c>
      <c r="R93" s="3">
        <v>3.2000000000000002E-3</v>
      </c>
      <c r="S93" s="3">
        <v>-5.4999999999999997E-3</v>
      </c>
    </row>
    <row r="94" spans="1:19" x14ac:dyDescent="0.3">
      <c r="A94" s="2">
        <v>41883</v>
      </c>
      <c r="B94">
        <v>209.50128501112027</v>
      </c>
      <c r="C94">
        <v>431.59199999999998</v>
      </c>
      <c r="D94">
        <v>1287.29</v>
      </c>
      <c r="E94">
        <v>78.156300000000002</v>
      </c>
      <c r="F94">
        <v>2.37</v>
      </c>
      <c r="G94">
        <v>95.96</v>
      </c>
      <c r="H94" s="3">
        <v>-3.7499999999999999E-2</v>
      </c>
      <c r="I94" s="3">
        <v>-1.1900000000000001E-2</v>
      </c>
      <c r="K94" s="32"/>
      <c r="L94">
        <v>209.50128501112027</v>
      </c>
      <c r="M94">
        <v>431.59199999999998</v>
      </c>
      <c r="N94">
        <v>1287.29</v>
      </c>
      <c r="O94">
        <v>78.156300000000002</v>
      </c>
      <c r="P94">
        <v>2.37</v>
      </c>
      <c r="Q94">
        <v>95.96</v>
      </c>
      <c r="R94" s="3">
        <v>-3.7499999999999999E-2</v>
      </c>
      <c r="S94" s="3">
        <v>-1.1900000000000001E-2</v>
      </c>
    </row>
    <row r="95" spans="1:19" x14ac:dyDescent="0.3">
      <c r="A95" s="2">
        <v>41913</v>
      </c>
      <c r="B95">
        <v>166.84720830711996</v>
      </c>
      <c r="C95">
        <v>412.26100000000002</v>
      </c>
      <c r="D95">
        <v>1213.9000000000001</v>
      </c>
      <c r="E95">
        <v>81.209699999999998</v>
      </c>
      <c r="F95">
        <v>2.5499999999999998</v>
      </c>
      <c r="G95">
        <v>90.73</v>
      </c>
      <c r="H95" s="3">
        <v>3.8399999999999997E-2</v>
      </c>
      <c r="I95" s="3">
        <v>-1.6799999999999999E-2</v>
      </c>
      <c r="K95" s="32"/>
      <c r="L95">
        <v>166.84720830711996</v>
      </c>
      <c r="M95">
        <v>412.26100000000002</v>
      </c>
      <c r="N95">
        <v>1213.9000000000001</v>
      </c>
      <c r="O95">
        <v>81.209699999999998</v>
      </c>
      <c r="P95">
        <v>2.5499999999999998</v>
      </c>
      <c r="Q95">
        <v>90.73</v>
      </c>
      <c r="R95" s="3">
        <v>3.8399999999999997E-2</v>
      </c>
      <c r="S95" s="3">
        <v>-1.6799999999999999E-2</v>
      </c>
    </row>
    <row r="96" spans="1:19" x14ac:dyDescent="0.3">
      <c r="A96" s="2">
        <v>41944</v>
      </c>
      <c r="B96">
        <v>160.90078394690056</v>
      </c>
      <c r="C96">
        <v>417.22399999999999</v>
      </c>
      <c r="D96">
        <v>1169.23</v>
      </c>
      <c r="E96">
        <v>82.351200000000006</v>
      </c>
      <c r="F96">
        <v>2.3199999999999998</v>
      </c>
      <c r="G96">
        <v>78.78</v>
      </c>
      <c r="H96" s="3">
        <v>-2.2599999999999999E-2</v>
      </c>
      <c r="I96" s="3">
        <v>-2.98E-2</v>
      </c>
      <c r="K96" s="32"/>
      <c r="L96">
        <v>160.90078394690056</v>
      </c>
      <c r="M96">
        <v>417.22399999999999</v>
      </c>
      <c r="N96">
        <v>1169.23</v>
      </c>
      <c r="O96">
        <v>82.351200000000006</v>
      </c>
      <c r="P96">
        <v>2.3199999999999998</v>
      </c>
      <c r="Q96">
        <v>78.78</v>
      </c>
      <c r="R96" s="3">
        <v>-2.2599999999999999E-2</v>
      </c>
      <c r="S96" s="3">
        <v>-2.98E-2</v>
      </c>
    </row>
    <row r="97" spans="1:19" x14ac:dyDescent="0.3">
      <c r="A97" s="2">
        <v>41974</v>
      </c>
      <c r="B97">
        <v>185.37886439506022</v>
      </c>
      <c r="C97">
        <v>422.83600000000001</v>
      </c>
      <c r="D97">
        <v>1195.6400000000001</v>
      </c>
      <c r="E97">
        <v>83.020600000000002</v>
      </c>
      <c r="F97">
        <v>2.25</v>
      </c>
      <c r="G97">
        <v>69</v>
      </c>
      <c r="H97" s="3">
        <v>2.9000000000000001E-2</v>
      </c>
      <c r="I97" s="3">
        <v>2.12E-2</v>
      </c>
      <c r="K97" s="32"/>
      <c r="L97">
        <v>185.37886439506022</v>
      </c>
      <c r="M97">
        <v>422.83600000000001</v>
      </c>
      <c r="N97">
        <v>1195.6400000000001</v>
      </c>
      <c r="O97">
        <v>83.020600000000002</v>
      </c>
      <c r="P97">
        <v>2.25</v>
      </c>
      <c r="Q97">
        <v>69</v>
      </c>
      <c r="R97" s="3">
        <v>2.9000000000000001E-2</v>
      </c>
      <c r="S97" s="3">
        <v>2.12E-2</v>
      </c>
    </row>
    <row r="98" spans="1:19" x14ac:dyDescent="0.3">
      <c r="A98" s="2">
        <v>42005</v>
      </c>
      <c r="B98">
        <v>202.06929811677003</v>
      </c>
      <c r="C98">
        <v>417.12099999999998</v>
      </c>
      <c r="D98">
        <v>1186.33</v>
      </c>
      <c r="E98">
        <v>85.134299999999996</v>
      </c>
      <c r="F98">
        <v>2.2400000000000002</v>
      </c>
      <c r="G98">
        <v>53.27</v>
      </c>
      <c r="H98" s="3">
        <v>-8.3000000000000001E-3</v>
      </c>
      <c r="I98" s="3">
        <v>-3.4700000000000002E-2</v>
      </c>
      <c r="K98" s="32">
        <v>2015</v>
      </c>
      <c r="L98">
        <v>202.06929811677003</v>
      </c>
      <c r="M98">
        <v>417.12099999999998</v>
      </c>
      <c r="N98">
        <v>1186.33</v>
      </c>
      <c r="O98">
        <v>85.134299999999996</v>
      </c>
      <c r="P98">
        <v>2.2400000000000002</v>
      </c>
      <c r="Q98">
        <v>53.27</v>
      </c>
      <c r="R98" s="3">
        <v>-8.3000000000000001E-3</v>
      </c>
      <c r="S98" s="3">
        <v>-3.4700000000000002E-2</v>
      </c>
    </row>
    <row r="99" spans="1:19" x14ac:dyDescent="0.3">
      <c r="A99" s="2">
        <v>42036</v>
      </c>
      <c r="B99">
        <v>257.66145235926371</v>
      </c>
      <c r="C99">
        <v>414.10500000000002</v>
      </c>
      <c r="D99">
        <v>1271.58</v>
      </c>
      <c r="E99">
        <v>89.271500000000003</v>
      </c>
      <c r="F99">
        <v>1.77</v>
      </c>
      <c r="G99">
        <v>49.57</v>
      </c>
      <c r="H99" s="3">
        <v>2.3E-3</v>
      </c>
      <c r="I99" s="3">
        <v>-1.7299999999999999E-2</v>
      </c>
      <c r="K99" s="32"/>
      <c r="L99">
        <v>257.66145235926371</v>
      </c>
      <c r="M99">
        <v>414.10500000000002</v>
      </c>
      <c r="N99">
        <v>1271.58</v>
      </c>
      <c r="O99">
        <v>89.271500000000003</v>
      </c>
      <c r="P99">
        <v>1.77</v>
      </c>
      <c r="Q99">
        <v>49.57</v>
      </c>
      <c r="R99" s="3">
        <v>2.3E-3</v>
      </c>
      <c r="S99" s="3">
        <v>-1.7299999999999999E-2</v>
      </c>
    </row>
    <row r="100" spans="1:19" x14ac:dyDescent="0.3">
      <c r="A100" s="2">
        <v>42064</v>
      </c>
      <c r="B100">
        <v>228.8731000361955</v>
      </c>
      <c r="C100">
        <v>433.21</v>
      </c>
      <c r="D100">
        <v>1208.76</v>
      </c>
      <c r="E100">
        <v>89.935199999999995</v>
      </c>
      <c r="F100">
        <v>2.0099999999999998</v>
      </c>
      <c r="G100">
        <v>49.59</v>
      </c>
      <c r="H100" s="3">
        <v>3.1E-2</v>
      </c>
      <c r="I100" s="3">
        <v>-4.4999999999999997E-3</v>
      </c>
      <c r="K100" s="32"/>
      <c r="L100">
        <v>228.8731000361955</v>
      </c>
      <c r="M100">
        <v>433.21</v>
      </c>
      <c r="N100">
        <v>1208.76</v>
      </c>
      <c r="O100">
        <v>89.935199999999995</v>
      </c>
      <c r="P100">
        <v>2.0099999999999998</v>
      </c>
      <c r="Q100">
        <v>49.59</v>
      </c>
      <c r="R100" s="3">
        <v>3.1E-2</v>
      </c>
      <c r="S100" s="3">
        <v>-4.4999999999999997E-3</v>
      </c>
    </row>
    <row r="101" spans="1:19" x14ac:dyDescent="0.3">
      <c r="A101" s="2">
        <v>42095</v>
      </c>
      <c r="B101">
        <v>214.27429342477902</v>
      </c>
      <c r="C101">
        <v>424.55500000000001</v>
      </c>
      <c r="D101">
        <v>1201.07</v>
      </c>
      <c r="E101">
        <v>91.783199999999994</v>
      </c>
      <c r="F101">
        <v>1.94</v>
      </c>
      <c r="G101">
        <v>50.09</v>
      </c>
      <c r="H101" s="3">
        <v>-3.04E-2</v>
      </c>
      <c r="I101" s="3">
        <v>1.84E-2</v>
      </c>
      <c r="K101" s="32"/>
      <c r="L101">
        <v>214.27429342477902</v>
      </c>
      <c r="M101">
        <v>424.55500000000001</v>
      </c>
      <c r="N101">
        <v>1201.07</v>
      </c>
      <c r="O101">
        <v>91.783199999999994</v>
      </c>
      <c r="P101">
        <v>1.94</v>
      </c>
      <c r="Q101">
        <v>50.09</v>
      </c>
      <c r="R101" s="3">
        <v>-3.04E-2</v>
      </c>
      <c r="S101" s="3">
        <v>1.84E-2</v>
      </c>
    </row>
    <row r="102" spans="1:19" x14ac:dyDescent="0.3">
      <c r="A102" s="2">
        <v>42125</v>
      </c>
      <c r="B102">
        <v>221.7139084806239</v>
      </c>
      <c r="C102">
        <v>438.18299999999999</v>
      </c>
      <c r="D102">
        <v>1173.0899999999999</v>
      </c>
      <c r="E102">
        <v>89.228999999999999</v>
      </c>
      <c r="F102">
        <v>2.0299999999999998</v>
      </c>
      <c r="G102">
        <v>59.15</v>
      </c>
      <c r="H102" s="3">
        <v>8.0000000000000002E-3</v>
      </c>
      <c r="I102" s="3">
        <v>-1.32E-2</v>
      </c>
      <c r="K102" s="2"/>
      <c r="L102">
        <v>221.7139084806239</v>
      </c>
      <c r="M102">
        <v>438.18299999999999</v>
      </c>
      <c r="N102">
        <v>1173.0899999999999</v>
      </c>
      <c r="O102">
        <v>89.228999999999999</v>
      </c>
      <c r="P102">
        <v>2.0299999999999998</v>
      </c>
      <c r="Q102">
        <v>59.15</v>
      </c>
      <c r="R102" s="3">
        <v>8.0000000000000002E-3</v>
      </c>
      <c r="S102" s="3">
        <v>-1.32E-2</v>
      </c>
    </row>
    <row r="103" spans="1:19" x14ac:dyDescent="0.3">
      <c r="A103" s="2">
        <v>42156</v>
      </c>
      <c r="B103">
        <v>210.41699766457819</v>
      </c>
      <c r="C103">
        <v>434.23200000000003</v>
      </c>
      <c r="D103">
        <v>1195.74</v>
      </c>
      <c r="E103">
        <v>91.524500000000003</v>
      </c>
      <c r="F103">
        <v>2.13</v>
      </c>
      <c r="G103">
        <v>60.2</v>
      </c>
      <c r="H103" s="3">
        <v>2.87E-2</v>
      </c>
      <c r="I103" s="3">
        <v>-8.0000000000000002E-3</v>
      </c>
      <c r="K103" s="2"/>
      <c r="L103">
        <v>210.41699766457819</v>
      </c>
      <c r="M103">
        <v>434.23200000000003</v>
      </c>
      <c r="N103">
        <v>1195.74</v>
      </c>
      <c r="O103">
        <v>91.524500000000003</v>
      </c>
      <c r="P103">
        <v>2.13</v>
      </c>
      <c r="Q103">
        <v>60.2</v>
      </c>
      <c r="R103" s="3">
        <v>2.87E-2</v>
      </c>
      <c r="S103" s="3">
        <v>-8.0000000000000002E-3</v>
      </c>
    </row>
    <row r="104" spans="1:19" x14ac:dyDescent="0.3">
      <c r="A104" s="2">
        <v>42186</v>
      </c>
      <c r="B104">
        <v>183.87641848752591</v>
      </c>
      <c r="C104">
        <v>426.01499999999999</v>
      </c>
      <c r="D104">
        <v>1170.4000000000001</v>
      </c>
      <c r="E104">
        <v>90.558899999999994</v>
      </c>
      <c r="F104">
        <v>2.41</v>
      </c>
      <c r="G104">
        <v>56.96</v>
      </c>
      <c r="H104" s="3">
        <v>-4.4900000000000002E-2</v>
      </c>
      <c r="I104" s="3">
        <v>-4.2099999999999999E-2</v>
      </c>
      <c r="K104" s="2"/>
      <c r="L104">
        <v>183.87641848752591</v>
      </c>
      <c r="M104">
        <v>426.01499999999999</v>
      </c>
      <c r="N104">
        <v>1170.4000000000001</v>
      </c>
      <c r="O104">
        <v>90.558899999999994</v>
      </c>
      <c r="P104">
        <v>2.41</v>
      </c>
      <c r="Q104">
        <v>56.96</v>
      </c>
      <c r="R104" s="3">
        <v>-4.4900000000000002E-2</v>
      </c>
      <c r="S104" s="3">
        <v>-4.2099999999999999E-2</v>
      </c>
    </row>
    <row r="105" spans="1:19" x14ac:dyDescent="0.3">
      <c r="A105" s="2">
        <v>42217</v>
      </c>
      <c r="B105">
        <v>180.44483480159113</v>
      </c>
      <c r="C105">
        <v>425.315</v>
      </c>
      <c r="D105">
        <v>1092.19</v>
      </c>
      <c r="E105">
        <v>92.564300000000003</v>
      </c>
      <c r="F105">
        <v>2.25</v>
      </c>
      <c r="G105">
        <v>45.17</v>
      </c>
      <c r="H105" s="3">
        <v>4.1000000000000003E-3</v>
      </c>
      <c r="I105" s="3">
        <v>2.7099999999999999E-2</v>
      </c>
      <c r="K105" s="2"/>
      <c r="L105">
        <v>180.44483480159113</v>
      </c>
      <c r="M105">
        <v>425.315</v>
      </c>
      <c r="N105">
        <v>1092.19</v>
      </c>
      <c r="O105">
        <v>92.564300000000003</v>
      </c>
      <c r="P105">
        <v>2.25</v>
      </c>
      <c r="Q105">
        <v>45.17</v>
      </c>
      <c r="R105" s="3">
        <v>4.1000000000000003E-3</v>
      </c>
      <c r="S105" s="3">
        <v>2.7099999999999999E-2</v>
      </c>
    </row>
    <row r="106" spans="1:19" x14ac:dyDescent="0.3">
      <c r="A106" s="2">
        <v>42248</v>
      </c>
      <c r="B106">
        <v>182.88125248245905</v>
      </c>
      <c r="C106">
        <v>386.16699999999997</v>
      </c>
      <c r="D106">
        <v>1140.67</v>
      </c>
      <c r="E106">
        <v>91.364000000000004</v>
      </c>
      <c r="F106">
        <v>2.14</v>
      </c>
      <c r="G106">
        <v>45.41</v>
      </c>
      <c r="H106" s="3">
        <v>-2.8000000000000001E-2</v>
      </c>
      <c r="I106" s="3">
        <v>5.7999999999999996E-3</v>
      </c>
      <c r="K106" s="2"/>
      <c r="L106">
        <v>182.88125248245905</v>
      </c>
      <c r="M106">
        <v>386.16699999999997</v>
      </c>
      <c r="N106">
        <v>1140.67</v>
      </c>
      <c r="O106">
        <v>91.364000000000004</v>
      </c>
      <c r="P106">
        <v>2.14</v>
      </c>
      <c r="Q106">
        <v>45.41</v>
      </c>
      <c r="R106" s="3">
        <v>-2.8000000000000001E-2</v>
      </c>
      <c r="S106" s="3">
        <v>5.7999999999999996E-3</v>
      </c>
    </row>
    <row r="107" spans="1:19" x14ac:dyDescent="0.3">
      <c r="A107" s="2">
        <v>42278</v>
      </c>
      <c r="B107">
        <v>185.66662181438213</v>
      </c>
      <c r="C107">
        <v>383.23200000000003</v>
      </c>
      <c r="D107">
        <v>1115.17</v>
      </c>
      <c r="E107">
        <v>91.748999999999995</v>
      </c>
      <c r="F107">
        <v>2.16</v>
      </c>
      <c r="G107">
        <v>44.74</v>
      </c>
      <c r="H107" s="3">
        <v>-2.1000000000000001E-2</v>
      </c>
      <c r="I107" s="3">
        <v>-1.1000000000000001E-3</v>
      </c>
      <c r="K107" s="2"/>
      <c r="L107">
        <v>185.66662181438213</v>
      </c>
      <c r="M107">
        <v>383.23200000000003</v>
      </c>
      <c r="N107">
        <v>1115.17</v>
      </c>
      <c r="O107">
        <v>91.748999999999995</v>
      </c>
      <c r="P107">
        <v>2.16</v>
      </c>
      <c r="Q107">
        <v>44.74</v>
      </c>
      <c r="R107" s="3">
        <v>-2.1000000000000001E-2</v>
      </c>
      <c r="S107" s="3">
        <v>-1.1000000000000001E-3</v>
      </c>
    </row>
    <row r="108" spans="1:19" x14ac:dyDescent="0.3">
      <c r="A108" s="2">
        <v>42309</v>
      </c>
      <c r="B108">
        <v>205.26893252606288</v>
      </c>
      <c r="C108">
        <v>413.40300000000002</v>
      </c>
      <c r="D108">
        <v>1135.3399999999999</v>
      </c>
      <c r="E108">
        <v>92.094099999999997</v>
      </c>
      <c r="F108">
        <v>2.11</v>
      </c>
      <c r="G108">
        <v>46.14</v>
      </c>
      <c r="H108" s="3">
        <v>3.3399999999999999E-2</v>
      </c>
      <c r="I108" s="3">
        <v>-5.7000000000000002E-3</v>
      </c>
      <c r="K108" s="2"/>
      <c r="L108">
        <v>205.26893252606288</v>
      </c>
      <c r="M108">
        <v>413.40300000000002</v>
      </c>
      <c r="N108">
        <v>1135.3399999999999</v>
      </c>
      <c r="O108">
        <v>92.094099999999997</v>
      </c>
      <c r="P108">
        <v>2.11</v>
      </c>
      <c r="Q108">
        <v>46.14</v>
      </c>
      <c r="R108" s="3">
        <v>3.3399999999999999E-2</v>
      </c>
      <c r="S108" s="3">
        <v>-5.7000000000000002E-3</v>
      </c>
    </row>
    <row r="109" spans="1:19" x14ac:dyDescent="0.3">
      <c r="A109" s="2">
        <v>42339</v>
      </c>
      <c r="B109">
        <v>201.80721047859342</v>
      </c>
      <c r="C109">
        <v>411.15100000000001</v>
      </c>
      <c r="D109">
        <v>1065.99</v>
      </c>
      <c r="E109">
        <v>94.597899999999996</v>
      </c>
      <c r="F109">
        <v>2.2400000000000002</v>
      </c>
      <c r="G109">
        <v>41.85</v>
      </c>
      <c r="H109" s="3">
        <v>-2.9600000000000001E-2</v>
      </c>
      <c r="I109" s="3">
        <v>-2.46E-2</v>
      </c>
      <c r="K109" s="2"/>
      <c r="L109">
        <v>201.80721047859342</v>
      </c>
      <c r="M109">
        <v>411.15100000000001</v>
      </c>
      <c r="N109">
        <v>1065.99</v>
      </c>
      <c r="O109">
        <v>94.597899999999996</v>
      </c>
      <c r="P109">
        <v>2.2400000000000002</v>
      </c>
      <c r="Q109">
        <v>41.85</v>
      </c>
      <c r="R109" s="3">
        <v>-2.9600000000000001E-2</v>
      </c>
      <c r="S109" s="3">
        <v>-2.46E-2</v>
      </c>
    </row>
    <row r="110" spans="1:19" x14ac:dyDescent="0.3">
      <c r="A110" s="2">
        <v>42370</v>
      </c>
      <c r="B110">
        <v>198.79491716357302</v>
      </c>
      <c r="C110">
        <v>399.36599999999999</v>
      </c>
      <c r="D110">
        <v>1062.3800000000001</v>
      </c>
      <c r="E110">
        <v>94.456400000000002</v>
      </c>
      <c r="F110">
        <v>2.29</v>
      </c>
      <c r="G110">
        <v>37.04</v>
      </c>
      <c r="H110" s="3">
        <v>-3.4599999999999999E-2</v>
      </c>
      <c r="I110" s="3">
        <v>2.2599999999999999E-2</v>
      </c>
      <c r="K110" s="32">
        <v>2016</v>
      </c>
      <c r="L110">
        <v>198.79491716357302</v>
      </c>
      <c r="M110">
        <v>399.36599999999999</v>
      </c>
      <c r="N110">
        <v>1062.3800000000001</v>
      </c>
      <c r="O110">
        <v>94.456400000000002</v>
      </c>
      <c r="P110">
        <v>2.29</v>
      </c>
      <c r="Q110">
        <v>37.04</v>
      </c>
      <c r="R110" s="3">
        <v>-3.4599999999999999E-2</v>
      </c>
      <c r="S110" s="3">
        <v>2.2599999999999999E-2</v>
      </c>
    </row>
    <row r="111" spans="1:19" x14ac:dyDescent="0.3">
      <c r="A111" s="2">
        <v>42401</v>
      </c>
      <c r="B111">
        <v>255.90807956212535</v>
      </c>
      <c r="C111">
        <v>375.98599999999999</v>
      </c>
      <c r="D111">
        <v>1126.75</v>
      </c>
      <c r="E111">
        <v>95.143299999999996</v>
      </c>
      <c r="F111">
        <v>2</v>
      </c>
      <c r="G111">
        <v>31.62</v>
      </c>
      <c r="H111" s="3">
        <v>9.7000000000000003E-3</v>
      </c>
      <c r="I111" s="3">
        <v>-4.7999999999999996E-3</v>
      </c>
      <c r="K111" s="2"/>
      <c r="L111">
        <v>255.90807956212535</v>
      </c>
      <c r="M111">
        <v>375.98599999999999</v>
      </c>
      <c r="N111">
        <v>1126.75</v>
      </c>
      <c r="O111">
        <v>95.143299999999996</v>
      </c>
      <c r="P111">
        <v>2</v>
      </c>
      <c r="Q111">
        <v>31.62</v>
      </c>
      <c r="R111" s="3">
        <v>9.7000000000000003E-3</v>
      </c>
      <c r="S111" s="3">
        <v>-4.7999999999999996E-3</v>
      </c>
    </row>
    <row r="112" spans="1:19" x14ac:dyDescent="0.3">
      <c r="A112" s="2">
        <v>42430</v>
      </c>
      <c r="B112">
        <v>320.43735500736773</v>
      </c>
      <c r="C112">
        <v>378.37900000000002</v>
      </c>
      <c r="D112">
        <v>1233.3800000000001</v>
      </c>
      <c r="E112">
        <v>93.311999999999998</v>
      </c>
      <c r="F112">
        <v>1.75</v>
      </c>
      <c r="G112">
        <v>34.4</v>
      </c>
      <c r="H112" s="3">
        <v>1.09E-2</v>
      </c>
      <c r="I112" s="3">
        <v>1.11E-2</v>
      </c>
      <c r="K112" s="2"/>
      <c r="L112">
        <v>320.43735500736773</v>
      </c>
      <c r="M112">
        <v>378.37900000000002</v>
      </c>
      <c r="N112">
        <v>1233.3800000000001</v>
      </c>
      <c r="O112">
        <v>93.311999999999998</v>
      </c>
      <c r="P112">
        <v>1.75</v>
      </c>
      <c r="Q112">
        <v>34.4</v>
      </c>
      <c r="R112" s="3">
        <v>1.09E-2</v>
      </c>
      <c r="S112" s="3">
        <v>1.11E-2</v>
      </c>
    </row>
    <row r="113" spans="1:19" x14ac:dyDescent="0.3">
      <c r="A113" s="2">
        <v>42461</v>
      </c>
      <c r="B113">
        <v>299.05209638997474</v>
      </c>
      <c r="C113">
        <v>396.00900000000001</v>
      </c>
      <c r="D113">
        <v>1212.3800000000001</v>
      </c>
      <c r="E113">
        <v>90.068700000000007</v>
      </c>
      <c r="F113">
        <v>1.82</v>
      </c>
      <c r="G113">
        <v>36.79</v>
      </c>
      <c r="H113" s="3">
        <v>1.1599999999999999E-2</v>
      </c>
      <c r="I113" s="3">
        <v>3.2500000000000001E-2</v>
      </c>
      <c r="K113" s="2"/>
      <c r="L113">
        <v>299.05209638997474</v>
      </c>
      <c r="M113">
        <v>396.00900000000001</v>
      </c>
      <c r="N113">
        <v>1212.3800000000001</v>
      </c>
      <c r="O113">
        <v>90.068700000000007</v>
      </c>
      <c r="P113">
        <v>1.82</v>
      </c>
      <c r="Q113">
        <v>36.79</v>
      </c>
      <c r="R113" s="3">
        <v>1.1599999999999999E-2</v>
      </c>
      <c r="S113" s="3">
        <v>3.2500000000000001E-2</v>
      </c>
    </row>
    <row r="114" spans="1:19" x14ac:dyDescent="0.3">
      <c r="A114" s="2">
        <v>42491</v>
      </c>
      <c r="B114">
        <v>292.82539503510372</v>
      </c>
      <c r="C114">
        <v>404.16500000000002</v>
      </c>
      <c r="D114">
        <v>1294.3399999999999</v>
      </c>
      <c r="E114">
        <v>87.706000000000003</v>
      </c>
      <c r="F114">
        <v>1.88</v>
      </c>
      <c r="G114">
        <v>44.78</v>
      </c>
      <c r="H114" s="3">
        <v>-7.4000000000000003E-3</v>
      </c>
      <c r="I114" s="3">
        <v>-1.7899999999999999E-2</v>
      </c>
      <c r="K114" s="2"/>
      <c r="L114">
        <v>292.82539503510372</v>
      </c>
      <c r="M114">
        <v>404.16500000000002</v>
      </c>
      <c r="N114">
        <v>1294.3399999999999</v>
      </c>
      <c r="O114">
        <v>87.706000000000003</v>
      </c>
      <c r="P114">
        <v>1.88</v>
      </c>
      <c r="Q114">
        <v>44.78</v>
      </c>
      <c r="R114" s="3">
        <v>-7.4000000000000003E-3</v>
      </c>
      <c r="S114" s="3">
        <v>-1.7899999999999999E-2</v>
      </c>
    </row>
    <row r="115" spans="1:19" x14ac:dyDescent="0.3">
      <c r="A115" s="2">
        <v>42522</v>
      </c>
      <c r="B115">
        <v>246.53084143895487</v>
      </c>
      <c r="C115">
        <v>402.18299999999999</v>
      </c>
      <c r="D115">
        <v>1210.07</v>
      </c>
      <c r="E115">
        <v>90.738299999999995</v>
      </c>
      <c r="F115">
        <v>1.85</v>
      </c>
      <c r="G115">
        <v>49.01</v>
      </c>
      <c r="H115" s="3">
        <v>4.4000000000000003E-3</v>
      </c>
      <c r="I115" s="3">
        <v>-1.49E-2</v>
      </c>
      <c r="K115" s="2"/>
      <c r="L115">
        <v>246.53084143895487</v>
      </c>
      <c r="M115">
        <v>402.18299999999999</v>
      </c>
      <c r="N115">
        <v>1210.07</v>
      </c>
      <c r="O115">
        <v>90.738299999999995</v>
      </c>
      <c r="P115">
        <v>1.85</v>
      </c>
      <c r="Q115">
        <v>49.01</v>
      </c>
      <c r="R115" s="3">
        <v>4.4000000000000003E-3</v>
      </c>
      <c r="S115" s="3">
        <v>-1.49E-2</v>
      </c>
    </row>
    <row r="116" spans="1:19" x14ac:dyDescent="0.3">
      <c r="A116" s="2">
        <v>42552</v>
      </c>
      <c r="B116">
        <v>445.10892767244513</v>
      </c>
      <c r="C116">
        <v>401.06900000000002</v>
      </c>
      <c r="D116">
        <v>1335.97</v>
      </c>
      <c r="E116">
        <v>89.9422</v>
      </c>
      <c r="F116">
        <v>1.47</v>
      </c>
      <c r="G116">
        <v>48.99</v>
      </c>
      <c r="H116" s="3">
        <v>2.9100000000000001E-2</v>
      </c>
      <c r="I116" s="3">
        <v>-9.7999999999999997E-3</v>
      </c>
      <c r="K116" s="2"/>
      <c r="L116">
        <v>445.10892767244513</v>
      </c>
      <c r="M116">
        <v>401.06900000000002</v>
      </c>
      <c r="N116">
        <v>1335.97</v>
      </c>
      <c r="O116">
        <v>89.9422</v>
      </c>
      <c r="P116">
        <v>1.47</v>
      </c>
      <c r="Q116">
        <v>48.99</v>
      </c>
      <c r="R116" s="3">
        <v>2.9100000000000001E-2</v>
      </c>
      <c r="S116" s="3">
        <v>-9.7999999999999997E-3</v>
      </c>
    </row>
    <row r="117" spans="1:19" x14ac:dyDescent="0.3">
      <c r="A117" s="2">
        <v>42583</v>
      </c>
      <c r="B117">
        <v>448.29801523660313</v>
      </c>
      <c r="C117">
        <v>415.65300000000002</v>
      </c>
      <c r="D117">
        <v>1349.98</v>
      </c>
      <c r="E117">
        <v>90.224100000000007</v>
      </c>
      <c r="F117">
        <v>1.53</v>
      </c>
      <c r="G117">
        <v>40.06</v>
      </c>
      <c r="H117" s="3">
        <v>1.52E-2</v>
      </c>
      <c r="I117" s="3">
        <v>3.1800000000000002E-2</v>
      </c>
      <c r="K117" s="2"/>
      <c r="L117">
        <v>448.29801523660313</v>
      </c>
      <c r="M117">
        <v>415.65300000000002</v>
      </c>
      <c r="N117">
        <v>1349.98</v>
      </c>
      <c r="O117">
        <v>90.224100000000007</v>
      </c>
      <c r="P117">
        <v>1.53</v>
      </c>
      <c r="Q117">
        <v>40.06</v>
      </c>
      <c r="R117" s="3">
        <v>1.52E-2</v>
      </c>
      <c r="S117" s="3">
        <v>3.1800000000000002E-2</v>
      </c>
    </row>
    <row r="118" spans="1:19" x14ac:dyDescent="0.3">
      <c r="A118" s="2">
        <v>42614</v>
      </c>
      <c r="B118">
        <v>354.16353841942509</v>
      </c>
      <c r="C118">
        <v>417.351</v>
      </c>
      <c r="D118">
        <v>1312.72</v>
      </c>
      <c r="E118">
        <v>90.336299999999994</v>
      </c>
      <c r="F118">
        <v>1.57</v>
      </c>
      <c r="G118">
        <v>43.16</v>
      </c>
      <c r="H118" s="3">
        <v>1.72E-2</v>
      </c>
      <c r="I118" s="3">
        <v>-1.34E-2</v>
      </c>
      <c r="K118" s="2"/>
      <c r="L118">
        <v>354.16353841942509</v>
      </c>
      <c r="M118">
        <v>417.351</v>
      </c>
      <c r="N118">
        <v>1312.72</v>
      </c>
      <c r="O118">
        <v>90.336299999999994</v>
      </c>
      <c r="P118">
        <v>1.57</v>
      </c>
      <c r="Q118">
        <v>43.16</v>
      </c>
      <c r="R118" s="3">
        <v>1.72E-2</v>
      </c>
      <c r="S118" s="3">
        <v>-1.34E-2</v>
      </c>
    </row>
    <row r="119" spans="1:19" x14ac:dyDescent="0.3">
      <c r="A119" s="2">
        <v>42644</v>
      </c>
      <c r="B119">
        <v>408.66838921011987</v>
      </c>
      <c r="C119">
        <v>418.23399999999998</v>
      </c>
      <c r="D119">
        <v>1311.74</v>
      </c>
      <c r="E119">
        <v>90.314999999999998</v>
      </c>
      <c r="F119">
        <v>1.58</v>
      </c>
      <c r="G119">
        <v>48.81</v>
      </c>
      <c r="H119" s="3">
        <v>-3.9699999999999999E-2</v>
      </c>
      <c r="I119" s="3">
        <v>4.1500000000000002E-2</v>
      </c>
      <c r="K119" s="2"/>
      <c r="L119">
        <v>408.66838921011987</v>
      </c>
      <c r="M119">
        <v>418.23399999999998</v>
      </c>
      <c r="N119">
        <v>1311.74</v>
      </c>
      <c r="O119">
        <v>90.314999999999998</v>
      </c>
      <c r="P119">
        <v>1.58</v>
      </c>
      <c r="Q119">
        <v>48.81</v>
      </c>
      <c r="R119" s="3">
        <v>-3.9699999999999999E-2</v>
      </c>
      <c r="S119" s="3">
        <v>4.1500000000000002E-2</v>
      </c>
    </row>
    <row r="120" spans="1:19" x14ac:dyDescent="0.3">
      <c r="A120" s="2">
        <v>42675</v>
      </c>
      <c r="B120">
        <v>374.38240354896135</v>
      </c>
      <c r="C120">
        <v>409.38400000000001</v>
      </c>
      <c r="D120">
        <v>1288.8</v>
      </c>
      <c r="E120">
        <v>92.195800000000006</v>
      </c>
      <c r="F120">
        <v>1.81</v>
      </c>
      <c r="G120">
        <v>46.67</v>
      </c>
      <c r="H120" s="3">
        <v>7.0300000000000001E-2</v>
      </c>
      <c r="I120" s="3">
        <v>8.4400000000000003E-2</v>
      </c>
      <c r="K120" s="2"/>
      <c r="L120">
        <v>374.38240354896135</v>
      </c>
      <c r="M120">
        <v>409.38400000000001</v>
      </c>
      <c r="N120">
        <v>1288.8</v>
      </c>
      <c r="O120">
        <v>92.195800000000006</v>
      </c>
      <c r="P120">
        <v>1.81</v>
      </c>
      <c r="Q120">
        <v>46.67</v>
      </c>
      <c r="R120" s="3">
        <v>7.0300000000000001E-2</v>
      </c>
      <c r="S120" s="3">
        <v>8.4400000000000003E-2</v>
      </c>
    </row>
    <row r="121" spans="1:19" x14ac:dyDescent="0.3">
      <c r="A121" s="2">
        <v>42705</v>
      </c>
      <c r="B121">
        <v>260.55858659218677</v>
      </c>
      <c r="C121">
        <v>412.46</v>
      </c>
      <c r="D121">
        <v>1167.8900000000001</v>
      </c>
      <c r="E121">
        <v>94.761099999999999</v>
      </c>
      <c r="F121">
        <v>2.34</v>
      </c>
      <c r="G121">
        <v>51.06</v>
      </c>
      <c r="H121" s="3">
        <v>3.3E-3</v>
      </c>
      <c r="I121" s="3">
        <v>3.5299999999999998E-2</v>
      </c>
      <c r="K121" s="2"/>
      <c r="L121">
        <v>260.55858659218677</v>
      </c>
      <c r="M121">
        <v>412.46</v>
      </c>
      <c r="N121">
        <v>1167.8900000000001</v>
      </c>
      <c r="O121">
        <v>94.761099999999999</v>
      </c>
      <c r="P121">
        <v>2.34</v>
      </c>
      <c r="Q121">
        <v>51.06</v>
      </c>
      <c r="R121" s="3">
        <v>3.3E-3</v>
      </c>
      <c r="S121" s="3">
        <v>3.5299999999999998E-2</v>
      </c>
    </row>
    <row r="122" spans="1:19" x14ac:dyDescent="0.3">
      <c r="A122" s="2">
        <v>42736</v>
      </c>
      <c r="B122">
        <v>301.87187198009889</v>
      </c>
      <c r="C122">
        <v>422.22300000000001</v>
      </c>
      <c r="D122">
        <v>1157.49</v>
      </c>
      <c r="E122">
        <v>95.763099999999994</v>
      </c>
      <c r="F122">
        <v>2.5099999999999998</v>
      </c>
      <c r="G122">
        <v>53.72</v>
      </c>
      <c r="K122" s="2"/>
    </row>
    <row r="123" spans="1:19" x14ac:dyDescent="0.3">
      <c r="A123" s="2">
        <v>42767</v>
      </c>
      <c r="B123">
        <v>312.5197183833256</v>
      </c>
      <c r="C123">
        <v>433.53399999999999</v>
      </c>
      <c r="D123">
        <v>1202.92</v>
      </c>
      <c r="E123">
        <v>93.470600000000005</v>
      </c>
      <c r="F123">
        <v>2.48</v>
      </c>
      <c r="G123">
        <v>53.88</v>
      </c>
      <c r="K123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Descriptives</vt:lpstr>
      <vt:lpstr>Variable explaination</vt:lpstr>
      <vt:lpstr>VarDesc2</vt:lpstr>
      <vt:lpstr>Desc</vt:lpstr>
      <vt:lpstr>Correlogram</vt:lpstr>
      <vt:lpstr>OLS 3 portføljer</vt:lpstr>
      <vt:lpstr>Graphs of factors (2)</vt:lpstr>
      <vt:lpstr>Graphs of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Sigmund Alfsen</dc:creator>
  <cp:lastModifiedBy>Per Sigmund Alfsen</cp:lastModifiedBy>
  <cp:lastPrinted>2017-04-30T06:31:59Z</cp:lastPrinted>
  <dcterms:created xsi:type="dcterms:W3CDTF">2017-04-30T06:31:47Z</dcterms:created>
  <dcterms:modified xsi:type="dcterms:W3CDTF">2017-05-23T08:22:14Z</dcterms:modified>
</cp:coreProperties>
</file>