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6060" tabRatio="500" firstSheet="2" activeTab="5"/>
  </bookViews>
  <sheets>
    <sheet name="KARandre kostnader og inntekter" sheetId="4" r:id="rId1"/>
    <sheet name="KAR Metallbeholdning" sheetId="5" r:id="rId2"/>
    <sheet name="KAR mengdeberegninger" sheetId="6" r:id="rId3"/>
    <sheet name="Priser_USDNOK_GULL" sheetId="1" r:id="rId4"/>
    <sheet name="Spread valuta" sheetId="2" r:id="rId5"/>
    <sheet name="Spread gull" sheetId="3" r:id="rId6"/>
  </sheets>
  <externalReferences>
    <externalReference r:id="rId7"/>
  </externalReferenc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40" i="6" l="1"/>
  <c r="C40" i="6"/>
  <c r="A35" i="6"/>
  <c r="C47" i="6"/>
  <c r="D47" i="6"/>
  <c r="E40" i="6"/>
  <c r="E47" i="6"/>
  <c r="F47" i="6"/>
  <c r="D39" i="6"/>
  <c r="C39" i="6"/>
  <c r="C46" i="6"/>
  <c r="D46" i="6"/>
  <c r="E39" i="6"/>
  <c r="E46" i="6"/>
  <c r="F46" i="6"/>
  <c r="B27" i="6"/>
  <c r="B28" i="6"/>
  <c r="B29" i="6"/>
  <c r="C27" i="6"/>
  <c r="C32" i="6"/>
  <c r="D38" i="6"/>
  <c r="C38" i="6"/>
  <c r="C45" i="6"/>
  <c r="D45" i="6"/>
  <c r="E38" i="6"/>
  <c r="E45" i="6"/>
  <c r="F45" i="6"/>
  <c r="C28" i="6"/>
  <c r="D37" i="6"/>
  <c r="C37" i="6"/>
  <c r="C44" i="6"/>
  <c r="D44" i="6"/>
  <c r="E37" i="6"/>
  <c r="E44" i="6"/>
  <c r="F44" i="6"/>
  <c r="D33" i="6"/>
  <c r="D32" i="6"/>
  <c r="C23" i="6"/>
  <c r="D22" i="6"/>
  <c r="D18" i="6"/>
  <c r="D16" i="6"/>
  <c r="D15" i="6"/>
  <c r="F15" i="6"/>
  <c r="J4" i="6"/>
  <c r="J8" i="6"/>
  <c r="J9" i="6"/>
  <c r="J10" i="6"/>
  <c r="J11" i="6"/>
  <c r="I8" i="6"/>
  <c r="I9" i="6"/>
  <c r="I10" i="6"/>
  <c r="D7" i="6"/>
  <c r="F7" i="6"/>
  <c r="D6" i="6"/>
  <c r="F6" i="6"/>
  <c r="B48" i="5"/>
  <c r="B40" i="5"/>
  <c r="B43" i="5"/>
  <c r="B46" i="5"/>
  <c r="B39" i="5"/>
  <c r="B42" i="5"/>
  <c r="B45" i="5"/>
  <c r="F18" i="4"/>
  <c r="F20" i="4"/>
  <c r="F21" i="4"/>
  <c r="D18" i="4"/>
  <c r="D20" i="4"/>
  <c r="D21" i="4"/>
  <c r="B19" i="4"/>
  <c r="B20" i="4"/>
  <c r="H18" i="4"/>
  <c r="G18" i="4"/>
  <c r="B18" i="4"/>
  <c r="I15" i="2"/>
  <c r="K15" i="2"/>
  <c r="J15" i="2"/>
  <c r="D443" i="3"/>
  <c r="F443" i="3"/>
  <c r="D442" i="3"/>
  <c r="F442" i="3"/>
  <c r="D441" i="3"/>
  <c r="F441" i="3"/>
  <c r="D440" i="3"/>
  <c r="F440" i="3"/>
  <c r="D439" i="3"/>
  <c r="F439" i="3"/>
  <c r="D438" i="3"/>
  <c r="F438" i="3"/>
  <c r="D437" i="3"/>
  <c r="F437" i="3"/>
  <c r="D436" i="3"/>
  <c r="F436" i="3"/>
  <c r="D435" i="3"/>
  <c r="F435" i="3"/>
  <c r="D434" i="3"/>
  <c r="F434" i="3"/>
  <c r="D433" i="3"/>
  <c r="F433" i="3"/>
  <c r="D432" i="3"/>
  <c r="F432" i="3"/>
  <c r="D431" i="3"/>
  <c r="F431" i="3"/>
  <c r="D430" i="3"/>
  <c r="F430" i="3"/>
  <c r="D429" i="3"/>
  <c r="F429" i="3"/>
  <c r="D428" i="3"/>
  <c r="F428" i="3"/>
  <c r="D427" i="3"/>
  <c r="F427" i="3"/>
  <c r="D426" i="3"/>
  <c r="F426" i="3"/>
  <c r="D425" i="3"/>
  <c r="F425" i="3"/>
  <c r="D424" i="3"/>
  <c r="F424" i="3"/>
  <c r="D423" i="3"/>
  <c r="F423" i="3"/>
  <c r="D422" i="3"/>
  <c r="F422" i="3"/>
  <c r="D421" i="3"/>
  <c r="F421" i="3"/>
  <c r="D420" i="3"/>
  <c r="F420" i="3"/>
  <c r="D419" i="3"/>
  <c r="F419" i="3"/>
  <c r="D418" i="3"/>
  <c r="F418" i="3"/>
  <c r="D417" i="3"/>
  <c r="F417" i="3"/>
  <c r="D416" i="3"/>
  <c r="F416" i="3"/>
  <c r="D415" i="3"/>
  <c r="F415" i="3"/>
  <c r="D414" i="3"/>
  <c r="F414" i="3"/>
  <c r="D413" i="3"/>
  <c r="F413" i="3"/>
  <c r="D412" i="3"/>
  <c r="F412" i="3"/>
  <c r="D411" i="3"/>
  <c r="F411" i="3"/>
  <c r="D410" i="3"/>
  <c r="F410" i="3"/>
  <c r="D409" i="3"/>
  <c r="F409" i="3"/>
  <c r="D408" i="3"/>
  <c r="F408" i="3"/>
  <c r="D407" i="3"/>
  <c r="F407" i="3"/>
  <c r="D406" i="3"/>
  <c r="F406" i="3"/>
  <c r="D405" i="3"/>
  <c r="F405" i="3"/>
  <c r="D404" i="3"/>
  <c r="F404" i="3"/>
  <c r="D403" i="3"/>
  <c r="F403" i="3"/>
  <c r="D402" i="3"/>
  <c r="F402" i="3"/>
  <c r="D401" i="3"/>
  <c r="F401" i="3"/>
  <c r="D400" i="3"/>
  <c r="F400" i="3"/>
  <c r="D399" i="3"/>
  <c r="F399" i="3"/>
  <c r="D398" i="3"/>
  <c r="F398" i="3"/>
  <c r="D397" i="3"/>
  <c r="F397" i="3"/>
  <c r="D396" i="3"/>
  <c r="F396" i="3"/>
  <c r="D395" i="3"/>
  <c r="F395" i="3"/>
  <c r="D394" i="3"/>
  <c r="F394" i="3"/>
  <c r="D393" i="3"/>
  <c r="F393" i="3"/>
  <c r="D392" i="3"/>
  <c r="F392" i="3"/>
  <c r="D391" i="3"/>
  <c r="F391" i="3"/>
  <c r="D390" i="3"/>
  <c r="F390" i="3"/>
  <c r="D389" i="3"/>
  <c r="F389" i="3"/>
  <c r="D388" i="3"/>
  <c r="F388" i="3"/>
  <c r="D387" i="3"/>
  <c r="F387" i="3"/>
  <c r="D386" i="3"/>
  <c r="F386" i="3"/>
  <c r="D385" i="3"/>
  <c r="F385" i="3"/>
  <c r="D384" i="3"/>
  <c r="F384" i="3"/>
  <c r="D383" i="3"/>
  <c r="F383" i="3"/>
  <c r="D382" i="3"/>
  <c r="F382" i="3"/>
  <c r="D381" i="3"/>
  <c r="F381" i="3"/>
  <c r="D380" i="3"/>
  <c r="F380" i="3"/>
  <c r="D379" i="3"/>
  <c r="F379" i="3"/>
  <c r="D378" i="3"/>
  <c r="F378" i="3"/>
  <c r="D377" i="3"/>
  <c r="F377" i="3"/>
  <c r="D376" i="3"/>
  <c r="F376" i="3"/>
  <c r="D375" i="3"/>
  <c r="F375" i="3"/>
  <c r="D374" i="3"/>
  <c r="F374" i="3"/>
  <c r="D373" i="3"/>
  <c r="F373" i="3"/>
  <c r="D372" i="3"/>
  <c r="F372" i="3"/>
  <c r="D371" i="3"/>
  <c r="F371" i="3"/>
  <c r="D370" i="3"/>
  <c r="F370" i="3"/>
  <c r="D369" i="3"/>
  <c r="F369" i="3"/>
  <c r="D368" i="3"/>
  <c r="F368" i="3"/>
  <c r="D367" i="3"/>
  <c r="F367" i="3"/>
  <c r="D366" i="3"/>
  <c r="F366" i="3"/>
  <c r="D365" i="3"/>
  <c r="F365" i="3"/>
  <c r="D364" i="3"/>
  <c r="F364" i="3"/>
  <c r="D363" i="3"/>
  <c r="F363" i="3"/>
  <c r="D362" i="3"/>
  <c r="F362" i="3"/>
  <c r="D361" i="3"/>
  <c r="F361" i="3"/>
  <c r="D360" i="3"/>
  <c r="F360" i="3"/>
  <c r="D359" i="3"/>
  <c r="F359" i="3"/>
  <c r="D358" i="3"/>
  <c r="F358" i="3"/>
  <c r="D357" i="3"/>
  <c r="F357" i="3"/>
  <c r="D356" i="3"/>
  <c r="F356" i="3"/>
  <c r="D355" i="3"/>
  <c r="F355" i="3"/>
  <c r="D354" i="3"/>
  <c r="F354" i="3"/>
  <c r="D353" i="3"/>
  <c r="F353" i="3"/>
  <c r="D352" i="3"/>
  <c r="F352" i="3"/>
  <c r="D351" i="3"/>
  <c r="F351" i="3"/>
  <c r="D350" i="3"/>
  <c r="F350" i="3"/>
  <c r="D349" i="3"/>
  <c r="F349" i="3"/>
  <c r="D348" i="3"/>
  <c r="F348" i="3"/>
  <c r="D347" i="3"/>
  <c r="F347" i="3"/>
  <c r="D346" i="3"/>
  <c r="F346" i="3"/>
  <c r="D345" i="3"/>
  <c r="F345" i="3"/>
  <c r="D344" i="3"/>
  <c r="F344" i="3"/>
  <c r="D343" i="3"/>
  <c r="F343" i="3"/>
  <c r="D342" i="3"/>
  <c r="F342" i="3"/>
  <c r="D341" i="3"/>
  <c r="F341" i="3"/>
  <c r="D340" i="3"/>
  <c r="F340" i="3"/>
  <c r="D339" i="3"/>
  <c r="F339" i="3"/>
  <c r="D338" i="3"/>
  <c r="F338" i="3"/>
  <c r="D337" i="3"/>
  <c r="F337" i="3"/>
  <c r="D336" i="3"/>
  <c r="F336" i="3"/>
  <c r="D335" i="3"/>
  <c r="F335" i="3"/>
  <c r="D334" i="3"/>
  <c r="F334" i="3"/>
  <c r="D333" i="3"/>
  <c r="F333" i="3"/>
  <c r="D332" i="3"/>
  <c r="F332" i="3"/>
  <c r="D331" i="3"/>
  <c r="F331" i="3"/>
  <c r="D330" i="3"/>
  <c r="F330" i="3"/>
  <c r="D329" i="3"/>
  <c r="F329" i="3"/>
  <c r="D328" i="3"/>
  <c r="F328" i="3"/>
  <c r="D327" i="3"/>
  <c r="F327" i="3"/>
  <c r="D326" i="3"/>
  <c r="F326" i="3"/>
  <c r="D325" i="3"/>
  <c r="F325" i="3"/>
  <c r="D324" i="3"/>
  <c r="F324" i="3"/>
  <c r="D323" i="3"/>
  <c r="F323" i="3"/>
  <c r="D322" i="3"/>
  <c r="F322" i="3"/>
  <c r="D321" i="3"/>
  <c r="F321" i="3"/>
  <c r="D320" i="3"/>
  <c r="F320" i="3"/>
  <c r="D319" i="3"/>
  <c r="F319" i="3"/>
  <c r="D318" i="3"/>
  <c r="F318" i="3"/>
  <c r="D317" i="3"/>
  <c r="F317" i="3"/>
  <c r="D316" i="3"/>
  <c r="F316" i="3"/>
  <c r="D315" i="3"/>
  <c r="F315" i="3"/>
  <c r="D314" i="3"/>
  <c r="F314" i="3"/>
  <c r="D313" i="3"/>
  <c r="F313" i="3"/>
  <c r="D312" i="3"/>
  <c r="F312" i="3"/>
  <c r="D311" i="3"/>
  <c r="F311" i="3"/>
  <c r="D310" i="3"/>
  <c r="F310" i="3"/>
  <c r="D309" i="3"/>
  <c r="F309" i="3"/>
  <c r="D308" i="3"/>
  <c r="F308" i="3"/>
  <c r="D307" i="3"/>
  <c r="F307" i="3"/>
  <c r="D306" i="3"/>
  <c r="F306" i="3"/>
  <c r="D305" i="3"/>
  <c r="F305" i="3"/>
  <c r="D304" i="3"/>
  <c r="F304" i="3"/>
  <c r="D303" i="3"/>
  <c r="F303" i="3"/>
  <c r="D302" i="3"/>
  <c r="F302" i="3"/>
  <c r="D301" i="3"/>
  <c r="F301" i="3"/>
  <c r="D300" i="3"/>
  <c r="F300" i="3"/>
  <c r="D299" i="3"/>
  <c r="F299" i="3"/>
  <c r="D298" i="3"/>
  <c r="F298" i="3"/>
  <c r="D297" i="3"/>
  <c r="F297" i="3"/>
  <c r="D296" i="3"/>
  <c r="F296" i="3"/>
  <c r="D295" i="3"/>
  <c r="F295" i="3"/>
  <c r="D294" i="3"/>
  <c r="F294" i="3"/>
  <c r="D293" i="3"/>
  <c r="F293" i="3"/>
  <c r="D292" i="3"/>
  <c r="F292" i="3"/>
  <c r="D291" i="3"/>
  <c r="F291" i="3"/>
  <c r="D290" i="3"/>
  <c r="F290" i="3"/>
  <c r="D289" i="3"/>
  <c r="F289" i="3"/>
  <c r="D288" i="3"/>
  <c r="F288" i="3"/>
  <c r="D287" i="3"/>
  <c r="F287" i="3"/>
  <c r="D286" i="3"/>
  <c r="F286" i="3"/>
  <c r="D285" i="3"/>
  <c r="F285" i="3"/>
  <c r="D284" i="3"/>
  <c r="F284" i="3"/>
  <c r="D283" i="3"/>
  <c r="F283" i="3"/>
  <c r="D282" i="3"/>
  <c r="F282" i="3"/>
  <c r="D281" i="3"/>
  <c r="F281" i="3"/>
  <c r="D280" i="3"/>
  <c r="F280" i="3"/>
  <c r="D279" i="3"/>
  <c r="F279" i="3"/>
  <c r="D278" i="3"/>
  <c r="F278" i="3"/>
  <c r="D277" i="3"/>
  <c r="F277" i="3"/>
  <c r="D276" i="3"/>
  <c r="F276" i="3"/>
  <c r="D275" i="3"/>
  <c r="F275" i="3"/>
  <c r="D274" i="3"/>
  <c r="F274" i="3"/>
  <c r="D273" i="3"/>
  <c r="F273" i="3"/>
  <c r="D272" i="3"/>
  <c r="F272" i="3"/>
  <c r="D271" i="3"/>
  <c r="F271" i="3"/>
  <c r="D270" i="3"/>
  <c r="F270" i="3"/>
  <c r="D269" i="3"/>
  <c r="F269" i="3"/>
  <c r="D268" i="3"/>
  <c r="F268" i="3"/>
  <c r="D267" i="3"/>
  <c r="F267" i="3"/>
  <c r="D266" i="3"/>
  <c r="F266" i="3"/>
  <c r="D265" i="3"/>
  <c r="F265" i="3"/>
  <c r="D264" i="3"/>
  <c r="F264" i="3"/>
  <c r="D263" i="3"/>
  <c r="F263" i="3"/>
  <c r="D262" i="3"/>
  <c r="F262" i="3"/>
  <c r="D261" i="3"/>
  <c r="F261" i="3"/>
  <c r="D260" i="3"/>
  <c r="F260" i="3"/>
  <c r="D259" i="3"/>
  <c r="F259" i="3"/>
  <c r="D258" i="3"/>
  <c r="F258" i="3"/>
  <c r="D257" i="3"/>
  <c r="F257" i="3"/>
  <c r="D256" i="3"/>
  <c r="F256" i="3"/>
  <c r="D255" i="3"/>
  <c r="F255" i="3"/>
  <c r="D254" i="3"/>
  <c r="F254" i="3"/>
  <c r="D253" i="3"/>
  <c r="F253" i="3"/>
  <c r="D252" i="3"/>
  <c r="F252" i="3"/>
  <c r="D251" i="3"/>
  <c r="F251" i="3"/>
  <c r="D250" i="3"/>
  <c r="F250" i="3"/>
  <c r="D249" i="3"/>
  <c r="F249" i="3"/>
  <c r="D248" i="3"/>
  <c r="F248" i="3"/>
  <c r="D247" i="3"/>
  <c r="F247" i="3"/>
  <c r="D246" i="3"/>
  <c r="F246" i="3"/>
  <c r="D245" i="3"/>
  <c r="F245" i="3"/>
  <c r="D244" i="3"/>
  <c r="F244" i="3"/>
  <c r="D243" i="3"/>
  <c r="F243" i="3"/>
  <c r="D242" i="3"/>
  <c r="F242" i="3"/>
  <c r="D241" i="3"/>
  <c r="F241" i="3"/>
  <c r="D240" i="3"/>
  <c r="F240" i="3"/>
  <c r="D239" i="3"/>
  <c r="F239" i="3"/>
  <c r="D238" i="3"/>
  <c r="F238" i="3"/>
  <c r="D237" i="3"/>
  <c r="F237" i="3"/>
  <c r="D236" i="3"/>
  <c r="F236" i="3"/>
  <c r="D235" i="3"/>
  <c r="F235" i="3"/>
  <c r="D234" i="3"/>
  <c r="F234" i="3"/>
  <c r="D233" i="3"/>
  <c r="F233" i="3"/>
  <c r="D232" i="3"/>
  <c r="F232" i="3"/>
  <c r="D231" i="3"/>
  <c r="F231" i="3"/>
  <c r="D230" i="3"/>
  <c r="F230" i="3"/>
  <c r="D229" i="3"/>
  <c r="F229" i="3"/>
  <c r="D228" i="3"/>
  <c r="F228" i="3"/>
  <c r="D227" i="3"/>
  <c r="F227" i="3"/>
  <c r="D226" i="3"/>
  <c r="F226" i="3"/>
  <c r="D225" i="3"/>
  <c r="F225" i="3"/>
  <c r="D224" i="3"/>
  <c r="F224" i="3"/>
  <c r="D223" i="3"/>
  <c r="F223" i="3"/>
  <c r="D222" i="3"/>
  <c r="F222" i="3"/>
  <c r="D221" i="3"/>
  <c r="F221" i="3"/>
  <c r="D220" i="3"/>
  <c r="F220" i="3"/>
  <c r="D219" i="3"/>
  <c r="F219" i="3"/>
  <c r="D218" i="3"/>
  <c r="F218" i="3"/>
  <c r="D217" i="3"/>
  <c r="F217" i="3"/>
  <c r="D216" i="3"/>
  <c r="F216" i="3"/>
  <c r="D215" i="3"/>
  <c r="F215" i="3"/>
  <c r="D214" i="3"/>
  <c r="F214" i="3"/>
  <c r="D213" i="3"/>
  <c r="F213" i="3"/>
  <c r="D212" i="3"/>
  <c r="F212" i="3"/>
  <c r="D211" i="3"/>
  <c r="F211" i="3"/>
  <c r="D210" i="3"/>
  <c r="F210" i="3"/>
  <c r="D209" i="3"/>
  <c r="F209" i="3"/>
  <c r="D208" i="3"/>
  <c r="F208" i="3"/>
  <c r="D207" i="3"/>
  <c r="F207" i="3"/>
  <c r="D206" i="3"/>
  <c r="F206" i="3"/>
  <c r="D205" i="3"/>
  <c r="F205" i="3"/>
  <c r="D204" i="3"/>
  <c r="F204" i="3"/>
  <c r="D203" i="3"/>
  <c r="F203" i="3"/>
  <c r="D202" i="3"/>
  <c r="F202" i="3"/>
  <c r="D201" i="3"/>
  <c r="F201" i="3"/>
  <c r="D200" i="3"/>
  <c r="F200" i="3"/>
  <c r="D199" i="3"/>
  <c r="F199" i="3"/>
  <c r="D198" i="3"/>
  <c r="F198" i="3"/>
  <c r="D197" i="3"/>
  <c r="F197" i="3"/>
  <c r="D196" i="3"/>
  <c r="F196" i="3"/>
  <c r="D195" i="3"/>
  <c r="F195" i="3"/>
  <c r="D194" i="3"/>
  <c r="F194" i="3"/>
  <c r="D193" i="3"/>
  <c r="F193" i="3"/>
  <c r="D192" i="3"/>
  <c r="F192" i="3"/>
  <c r="D191" i="3"/>
  <c r="F191" i="3"/>
  <c r="D190" i="3"/>
  <c r="F190" i="3"/>
  <c r="D189" i="3"/>
  <c r="F189" i="3"/>
  <c r="D188" i="3"/>
  <c r="F188" i="3"/>
  <c r="D187" i="3"/>
  <c r="F187" i="3"/>
  <c r="D186" i="3"/>
  <c r="F186" i="3"/>
  <c r="D185" i="3"/>
  <c r="F185" i="3"/>
  <c r="D184" i="3"/>
  <c r="F184" i="3"/>
  <c r="D183" i="3"/>
  <c r="F183" i="3"/>
  <c r="D182" i="3"/>
  <c r="F182" i="3"/>
  <c r="D181" i="3"/>
  <c r="F181" i="3"/>
  <c r="D180" i="3"/>
  <c r="F180" i="3"/>
  <c r="D179" i="3"/>
  <c r="F179" i="3"/>
  <c r="D178" i="3"/>
  <c r="F178" i="3"/>
  <c r="D177" i="3"/>
  <c r="F177" i="3"/>
  <c r="D176" i="3"/>
  <c r="F176" i="3"/>
  <c r="D175" i="3"/>
  <c r="F175" i="3"/>
  <c r="D174" i="3"/>
  <c r="F174" i="3"/>
  <c r="D173" i="3"/>
  <c r="F173" i="3"/>
  <c r="D172" i="3"/>
  <c r="F172" i="3"/>
  <c r="D171" i="3"/>
  <c r="F171" i="3"/>
  <c r="D170" i="3"/>
  <c r="F170" i="3"/>
  <c r="D169" i="3"/>
  <c r="F169" i="3"/>
  <c r="D168" i="3"/>
  <c r="F168" i="3"/>
  <c r="D167" i="3"/>
  <c r="F167" i="3"/>
  <c r="D166" i="3"/>
  <c r="F166" i="3"/>
  <c r="D165" i="3"/>
  <c r="F165" i="3"/>
  <c r="D164" i="3"/>
  <c r="F164" i="3"/>
  <c r="D163" i="3"/>
  <c r="F163" i="3"/>
  <c r="D162" i="3"/>
  <c r="F162" i="3"/>
  <c r="D161" i="3"/>
  <c r="F161" i="3"/>
  <c r="D160" i="3"/>
  <c r="F160" i="3"/>
  <c r="D159" i="3"/>
  <c r="F159" i="3"/>
  <c r="D158" i="3"/>
  <c r="F158" i="3"/>
  <c r="D157" i="3"/>
  <c r="F157" i="3"/>
  <c r="D156" i="3"/>
  <c r="F156" i="3"/>
  <c r="D155" i="3"/>
  <c r="F155" i="3"/>
  <c r="D154" i="3"/>
  <c r="F154" i="3"/>
  <c r="D153" i="3"/>
  <c r="F153" i="3"/>
  <c r="D152" i="3"/>
  <c r="F152" i="3"/>
  <c r="D151" i="3"/>
  <c r="F151" i="3"/>
  <c r="D150" i="3"/>
  <c r="F150" i="3"/>
  <c r="D149" i="3"/>
  <c r="F149" i="3"/>
  <c r="D148" i="3"/>
  <c r="F148" i="3"/>
  <c r="D147" i="3"/>
  <c r="F147" i="3"/>
  <c r="D146" i="3"/>
  <c r="F146" i="3"/>
  <c r="D145" i="3"/>
  <c r="F145" i="3"/>
  <c r="D144" i="3"/>
  <c r="F144" i="3"/>
  <c r="D143" i="3"/>
  <c r="F143" i="3"/>
  <c r="D142" i="3"/>
  <c r="F142" i="3"/>
  <c r="D141" i="3"/>
  <c r="F141" i="3"/>
  <c r="D140" i="3"/>
  <c r="F140" i="3"/>
  <c r="D139" i="3"/>
  <c r="F139" i="3"/>
  <c r="D138" i="3"/>
  <c r="F138" i="3"/>
  <c r="D137" i="3"/>
  <c r="F137" i="3"/>
  <c r="D136" i="3"/>
  <c r="F136" i="3"/>
  <c r="D135" i="3"/>
  <c r="F135" i="3"/>
  <c r="D134" i="3"/>
  <c r="F134" i="3"/>
  <c r="D133" i="3"/>
  <c r="F133" i="3"/>
  <c r="D132" i="3"/>
  <c r="F132" i="3"/>
  <c r="D131" i="3"/>
  <c r="F131" i="3"/>
  <c r="D130" i="3"/>
  <c r="F130" i="3"/>
  <c r="D129" i="3"/>
  <c r="F129" i="3"/>
  <c r="D128" i="3"/>
  <c r="F128" i="3"/>
  <c r="D127" i="3"/>
  <c r="F127" i="3"/>
  <c r="D126" i="3"/>
  <c r="F126" i="3"/>
  <c r="D125" i="3"/>
  <c r="F125" i="3"/>
  <c r="D124" i="3"/>
  <c r="F124" i="3"/>
  <c r="D123" i="3"/>
  <c r="F123" i="3"/>
  <c r="D122" i="3"/>
  <c r="F122" i="3"/>
  <c r="D121" i="3"/>
  <c r="F121" i="3"/>
  <c r="D120" i="3"/>
  <c r="F120" i="3"/>
  <c r="D119" i="3"/>
  <c r="F119" i="3"/>
  <c r="D118" i="3"/>
  <c r="F118" i="3"/>
  <c r="D117" i="3"/>
  <c r="F117" i="3"/>
  <c r="D116" i="3"/>
  <c r="F116" i="3"/>
  <c r="D115" i="3"/>
  <c r="F115" i="3"/>
  <c r="D114" i="3"/>
  <c r="F114" i="3"/>
  <c r="D113" i="3"/>
  <c r="F113" i="3"/>
  <c r="D112" i="3"/>
  <c r="F112" i="3"/>
  <c r="D111" i="3"/>
  <c r="F111" i="3"/>
  <c r="D110" i="3"/>
  <c r="F110" i="3"/>
  <c r="D109" i="3"/>
  <c r="F109" i="3"/>
  <c r="D108" i="3"/>
  <c r="F108" i="3"/>
  <c r="D107" i="3"/>
  <c r="F107" i="3"/>
  <c r="D106" i="3"/>
  <c r="F106" i="3"/>
  <c r="D105" i="3"/>
  <c r="F105" i="3"/>
  <c r="D104" i="3"/>
  <c r="F104" i="3"/>
  <c r="D103" i="3"/>
  <c r="F103" i="3"/>
  <c r="D102" i="3"/>
  <c r="F102" i="3"/>
  <c r="D101" i="3"/>
  <c r="F101" i="3"/>
  <c r="D100" i="3"/>
  <c r="F100" i="3"/>
  <c r="D99" i="3"/>
  <c r="F99" i="3"/>
  <c r="D98" i="3"/>
  <c r="F98" i="3"/>
  <c r="D97" i="3"/>
  <c r="F97" i="3"/>
  <c r="D96" i="3"/>
  <c r="F96" i="3"/>
  <c r="D95" i="3"/>
  <c r="F95" i="3"/>
  <c r="D94" i="3"/>
  <c r="F94" i="3"/>
  <c r="D93" i="3"/>
  <c r="F93" i="3"/>
  <c r="D92" i="3"/>
  <c r="F92" i="3"/>
  <c r="D91" i="3"/>
  <c r="F91" i="3"/>
  <c r="D90" i="3"/>
  <c r="F90" i="3"/>
  <c r="D89" i="3"/>
  <c r="F89" i="3"/>
  <c r="D88" i="3"/>
  <c r="F88" i="3"/>
  <c r="D87" i="3"/>
  <c r="F87" i="3"/>
  <c r="D86" i="3"/>
  <c r="F86" i="3"/>
  <c r="D85" i="3"/>
  <c r="F85" i="3"/>
  <c r="D84" i="3"/>
  <c r="F84" i="3"/>
  <c r="D83" i="3"/>
  <c r="F83" i="3"/>
  <c r="D82" i="3"/>
  <c r="F82" i="3"/>
  <c r="D81" i="3"/>
  <c r="F81" i="3"/>
  <c r="D80" i="3"/>
  <c r="F80" i="3"/>
  <c r="D79" i="3"/>
  <c r="F79" i="3"/>
  <c r="D78" i="3"/>
  <c r="F78" i="3"/>
  <c r="D77" i="3"/>
  <c r="F77" i="3"/>
  <c r="D76" i="3"/>
  <c r="F76" i="3"/>
  <c r="D75" i="3"/>
  <c r="F75" i="3"/>
  <c r="D74" i="3"/>
  <c r="F74" i="3"/>
  <c r="D73" i="3"/>
  <c r="F73" i="3"/>
  <c r="D72" i="3"/>
  <c r="F72" i="3"/>
  <c r="D71" i="3"/>
  <c r="F71" i="3"/>
  <c r="D70" i="3"/>
  <c r="F70" i="3"/>
  <c r="D69" i="3"/>
  <c r="F69" i="3"/>
  <c r="D68" i="3"/>
  <c r="F68" i="3"/>
  <c r="D67" i="3"/>
  <c r="F67" i="3"/>
  <c r="D66" i="3"/>
  <c r="F66" i="3"/>
  <c r="D65" i="3"/>
  <c r="F65" i="3"/>
  <c r="D64" i="3"/>
  <c r="F64" i="3"/>
  <c r="D63" i="3"/>
  <c r="F63" i="3"/>
  <c r="D62" i="3"/>
  <c r="F62" i="3"/>
  <c r="D61" i="3"/>
  <c r="F61" i="3"/>
  <c r="D60" i="3"/>
  <c r="F60" i="3"/>
  <c r="D59" i="3"/>
  <c r="F59" i="3"/>
  <c r="D58" i="3"/>
  <c r="F58" i="3"/>
  <c r="D57" i="3"/>
  <c r="F57" i="3"/>
  <c r="D56" i="3"/>
  <c r="F56" i="3"/>
  <c r="D55" i="3"/>
  <c r="F55" i="3"/>
  <c r="D54" i="3"/>
  <c r="F54" i="3"/>
  <c r="D53" i="3"/>
  <c r="F53" i="3"/>
  <c r="D52" i="3"/>
  <c r="F52" i="3"/>
  <c r="D51" i="3"/>
  <c r="F51" i="3"/>
  <c r="D50" i="3"/>
  <c r="F50" i="3"/>
  <c r="D49" i="3"/>
  <c r="F49" i="3"/>
  <c r="D48" i="3"/>
  <c r="F48" i="3"/>
  <c r="D47" i="3"/>
  <c r="F47" i="3"/>
  <c r="D46" i="3"/>
  <c r="F46" i="3"/>
  <c r="D45" i="3"/>
  <c r="F45" i="3"/>
  <c r="D44" i="3"/>
  <c r="F44" i="3"/>
  <c r="D43" i="3"/>
  <c r="F43" i="3"/>
  <c r="D42" i="3"/>
  <c r="F42" i="3"/>
  <c r="D41" i="3"/>
  <c r="F41" i="3"/>
  <c r="D40" i="3"/>
  <c r="F40" i="3"/>
  <c r="D39" i="3"/>
  <c r="F39" i="3"/>
  <c r="D38" i="3"/>
  <c r="F38" i="3"/>
  <c r="D37" i="3"/>
  <c r="F37" i="3"/>
  <c r="D36" i="3"/>
  <c r="F36" i="3"/>
  <c r="D35" i="3"/>
  <c r="F35" i="3"/>
  <c r="D34" i="3"/>
  <c r="F34" i="3"/>
  <c r="D33" i="3"/>
  <c r="F33" i="3"/>
  <c r="D32" i="3"/>
  <c r="F32" i="3"/>
  <c r="D31" i="3"/>
  <c r="F31" i="3"/>
  <c r="D30" i="3"/>
  <c r="F30" i="3"/>
  <c r="D29" i="3"/>
  <c r="F29" i="3"/>
  <c r="D28" i="3"/>
  <c r="F28" i="3"/>
  <c r="D27" i="3"/>
  <c r="F27" i="3"/>
  <c r="D26" i="3"/>
  <c r="F26" i="3"/>
  <c r="D25" i="3"/>
  <c r="F25" i="3"/>
  <c r="D24" i="3"/>
  <c r="F24" i="3"/>
  <c r="D23" i="3"/>
  <c r="F23" i="3"/>
  <c r="D22" i="3"/>
  <c r="F22" i="3"/>
  <c r="D21" i="3"/>
  <c r="F21" i="3"/>
  <c r="D20" i="3"/>
  <c r="F20" i="3"/>
  <c r="D19" i="3"/>
  <c r="F19" i="3"/>
  <c r="D18" i="3"/>
  <c r="F18" i="3"/>
  <c r="D17" i="3"/>
  <c r="F17" i="3"/>
  <c r="D16" i="3"/>
  <c r="F16" i="3"/>
  <c r="D9" i="3"/>
  <c r="F9" i="3"/>
  <c r="D10" i="3"/>
  <c r="F10" i="3"/>
  <c r="D11" i="3"/>
  <c r="F11" i="3"/>
  <c r="D12" i="3"/>
  <c r="F12" i="3"/>
  <c r="D13" i="3"/>
  <c r="F13" i="3"/>
  <c r="D14" i="3"/>
  <c r="F14" i="3"/>
  <c r="D15" i="3"/>
  <c r="F15" i="3"/>
  <c r="K15" i="3"/>
  <c r="D3" i="3"/>
  <c r="F3" i="3"/>
  <c r="D4" i="3"/>
  <c r="F4" i="3"/>
  <c r="D5" i="3"/>
  <c r="F5" i="3"/>
  <c r="D6" i="3"/>
  <c r="F6" i="3"/>
  <c r="D7" i="3"/>
  <c r="F7" i="3"/>
  <c r="D8" i="3"/>
  <c r="F8" i="3"/>
  <c r="H15" i="3"/>
  <c r="E2" i="2"/>
  <c r="F2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F902" i="2"/>
  <c r="E903" i="2"/>
  <c r="F903" i="2"/>
  <c r="E904" i="2"/>
  <c r="F904" i="2"/>
  <c r="E905" i="2"/>
  <c r="F905" i="2"/>
  <c r="E906" i="2"/>
  <c r="F906" i="2"/>
  <c r="E907" i="2"/>
  <c r="F907" i="2"/>
  <c r="E908" i="2"/>
  <c r="F908" i="2"/>
  <c r="E909" i="2"/>
  <c r="F909" i="2"/>
  <c r="E910" i="2"/>
  <c r="F910" i="2"/>
  <c r="E911" i="2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F919" i="2"/>
  <c r="E920" i="2"/>
  <c r="F920" i="2"/>
  <c r="E921" i="2"/>
  <c r="F921" i="2"/>
  <c r="E922" i="2"/>
  <c r="F922" i="2"/>
  <c r="E923" i="2"/>
  <c r="F923" i="2"/>
  <c r="E924" i="2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F933" i="2"/>
  <c r="E934" i="2"/>
  <c r="F934" i="2"/>
  <c r="E935" i="2"/>
  <c r="F935" i="2"/>
  <c r="E936" i="2"/>
  <c r="F936" i="2"/>
  <c r="E937" i="2"/>
  <c r="F937" i="2"/>
  <c r="E938" i="2"/>
  <c r="F938" i="2"/>
  <c r="E939" i="2"/>
  <c r="F939" i="2"/>
  <c r="E940" i="2"/>
  <c r="F940" i="2"/>
  <c r="E941" i="2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F949" i="2"/>
  <c r="E950" i="2"/>
  <c r="F950" i="2"/>
  <c r="E951" i="2"/>
  <c r="F951" i="2"/>
  <c r="E952" i="2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F960" i="2"/>
  <c r="E961" i="2"/>
  <c r="F961" i="2"/>
  <c r="E962" i="2"/>
  <c r="F962" i="2"/>
  <c r="E963" i="2"/>
  <c r="F963" i="2"/>
  <c r="E964" i="2"/>
  <c r="F964" i="2"/>
  <c r="E965" i="2"/>
  <c r="F965" i="2"/>
  <c r="E966" i="2"/>
  <c r="F966" i="2"/>
  <c r="E967" i="2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F975" i="2"/>
  <c r="E976" i="2"/>
  <c r="F976" i="2"/>
  <c r="E977" i="2"/>
  <c r="F977" i="2"/>
  <c r="E978" i="2"/>
  <c r="F978" i="2"/>
  <c r="E979" i="2"/>
  <c r="F979" i="2"/>
  <c r="E980" i="2"/>
  <c r="F980" i="2"/>
  <c r="E981" i="2"/>
  <c r="F981" i="2"/>
  <c r="E982" i="2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E990" i="2"/>
  <c r="F990" i="2"/>
  <c r="E991" i="2"/>
  <c r="F991" i="2"/>
  <c r="E992" i="2"/>
  <c r="F992" i="2"/>
  <c r="E993" i="2"/>
  <c r="F993" i="2"/>
  <c r="E994" i="2"/>
  <c r="F994" i="2"/>
  <c r="E995" i="2"/>
  <c r="F995" i="2"/>
  <c r="E996" i="2"/>
  <c r="F996" i="2"/>
  <c r="E997" i="2"/>
  <c r="F997" i="2"/>
  <c r="E998" i="2"/>
  <c r="F998" i="2"/>
  <c r="E999" i="2"/>
  <c r="F999" i="2"/>
  <c r="E1000" i="2"/>
  <c r="F1000" i="2"/>
  <c r="E1001" i="2"/>
  <c r="F1001" i="2"/>
  <c r="E1002" i="2"/>
  <c r="F1002" i="2"/>
  <c r="E1003" i="2"/>
  <c r="F1003" i="2"/>
  <c r="E1004" i="2"/>
  <c r="F1004" i="2"/>
  <c r="E1005" i="2"/>
  <c r="F1005" i="2"/>
  <c r="E1006" i="2"/>
  <c r="F1006" i="2"/>
  <c r="E1007" i="2"/>
  <c r="F1007" i="2"/>
  <c r="E1008" i="2"/>
  <c r="F1008" i="2"/>
  <c r="E1009" i="2"/>
  <c r="F1009" i="2"/>
  <c r="E1010" i="2"/>
  <c r="F1010" i="2"/>
  <c r="E1011" i="2"/>
  <c r="F1011" i="2"/>
  <c r="E1012" i="2"/>
  <c r="F1012" i="2"/>
  <c r="E1013" i="2"/>
  <c r="F1013" i="2"/>
  <c r="E1014" i="2"/>
  <c r="F1014" i="2"/>
  <c r="E1015" i="2"/>
  <c r="F1015" i="2"/>
  <c r="E1016" i="2"/>
  <c r="F1016" i="2"/>
  <c r="E1017" i="2"/>
  <c r="F1017" i="2"/>
  <c r="E1018" i="2"/>
  <c r="F1018" i="2"/>
  <c r="E1019" i="2"/>
  <c r="F1019" i="2"/>
  <c r="E1020" i="2"/>
  <c r="F1020" i="2"/>
  <c r="E1021" i="2"/>
  <c r="F1021" i="2"/>
  <c r="E1022" i="2"/>
  <c r="F1022" i="2"/>
  <c r="E1023" i="2"/>
  <c r="F1023" i="2"/>
  <c r="E1024" i="2"/>
  <c r="F1024" i="2"/>
  <c r="E1025" i="2"/>
  <c r="F1025" i="2"/>
  <c r="E1026" i="2"/>
  <c r="F1026" i="2"/>
  <c r="E1027" i="2"/>
  <c r="F1027" i="2"/>
  <c r="E1028" i="2"/>
  <c r="F1028" i="2"/>
  <c r="E1029" i="2"/>
  <c r="F1029" i="2"/>
  <c r="E1030" i="2"/>
  <c r="F1030" i="2"/>
  <c r="E1031" i="2"/>
  <c r="F1031" i="2"/>
  <c r="E1032" i="2"/>
  <c r="F1032" i="2"/>
  <c r="E1033" i="2"/>
  <c r="F1033" i="2"/>
  <c r="E1034" i="2"/>
  <c r="F1034" i="2"/>
  <c r="E1035" i="2"/>
  <c r="F1035" i="2"/>
  <c r="E1036" i="2"/>
  <c r="F1036" i="2"/>
  <c r="E1037" i="2"/>
  <c r="F1037" i="2"/>
  <c r="E1038" i="2"/>
  <c r="F1038" i="2"/>
  <c r="E1039" i="2"/>
  <c r="F1039" i="2"/>
  <c r="E1040" i="2"/>
  <c r="F1040" i="2"/>
  <c r="E1041" i="2"/>
  <c r="F1041" i="2"/>
  <c r="E1042" i="2"/>
  <c r="F1042" i="2"/>
  <c r="E1043" i="2"/>
  <c r="F1043" i="2"/>
  <c r="E1044" i="2"/>
  <c r="F1044" i="2"/>
  <c r="E1045" i="2"/>
  <c r="F1045" i="2"/>
  <c r="E1046" i="2"/>
  <c r="F1046" i="2"/>
  <c r="E1047" i="2"/>
  <c r="F1047" i="2"/>
  <c r="E1048" i="2"/>
  <c r="F1048" i="2"/>
  <c r="E1049" i="2"/>
  <c r="F1049" i="2"/>
  <c r="E1050" i="2"/>
  <c r="F1050" i="2"/>
  <c r="E1051" i="2"/>
  <c r="F1051" i="2"/>
  <c r="E1052" i="2"/>
  <c r="F1052" i="2"/>
  <c r="E1053" i="2"/>
  <c r="F1053" i="2"/>
  <c r="E1054" i="2"/>
  <c r="F1054" i="2"/>
  <c r="E1055" i="2"/>
  <c r="F1055" i="2"/>
  <c r="E1056" i="2"/>
  <c r="F1056" i="2"/>
  <c r="E1057" i="2"/>
  <c r="F1057" i="2"/>
  <c r="E1058" i="2"/>
  <c r="F1058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F1062" i="2"/>
</calcChain>
</file>

<file path=xl/sharedStrings.xml><?xml version="1.0" encoding="utf-8"?>
<sst xmlns="http://schemas.openxmlformats.org/spreadsheetml/2006/main" count="156" uniqueCount="137">
  <si>
    <t>Start</t>
  </si>
  <si>
    <t>End</t>
  </si>
  <si>
    <t>Frequency</t>
  </si>
  <si>
    <t>W</t>
  </si>
  <si>
    <t>source</t>
  </si>
  <si>
    <t>WM/Reuters</t>
  </si>
  <si>
    <t>Name</t>
  </si>
  <si>
    <t>NORWEGIAN KRONE TO US $ 1M FWD(WMR) - EXCHANGE RATE</t>
  </si>
  <si>
    <t>NORWEGIAN KRONE TO US $ 1M FWD(WMR) - BID SPOT</t>
  </si>
  <si>
    <t>NORWEGIAN KRONE TO US $ 1M FWD(WMR) - SPOT OFFERED</t>
  </si>
  <si>
    <t>NORWEGIAN KRONE TO US $ (WMR) - EXCHANGE RATE</t>
  </si>
  <si>
    <t>Code</t>
  </si>
  <si>
    <t>USNOK1F(ER)</t>
  </si>
  <si>
    <t>USNOK1F(EB)</t>
  </si>
  <si>
    <t>USNOK1F(EO)</t>
  </si>
  <si>
    <t>NORKRO$(ER)</t>
  </si>
  <si>
    <t>CURRENCY</t>
  </si>
  <si>
    <t>U$</t>
  </si>
  <si>
    <t>Handy &amp; Harman</t>
  </si>
  <si>
    <t>NYMEX - COMEX division</t>
  </si>
  <si>
    <t>Gold, Handy &amp; Harman Base $/Troy Oz</t>
  </si>
  <si>
    <t>CMX-GOLD 100 OZ TRc1 - U$/TO</t>
  </si>
  <si>
    <t>CMX-GOLD 100 OZ TRc1 - ASK PRICE - U$/TO</t>
  </si>
  <si>
    <t>CMX-GOLD 100 OZ TRc1 - BID PRICE - U$/TO</t>
  </si>
  <si>
    <t>GOLDHAR(P)</t>
  </si>
  <si>
    <t>NGCC.01(P)</t>
  </si>
  <si>
    <t>NGCC.01(PA)</t>
  </si>
  <si>
    <t>NGCC.01(PB)</t>
  </si>
  <si>
    <t>Dato</t>
  </si>
  <si>
    <t>USNOK1F(EA)</t>
  </si>
  <si>
    <t>Spread</t>
  </si>
  <si>
    <t>Andel %</t>
  </si>
  <si>
    <t>Spread %</t>
  </si>
  <si>
    <t>% fra 2005</t>
  </si>
  <si>
    <t>% fra 2009</t>
  </si>
  <si>
    <t>Gull</t>
  </si>
  <si>
    <t>Differanse/spread</t>
  </si>
  <si>
    <t>spread %</t>
  </si>
  <si>
    <t xml:space="preserve">Gjennomsnittlig spread </t>
  </si>
  <si>
    <t>Gjennomsnittlig spread uten ekstremverdier</t>
  </si>
  <si>
    <t>Tall for mengde og andre kontantstrømmer</t>
  </si>
  <si>
    <t>Alle tall i 1000</t>
  </si>
  <si>
    <t>Andre inntekter</t>
  </si>
  <si>
    <t>Lønnskostnader</t>
  </si>
  <si>
    <t>Andre kostnader</t>
  </si>
  <si>
    <t>Edelmetall beholdning</t>
  </si>
  <si>
    <t>metallån</t>
  </si>
  <si>
    <t>Mar 14.</t>
  </si>
  <si>
    <t xml:space="preserve">mars 17. </t>
  </si>
  <si>
    <t>Gjennommsnitt per måned</t>
  </si>
  <si>
    <t>Ekstremverdier</t>
  </si>
  <si>
    <t>per uke:</t>
  </si>
  <si>
    <t>for gull:</t>
  </si>
  <si>
    <t>Metallbeholdning og metallån- Tall fra K. A. Rasmussen</t>
  </si>
  <si>
    <t>Gull gram</t>
  </si>
  <si>
    <t>Precious metal assets</t>
  </si>
  <si>
    <t>Physical stock</t>
  </si>
  <si>
    <t>Metal accounts - customers (-)</t>
  </si>
  <si>
    <t>Metal accounts - suppliers</t>
  </si>
  <si>
    <t>Metal accounts - group companies</t>
  </si>
  <si>
    <t>Metal loan receivables</t>
  </si>
  <si>
    <t>Metal loan receivables - group companies</t>
  </si>
  <si>
    <t>Precious metal assets (volume)</t>
  </si>
  <si>
    <t>Precious metal liabilities</t>
  </si>
  <si>
    <t>Metal account liabilities - suppliers</t>
  </si>
  <si>
    <t>Metal account liabilities - group comp.</t>
  </si>
  <si>
    <t>Metal loans</t>
  </si>
  <si>
    <t>Metal loans - group companies</t>
  </si>
  <si>
    <t>Precious metal liabilities (volume)</t>
  </si>
  <si>
    <t>Net metal assets (volume)</t>
  </si>
  <si>
    <t>Net forward contracts</t>
  </si>
  <si>
    <t>Metal purchases</t>
  </si>
  <si>
    <t>Metal purchases - group companies</t>
  </si>
  <si>
    <t>-</t>
  </si>
  <si>
    <t>Metal sales</t>
  </si>
  <si>
    <t>Metal sales - group companies</t>
  </si>
  <si>
    <t>Net forward contracts (volume)</t>
  </si>
  <si>
    <t>Net precious metal exposure (volume)</t>
  </si>
  <si>
    <t>Tall 31.12.16</t>
  </si>
  <si>
    <t>USD toz</t>
  </si>
  <si>
    <t>USDNOK</t>
  </si>
  <si>
    <t>Toz</t>
  </si>
  <si>
    <t>Total verdi gull kr</t>
  </si>
  <si>
    <t>Totalverdi metallån</t>
  </si>
  <si>
    <t>Gjennomsnittlig verdi total metallbeholdning</t>
  </si>
  <si>
    <t>Gjennomsnittlig verdi total metallån</t>
  </si>
  <si>
    <t>Total andel gull</t>
  </si>
  <si>
    <t>Total andel gull metallån</t>
  </si>
  <si>
    <t>Metallbeholdning gull i toz</t>
  </si>
  <si>
    <t>BUD 2017</t>
  </si>
  <si>
    <t>Forhold</t>
  </si>
  <si>
    <t>VIRKELIG 2016</t>
  </si>
  <si>
    <t>For å bergne</t>
  </si>
  <si>
    <t xml:space="preserve"> </t>
  </si>
  <si>
    <t>Brutto
mengde (kg)</t>
  </si>
  <si>
    <t>Netto
mengde (kg)</t>
  </si>
  <si>
    <t>netto 2016</t>
  </si>
  <si>
    <t>Brutto 
mengde (kg)</t>
  </si>
  <si>
    <t>2016 Mengde ut beregning</t>
  </si>
  <si>
    <t>Total metallbeholdning</t>
  </si>
  <si>
    <t>gull utgjør 55% av metallbeholdnigen</t>
  </si>
  <si>
    <t>Gjennvinning</t>
  </si>
  <si>
    <t>KAR reduserte verdien av beholdningen med kr</t>
  </si>
  <si>
    <t>31.12.16 gullpris per toz</t>
  </si>
  <si>
    <t>Au-raffinering</t>
  </si>
  <si>
    <t>31.12.16 USDNOK</t>
  </si>
  <si>
    <t>Au Kontantkjøp</t>
  </si>
  <si>
    <t>toz</t>
  </si>
  <si>
    <t>redusering i gram</t>
  </si>
  <si>
    <t>Industriprodukter</t>
  </si>
  <si>
    <t>kg</t>
  </si>
  <si>
    <t>Uke</t>
  </si>
  <si>
    <t>Gull i kg</t>
  </si>
  <si>
    <t>Halvfabrikata</t>
  </si>
  <si>
    <t>Au</t>
  </si>
  <si>
    <t>Au-form</t>
  </si>
  <si>
    <t>Au-9999-granulat</t>
  </si>
  <si>
    <t>Au-9999-barrer</t>
  </si>
  <si>
    <t>Stifter</t>
  </si>
  <si>
    <t>Investeringsmetaller</t>
  </si>
  <si>
    <t>Au-mynt</t>
  </si>
  <si>
    <t>Totalt gull</t>
  </si>
  <si>
    <t>andel</t>
  </si>
  <si>
    <t>andel netto salg</t>
  </si>
  <si>
    <t>Rent kg</t>
  </si>
  <si>
    <t>Gjennvinning kg</t>
  </si>
  <si>
    <t>K</t>
  </si>
  <si>
    <t>Metaller inn</t>
  </si>
  <si>
    <t>Metaller ut</t>
  </si>
  <si>
    <t>Avvik (-)</t>
  </si>
  <si>
    <t>gjennomsnitt</t>
  </si>
  <si>
    <t>Avvik (+)</t>
  </si>
  <si>
    <t>avvik</t>
  </si>
  <si>
    <t xml:space="preserve">Inn resirkulerbart </t>
  </si>
  <si>
    <t>Inn rent</t>
  </si>
  <si>
    <t>Ut produkt</t>
  </si>
  <si>
    <t>Ut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</si>
</sst>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\ %"/>
    <numFmt numFmtId="165" formatCode="0.000000\ %"/>
    <numFmt numFmtId="166" formatCode="0.000\ %"/>
    <numFmt numFmtId="167" formatCode="_ * #,##0.00_ ;_ * \-#,##0.00_ ;_ * &quot;-&quot;??_ ;_ @_ "/>
    <numFmt numFmtId="168" formatCode="_ * #,##0_ ;_ * \-#,##0_ ;_ * &quot;-&quot;??_ ;_ @_ "/>
    <numFmt numFmtId="169" formatCode="_ * #,##0.00000_ ;_ * \-#,##0.00000_ ;_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  <font>
      <sz val="12"/>
      <color theme="2"/>
      <name val="Calibri"/>
      <scheme val="minor"/>
    </font>
    <font>
      <sz val="11"/>
      <color theme="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3" fillId="0" borderId="0" xfId="2"/>
    <xf numFmtId="0" fontId="3" fillId="2" borderId="0" xfId="2" applyFill="1"/>
    <xf numFmtId="14" fontId="3" fillId="3" borderId="0" xfId="2" applyNumberFormat="1" applyFill="1"/>
    <xf numFmtId="0" fontId="3" fillId="3" borderId="0" xfId="2" applyFill="1"/>
    <xf numFmtId="164" fontId="0" fillId="3" borderId="0" xfId="3" applyNumberFormat="1" applyFont="1" applyFill="1"/>
    <xf numFmtId="14" fontId="3" fillId="2" borderId="0" xfId="2" applyNumberFormat="1" applyFill="1"/>
    <xf numFmtId="0" fontId="3" fillId="4" borderId="0" xfId="2" applyFill="1"/>
    <xf numFmtId="0" fontId="3" fillId="5" borderId="9" xfId="2" applyFill="1" applyBorder="1"/>
    <xf numFmtId="165" fontId="3" fillId="0" borderId="0" xfId="2" applyNumberFormat="1"/>
    <xf numFmtId="0" fontId="3" fillId="0" borderId="0" xfId="2" applyAlignment="1"/>
    <xf numFmtId="166" fontId="3" fillId="0" borderId="0" xfId="2" applyNumberFormat="1"/>
    <xf numFmtId="0" fontId="3" fillId="5" borderId="0" xfId="2" applyFill="1"/>
    <xf numFmtId="164" fontId="3" fillId="3" borderId="0" xfId="2" applyNumberFormat="1" applyFill="1"/>
    <xf numFmtId="166" fontId="3" fillId="2" borderId="0" xfId="2" applyNumberFormat="1" applyFill="1"/>
    <xf numFmtId="0" fontId="0" fillId="2" borderId="1" xfId="0" applyFill="1" applyBorder="1"/>
    <xf numFmtId="0" fontId="0" fillId="2" borderId="4" xfId="0" applyFill="1" applyBorder="1"/>
    <xf numFmtId="14" fontId="0" fillId="2" borderId="1" xfId="0" applyNumberFormat="1" applyFill="1" applyBorder="1"/>
    <xf numFmtId="14" fontId="0" fillId="2" borderId="4" xfId="0" applyNumberFormat="1" applyFill="1" applyBorder="1"/>
    <xf numFmtId="14" fontId="0" fillId="2" borderId="6" xfId="0" applyNumberFormat="1" applyFill="1" applyBorder="1"/>
    <xf numFmtId="14" fontId="0" fillId="2" borderId="1" xfId="0" applyNumberFormat="1" applyFill="1" applyBorder="1" applyAlignment="1">
      <alignment horizontal="right"/>
    </xf>
    <xf numFmtId="14" fontId="0" fillId="2" borderId="2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14" fontId="0" fillId="2" borderId="4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2" borderId="5" xfId="0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2" fontId="0" fillId="3" borderId="7" xfId="0" applyNumberFormat="1" applyFill="1" applyBorder="1"/>
    <xf numFmtId="2" fontId="0" fillId="3" borderId="8" xfId="0" applyNumberFormat="1" applyFill="1" applyBorder="1"/>
    <xf numFmtId="2" fontId="3" fillId="3" borderId="0" xfId="2" applyNumberFormat="1" applyFill="1"/>
    <xf numFmtId="0" fontId="3" fillId="2" borderId="10" xfId="2" applyFill="1" applyBorder="1"/>
    <xf numFmtId="0" fontId="3" fillId="2" borderId="11" xfId="2" applyFill="1" applyBorder="1"/>
    <xf numFmtId="0" fontId="3" fillId="3" borderId="11" xfId="2" applyFill="1" applyBorder="1"/>
    <xf numFmtId="0" fontId="3" fillId="0" borderId="11" xfId="2" applyBorder="1"/>
    <xf numFmtId="10" fontId="0" fillId="3" borderId="11" xfId="3" applyNumberFormat="1" applyFont="1" applyFill="1" applyBorder="1"/>
    <xf numFmtId="164" fontId="0" fillId="3" borderId="0" xfId="1" applyNumberFormat="1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 applyAlignment="1">
      <alignment horizontal="left"/>
    </xf>
    <xf numFmtId="0" fontId="0" fillId="3" borderId="11" xfId="0" applyFill="1" applyBorder="1"/>
    <xf numFmtId="0" fontId="0" fillId="3" borderId="0" xfId="0" applyFill="1" applyBorder="1"/>
    <xf numFmtId="0" fontId="0" fillId="3" borderId="5" xfId="0" applyFill="1" applyBorder="1"/>
    <xf numFmtId="17" fontId="0" fillId="2" borderId="4" xfId="0" applyNumberFormat="1" applyFill="1" applyBorder="1" applyAlignment="1">
      <alignment horizontal="left"/>
    </xf>
    <xf numFmtId="2" fontId="0" fillId="3" borderId="11" xfId="0" applyNumberFormat="1" applyFill="1" applyBorder="1"/>
    <xf numFmtId="2" fontId="0" fillId="3" borderId="11" xfId="4" applyNumberFormat="1" applyFont="1" applyFill="1" applyBorder="1"/>
    <xf numFmtId="2" fontId="0" fillId="3" borderId="5" xfId="4" applyNumberFormat="1" applyFont="1" applyFill="1" applyBorder="1"/>
    <xf numFmtId="2" fontId="0" fillId="3" borderId="12" xfId="0" applyNumberFormat="1" applyFill="1" applyBorder="1"/>
    <xf numFmtId="0" fontId="0" fillId="2" borderId="0" xfId="0" applyFont="1" applyFill="1"/>
    <xf numFmtId="0" fontId="0" fillId="3" borderId="0" xfId="0" applyFont="1" applyFill="1"/>
    <xf numFmtId="0" fontId="0" fillId="0" borderId="0" xfId="0" applyFont="1"/>
    <xf numFmtId="2" fontId="0" fillId="3" borderId="0" xfId="0" applyNumberFormat="1" applyFont="1" applyFill="1"/>
    <xf numFmtId="0" fontId="0" fillId="2" borderId="13" xfId="0" applyFont="1" applyFill="1" applyBorder="1"/>
    <xf numFmtId="0" fontId="0" fillId="3" borderId="14" xfId="0" applyFont="1" applyFill="1" applyBorder="1"/>
    <xf numFmtId="43" fontId="0" fillId="3" borderId="0" xfId="4" applyFont="1" applyFill="1"/>
    <xf numFmtId="43" fontId="0" fillId="3" borderId="0" xfId="0" applyNumberFormat="1" applyFont="1" applyFill="1"/>
    <xf numFmtId="9" fontId="0" fillId="3" borderId="0" xfId="6" applyFont="1" applyFill="1"/>
    <xf numFmtId="0" fontId="4" fillId="2" borderId="0" xfId="2" applyFont="1" applyFill="1"/>
    <xf numFmtId="17" fontId="5" fillId="2" borderId="10" xfId="2" quotePrefix="1" applyNumberFormat="1" applyFont="1" applyFill="1" applyBorder="1" applyAlignment="1">
      <alignment horizontal="center"/>
    </xf>
    <xf numFmtId="17" fontId="6" fillId="2" borderId="10" xfId="2" quotePrefix="1" applyNumberFormat="1" applyFont="1" applyFill="1" applyBorder="1" applyAlignment="1">
      <alignment horizontal="center"/>
    </xf>
    <xf numFmtId="0" fontId="6" fillId="2" borderId="3" xfId="2" applyFont="1" applyFill="1" applyBorder="1"/>
    <xf numFmtId="0" fontId="1" fillId="0" borderId="0" xfId="2" applyFont="1"/>
    <xf numFmtId="0" fontId="1" fillId="2" borderId="1" xfId="2" applyFont="1" applyFill="1" applyBorder="1"/>
    <xf numFmtId="0" fontId="1" fillId="2" borderId="2" xfId="2" applyFont="1" applyFill="1" applyBorder="1"/>
    <xf numFmtId="0" fontId="1" fillId="2" borderId="3" xfId="2" applyFont="1" applyFill="1" applyBorder="1"/>
    <xf numFmtId="0" fontId="1" fillId="2" borderId="0" xfId="2" applyFont="1" applyFill="1"/>
    <xf numFmtId="0" fontId="6" fillId="2" borderId="11" xfId="2" applyFont="1" applyFill="1" applyBorder="1"/>
    <xf numFmtId="0" fontId="6" fillId="2" borderId="11" xfId="2" applyFont="1" applyFill="1" applyBorder="1" applyAlignment="1">
      <alignment horizontal="center"/>
    </xf>
    <xf numFmtId="0" fontId="6" fillId="2" borderId="5" xfId="2" applyFont="1" applyFill="1" applyBorder="1"/>
    <xf numFmtId="0" fontId="1" fillId="2" borderId="4" xfId="2" applyFont="1" applyFill="1" applyBorder="1"/>
    <xf numFmtId="0" fontId="1" fillId="2" borderId="0" xfId="2" applyFont="1" applyFill="1" applyBorder="1"/>
    <xf numFmtId="0" fontId="1" fillId="2" borderId="5" xfId="2" applyFont="1" applyFill="1" applyBorder="1"/>
    <xf numFmtId="0" fontId="1" fillId="2" borderId="0" xfId="2" applyFont="1" applyFill="1" applyAlignment="1">
      <alignment horizontal="center"/>
    </xf>
    <xf numFmtId="0" fontId="5" fillId="2" borderId="11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5" fillId="2" borderId="6" xfId="2" applyFont="1" applyFill="1" applyBorder="1" applyAlignment="1">
      <alignment horizontal="center" wrapText="1"/>
    </xf>
    <xf numFmtId="0" fontId="4" fillId="2" borderId="7" xfId="2" applyFont="1" applyFill="1" applyBorder="1"/>
    <xf numFmtId="0" fontId="5" fillId="2" borderId="8" xfId="2" applyFont="1" applyFill="1" applyBorder="1" applyAlignment="1">
      <alignment horizontal="center" wrapText="1"/>
    </xf>
    <xf numFmtId="0" fontId="6" fillId="3" borderId="11" xfId="2" applyFont="1" applyFill="1" applyBorder="1"/>
    <xf numFmtId="0" fontId="6" fillId="3" borderId="5" xfId="2" applyFont="1" applyFill="1" applyBorder="1"/>
    <xf numFmtId="0" fontId="1" fillId="3" borderId="4" xfId="2" applyFont="1" applyFill="1" applyBorder="1"/>
    <xf numFmtId="0" fontId="1" fillId="3" borderId="10" xfId="2" applyFont="1" applyFill="1" applyBorder="1"/>
    <xf numFmtId="0" fontId="1" fillId="3" borderId="5" xfId="2" applyFont="1" applyFill="1" applyBorder="1"/>
    <xf numFmtId="0" fontId="1" fillId="3" borderId="11" xfId="2" applyFont="1" applyFill="1" applyBorder="1"/>
    <xf numFmtId="168" fontId="1" fillId="3" borderId="11" xfId="5" applyNumberFormat="1" applyFont="1" applyFill="1" applyBorder="1"/>
    <xf numFmtId="168" fontId="1" fillId="3" borderId="11" xfId="2" applyNumberFormat="1" applyFont="1" applyFill="1" applyBorder="1"/>
    <xf numFmtId="169" fontId="1" fillId="3" borderId="11" xfId="2" applyNumberFormat="1" applyFont="1" applyFill="1" applyBorder="1"/>
    <xf numFmtId="167" fontId="1" fillId="3" borderId="5" xfId="5" applyFont="1" applyFill="1" applyBorder="1"/>
    <xf numFmtId="168" fontId="6" fillId="3" borderId="11" xfId="2" applyNumberFormat="1" applyFont="1" applyFill="1" applyBorder="1"/>
    <xf numFmtId="0" fontId="1" fillId="3" borderId="13" xfId="2" applyFont="1" applyFill="1" applyBorder="1"/>
    <xf numFmtId="0" fontId="1" fillId="3" borderId="9" xfId="2" applyFont="1" applyFill="1" applyBorder="1"/>
    <xf numFmtId="0" fontId="1" fillId="3" borderId="14" xfId="2" applyFont="1" applyFill="1" applyBorder="1"/>
    <xf numFmtId="0" fontId="4" fillId="2" borderId="0" xfId="2" applyFont="1" applyFill="1" applyBorder="1"/>
    <xf numFmtId="168" fontId="4" fillId="3" borderId="11" xfId="2" applyNumberFormat="1" applyFont="1" applyFill="1" applyBorder="1"/>
    <xf numFmtId="168" fontId="7" fillId="3" borderId="11" xfId="5" applyNumberFormat="1" applyFont="1" applyFill="1" applyBorder="1"/>
    <xf numFmtId="0" fontId="1" fillId="3" borderId="6" xfId="2" applyFont="1" applyFill="1" applyBorder="1"/>
    <xf numFmtId="0" fontId="1" fillId="3" borderId="12" xfId="2" applyFont="1" applyFill="1" applyBorder="1"/>
    <xf numFmtId="0" fontId="1" fillId="3" borderId="8" xfId="2" applyFont="1" applyFill="1" applyBorder="1"/>
    <xf numFmtId="167" fontId="1" fillId="0" borderId="0" xfId="5" applyFont="1"/>
    <xf numFmtId="168" fontId="4" fillId="3" borderId="11" xfId="2" applyNumberFormat="1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9" fontId="1" fillId="3" borderId="5" xfId="3" applyFont="1" applyFill="1" applyBorder="1"/>
    <xf numFmtId="0" fontId="1" fillId="2" borderId="13" xfId="2" applyFont="1" applyFill="1" applyBorder="1"/>
    <xf numFmtId="168" fontId="1" fillId="3" borderId="9" xfId="2" applyNumberFormat="1" applyFont="1" applyFill="1" applyBorder="1"/>
    <xf numFmtId="0" fontId="1" fillId="2" borderId="10" xfId="2" applyFont="1" applyFill="1" applyBorder="1"/>
    <xf numFmtId="0" fontId="1" fillId="2" borderId="9" xfId="2" applyFont="1" applyFill="1" applyBorder="1"/>
    <xf numFmtId="0" fontId="1" fillId="0" borderId="0" xfId="2" applyFont="1" applyFill="1" applyBorder="1"/>
    <xf numFmtId="0" fontId="1" fillId="2" borderId="11" xfId="2" applyFont="1" applyFill="1" applyBorder="1"/>
    <xf numFmtId="168" fontId="1" fillId="3" borderId="10" xfId="2" applyNumberFormat="1" applyFont="1" applyFill="1" applyBorder="1"/>
    <xf numFmtId="9" fontId="1" fillId="3" borderId="11" xfId="3" applyFont="1" applyFill="1" applyBorder="1"/>
    <xf numFmtId="0" fontId="1" fillId="0" borderId="0" xfId="2" applyFont="1" applyFill="1"/>
    <xf numFmtId="168" fontId="1" fillId="0" borderId="0" xfId="2" applyNumberFormat="1" applyFont="1"/>
    <xf numFmtId="0" fontId="1" fillId="2" borderId="12" xfId="2" applyFont="1" applyFill="1" applyBorder="1" applyAlignment="1">
      <alignment horizontal="left"/>
    </xf>
    <xf numFmtId="168" fontId="1" fillId="3" borderId="12" xfId="2" applyNumberFormat="1" applyFont="1" applyFill="1" applyBorder="1"/>
    <xf numFmtId="167" fontId="1" fillId="0" borderId="0" xfId="2" applyNumberFormat="1" applyFont="1"/>
    <xf numFmtId="2" fontId="1" fillId="3" borderId="2" xfId="2" applyNumberFormat="1" applyFont="1" applyFill="1" applyBorder="1"/>
    <xf numFmtId="0" fontId="1" fillId="3" borderId="3" xfId="2" applyFont="1" applyFill="1" applyBorder="1"/>
    <xf numFmtId="43" fontId="1" fillId="0" borderId="0" xfId="2" applyNumberFormat="1" applyFont="1"/>
    <xf numFmtId="0" fontId="1" fillId="2" borderId="6" xfId="2" applyFont="1" applyFill="1" applyBorder="1"/>
    <xf numFmtId="0" fontId="1" fillId="2" borderId="7" xfId="2" applyFont="1" applyFill="1" applyBorder="1"/>
    <xf numFmtId="0" fontId="1" fillId="3" borderId="7" xfId="2" applyFont="1" applyFill="1" applyBorder="1"/>
    <xf numFmtId="0" fontId="1" fillId="2" borderId="5" xfId="2" applyFont="1" applyFill="1" applyBorder="1" applyAlignment="1">
      <alignment horizontal="center"/>
    </xf>
    <xf numFmtId="0" fontId="8" fillId="0" borderId="0" xfId="2" applyFont="1" applyFill="1" applyBorder="1"/>
    <xf numFmtId="0" fontId="1" fillId="3" borderId="0" xfId="2" applyFont="1" applyFill="1" applyBorder="1"/>
    <xf numFmtId="0" fontId="3" fillId="0" borderId="0" xfId="2" applyFont="1"/>
    <xf numFmtId="0" fontId="1" fillId="2" borderId="12" xfId="2" applyFont="1" applyFill="1" applyBorder="1"/>
    <xf numFmtId="0" fontId="9" fillId="0" borderId="0" xfId="2" applyFont="1" applyFill="1" applyBorder="1"/>
  </cellXfs>
  <cellStyles count="7">
    <cellStyle name="Komma" xfId="4" builtinId="3"/>
    <cellStyle name="Komma 2" xfId="5"/>
    <cellStyle name="Normal" xfId="0" builtinId="0"/>
    <cellStyle name="Normal 2" xfId="2"/>
    <cellStyle name="Prosent" xfId="1" builtinId="5"/>
    <cellStyle name="Prosent 2" xfId="3"/>
    <cellStyle name="Prosent 3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1</xdr:row>
      <xdr:rowOff>114300</xdr:rowOff>
    </xdr:from>
    <xdr:to>
      <xdr:col>7</xdr:col>
      <xdr:colOff>787400</xdr:colOff>
      <xdr:row>13</xdr:row>
      <xdr:rowOff>127000</xdr:rowOff>
    </xdr:to>
    <xdr:sp macro="" textlink="">
      <xdr:nvSpPr>
        <xdr:cNvPr id="2" name="TekstSylinder 1"/>
        <xdr:cNvSpPr txBox="1"/>
      </xdr:nvSpPr>
      <xdr:spPr>
        <a:xfrm>
          <a:off x="5461000" y="304800"/>
          <a:ext cx="4102100" cy="229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 denne fanen vises den</a:t>
          </a:r>
          <a:r>
            <a:rPr lang="nb-NO" sz="1100" baseline="0"/>
            <a:t> prosentvise andelen av verdien av gull sett i forhold til den totale metallbeholdnigen med alle edelmetaller. </a:t>
          </a:r>
        </a:p>
        <a:p>
          <a:r>
            <a:rPr lang="nb-NO" sz="1100" baseline="0"/>
            <a:t>gull utgjør 55%</a:t>
          </a:r>
        </a:p>
        <a:p>
          <a:r>
            <a:rPr lang="nb-NO" sz="1100" baseline="0"/>
            <a:t>andel metallån er på 53%</a:t>
          </a:r>
        </a:p>
        <a:p>
          <a:r>
            <a:rPr lang="nb-NO" sz="1100" baseline="0"/>
            <a:t>Videre er metallbeholdning i toz beregnet til 17078 toz. </a:t>
          </a:r>
        </a:p>
        <a:p>
          <a:endParaRPr lang="nb-NO" sz="1100" baseline="0"/>
        </a:p>
        <a:p>
          <a:r>
            <a:rPr lang="nb-NO" sz="1100" baseline="0"/>
            <a:t>Disse tallene er hentet fra K. A. Rasmussen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12</xdr:row>
      <xdr:rowOff>165100</xdr:rowOff>
    </xdr:from>
    <xdr:to>
      <xdr:col>8</xdr:col>
      <xdr:colOff>1346200</xdr:colOff>
      <xdr:row>23</xdr:row>
      <xdr:rowOff>88900</xdr:rowOff>
    </xdr:to>
    <xdr:sp macro="" textlink="">
      <xdr:nvSpPr>
        <xdr:cNvPr id="2" name="TekstSylinder 1"/>
        <xdr:cNvSpPr txBox="1"/>
      </xdr:nvSpPr>
      <xdr:spPr>
        <a:xfrm>
          <a:off x="8102600" y="3022600"/>
          <a:ext cx="4114800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K. A. Rasmussen</a:t>
          </a:r>
          <a:r>
            <a:rPr lang="nb-NO" sz="1100" baseline="0"/>
            <a:t> har fortalt at andel ut, normalt ligger på 40% rent og 60% produkt.</a:t>
          </a:r>
        </a:p>
        <a:p>
          <a:endParaRPr lang="nb-NO" sz="1100"/>
        </a:p>
        <a:p>
          <a:r>
            <a:rPr lang="nb-NO" sz="1100"/>
            <a:t>Brutto gull er resirkulerbart metall, hvor alt av innhold ikke er gull. Netto gull er antall kilo som faktisk er av gull</a:t>
          </a:r>
        </a:p>
        <a:p>
          <a:endParaRPr lang="nb-NO" sz="1100"/>
        </a:p>
        <a:p>
          <a:r>
            <a:rPr lang="nb-NO" sz="1100"/>
            <a:t>mengde inn er estimert fra</a:t>
          </a:r>
          <a:r>
            <a:rPr lang="nb-NO" sz="1100" baseline="0"/>
            <a:t> 2016 tallet 2900/52</a:t>
          </a:r>
        </a:p>
        <a:p>
          <a:r>
            <a:rPr lang="nb-NO" sz="1100" baseline="0"/>
            <a:t>Mengde ut beregningen er estimert fra tall fra K. A. Rasmussen og ut fra tidligere beregninger, hvor andelen gull i metallbeholdningen er på 55%. Denne ser man i fanen andre kostnader og inntekter.</a:t>
          </a:r>
        </a:p>
        <a:p>
          <a:endParaRPr lang="nb-NO" sz="1100">
            <a:solidFill>
              <a:srgbClr val="FF0000"/>
            </a:solidFill>
          </a:endParaRPr>
        </a:p>
        <a:p>
          <a:endParaRPr lang="nb-NO" sz="1100"/>
        </a:p>
        <a:p>
          <a:r>
            <a:rPr lang="nb-NO" sz="1100"/>
            <a:t>					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139700</xdr:colOff>
      <xdr:row>1</xdr:row>
      <xdr:rowOff>12700</xdr:rowOff>
    </xdr:from>
    <xdr:to>
      <xdr:col>14</xdr:col>
      <xdr:colOff>469900</xdr:colOff>
      <xdr:row>17</xdr:row>
      <xdr:rowOff>25400</xdr:rowOff>
    </xdr:to>
    <xdr:sp macro="" textlink="">
      <xdr:nvSpPr>
        <xdr:cNvPr id="2" name="TextBox 1"/>
        <xdr:cNvSpPr txBox="1"/>
      </xdr:nvSpPr>
      <xdr:spPr>
        <a:xfrm>
          <a:off x="7518400" y="203200"/>
          <a:ext cx="4457700" cy="306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Rådata</a:t>
          </a:r>
          <a:r>
            <a:rPr lang="en-US" sz="1100" baseline="0"/>
            <a:t> for spotpiser of futurespriser på gull og USDNOK.</a:t>
          </a:r>
        </a:p>
        <a:p>
          <a:r>
            <a:rPr lang="en-US" sz="1100" baseline="0"/>
            <a:t>ER: Valutakurs - middle</a:t>
          </a:r>
        </a:p>
        <a:p>
          <a:r>
            <a:rPr lang="en-US" sz="1100" baseline="0"/>
            <a:t>EB: Valutakurs - bid</a:t>
          </a:r>
        </a:p>
        <a:p>
          <a:r>
            <a:rPr lang="en-US" sz="1100" baseline="0"/>
            <a:t>EO: Valutakurs offered</a:t>
          </a:r>
        </a:p>
        <a:p>
          <a:r>
            <a:rPr lang="en-US" sz="1100" baseline="0"/>
            <a:t>P: Pris (adjusted)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PA:Pris - ask</a:t>
          </a:r>
        </a:p>
        <a:p>
          <a:r>
            <a:rPr lang="en-US" sz="1100" baseline="0"/>
            <a:t>PB:Pris - bid</a:t>
          </a:r>
        </a:p>
        <a:p>
          <a:endParaRPr lang="en-US" sz="1100" baseline="0"/>
        </a:p>
        <a:p>
          <a:r>
            <a:rPr lang="en-US" sz="1100" baseline="0"/>
            <a:t>Kolonne B er spotpris på valutakursen USDNOK. </a:t>
          </a:r>
        </a:p>
        <a:p>
          <a:r>
            <a:rPr lang="en-US" sz="1100" baseline="0"/>
            <a:t>Kolonne C–E er futurespriser på valutakursen USDNOK.</a:t>
          </a:r>
        </a:p>
        <a:p>
          <a:r>
            <a:rPr lang="en-US" sz="1100" baseline="0"/>
            <a:t>Kolonne F er spotpris på gull.</a:t>
          </a:r>
        </a:p>
        <a:p>
          <a:r>
            <a:rPr lang="en-US" sz="1100" baseline="0"/>
            <a:t>Kolonene G–I er futurespriser på gull.</a:t>
          </a:r>
        </a:p>
        <a:p>
          <a:endParaRPr lang="en-US" sz="1100" baseline="0"/>
        </a:p>
        <a:p>
          <a:r>
            <a:rPr lang="en-US" sz="1100" baseline="0"/>
            <a:t>Data er delt inn i tre delperioder:</a:t>
          </a:r>
        </a:p>
        <a:p>
          <a:r>
            <a:rPr lang="en-US" sz="1100" baseline="0"/>
            <a:t>Pre-periode: 04.01.02-29.03.02</a:t>
          </a:r>
        </a:p>
        <a:p>
          <a:r>
            <a:rPr lang="en-US" sz="1100" baseline="0"/>
            <a:t>Estimeringsperiode: 05.04.02-01.04.16</a:t>
          </a:r>
        </a:p>
        <a:p>
          <a:r>
            <a:rPr lang="en-US" sz="1100" baseline="0"/>
            <a:t>Predisksjonsperiode: 08.04.16-31.3.17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812800</xdr:colOff>
      <xdr:row>1</xdr:row>
      <xdr:rowOff>0</xdr:rowOff>
    </xdr:from>
    <xdr:to>
      <xdr:col>12</xdr:col>
      <xdr:colOff>698500</xdr:colOff>
      <xdr:row>11</xdr:row>
      <xdr:rowOff>127000</xdr:rowOff>
    </xdr:to>
    <xdr:sp macro="" textlink="">
      <xdr:nvSpPr>
        <xdr:cNvPr id="2" name="TekstSylinder 1"/>
        <xdr:cNvSpPr txBox="1"/>
      </xdr:nvSpPr>
      <xdr:spPr>
        <a:xfrm>
          <a:off x="7493000" y="177800"/>
          <a:ext cx="4013200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USNOK1F(EB)=</a:t>
          </a:r>
          <a:r>
            <a:rPr lang="nb-NO" sz="1100" baseline="0"/>
            <a:t> Bidprisen på 1- månedeskontrakt</a:t>
          </a:r>
          <a:r>
            <a:rPr lang="nb-NO" sz="1100"/>
            <a:t>	</a:t>
          </a:r>
        </a:p>
        <a:p>
          <a:r>
            <a:rPr lang="nb-NO" sz="1100"/>
            <a:t>USNOK1F(EA)= Askprisen</a:t>
          </a:r>
          <a:r>
            <a:rPr lang="nb-NO" sz="1100" baseline="0"/>
            <a:t> på 1-månedeskontraakt</a:t>
          </a:r>
        </a:p>
        <a:p>
          <a:r>
            <a:rPr lang="nb-NO" sz="1100" baseline="0"/>
            <a:t>Vi ser på differeansene i USNOK1F(EA) og USNOK1F(EB) og tar gjennomsnittet av prosentandelen for hver dato.</a:t>
          </a:r>
        </a:p>
        <a:p>
          <a:r>
            <a:rPr lang="nb-NO" sz="1100" baseline="0"/>
            <a:t>Vi har sjekket for om det er store forskjeller før og etter finanskrisen. Det er små forskjeller og benytter derfor spread for hele datasettet. For å se om det var store forskjeller har vi også benyttet et lengre datasett.</a:t>
          </a:r>
        </a:p>
        <a:p>
          <a:r>
            <a:rPr lang="nb-NO" sz="1100" baseline="0"/>
            <a:t>Med en kommisjon på 0,5%, blir transaksjonskostnadene for valuta:</a:t>
          </a:r>
        </a:p>
        <a:p>
          <a:r>
            <a:rPr lang="nb-NO" sz="1100" baseline="0"/>
            <a:t>0,5%+0,082=0,58%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1</xdr:row>
      <xdr:rowOff>25400</xdr:rowOff>
    </xdr:from>
    <xdr:to>
      <xdr:col>11</xdr:col>
      <xdr:colOff>685800</xdr:colOff>
      <xdr:row>12</xdr:row>
      <xdr:rowOff>63500</xdr:rowOff>
    </xdr:to>
    <xdr:sp macro="" textlink="">
      <xdr:nvSpPr>
        <xdr:cNvPr id="2" name="TekstSylinder 1"/>
        <xdr:cNvSpPr txBox="1"/>
      </xdr:nvSpPr>
      <xdr:spPr>
        <a:xfrm>
          <a:off x="5765800" y="203200"/>
          <a:ext cx="4000500" cy="212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Vi tar utgangspunkt i 1-måneds</a:t>
          </a:r>
          <a:r>
            <a:rPr lang="nb-NO" sz="1100" baseline="0"/>
            <a:t> forwardpriser for bid og ask, altså</a:t>
          </a:r>
          <a:r>
            <a:rPr lang="nb-NO" sz="1100"/>
            <a:t> NGCC.01(PA) og NGCC.01(PB). Ettersom</a:t>
          </a:r>
          <a:r>
            <a:rPr lang="nb-NO" sz="1100" baseline="0"/>
            <a:t> det ikke er verdier for alle disse, benytter vi kun NGCC.01(PA) og NGCC.01(PB) </a:t>
          </a:r>
          <a:r>
            <a:rPr lang="nb-NO" sz="1100"/>
            <a:t> hvor det er verdier for begge.</a:t>
          </a:r>
        </a:p>
        <a:p>
          <a:endParaRPr lang="nb-NO" sz="1100"/>
        </a:p>
        <a:p>
          <a:r>
            <a:rPr lang="nb-NO" sz="1100"/>
            <a:t>Først tar vi differansen</a:t>
          </a:r>
          <a:r>
            <a:rPr lang="nb-NO" sz="1100" baseline="0"/>
            <a:t> mellom disse, for så å finne den prosentvise andelen av spreaden. Vi tar så gjennomsnittet for spreaden. </a:t>
          </a:r>
        </a:p>
        <a:p>
          <a:r>
            <a:rPr lang="nb-NO" sz="1100" baseline="0"/>
            <a:t>For å justere for ekstremverdier, har vi sortert høyeste til laveste spread slik at vi kun tar gjennomsnittet for mer normalverdier </a:t>
          </a:r>
        </a:p>
        <a:p>
          <a:r>
            <a:rPr lang="nb-NO" sz="1100" baseline="0"/>
            <a:t>Videre har vi hørt av sturla at denne transaksjonskostnaden er for høy. Vi velger derfor å benytte skjønn og setter transaksjonskostnaden til 0,5%. Total TK=0,5%+0,5%=1%</a:t>
          </a:r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gdeberegning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 kostnader og inntekter"/>
      <sheetName val="Metallbeholdning"/>
      <sheetName val="KAR mengdeberegninger"/>
    </sheetNames>
    <sheetDataSet>
      <sheetData sheetId="0">
        <row r="16">
          <cell r="G16">
            <v>305799</v>
          </cell>
          <cell r="H16">
            <v>287353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23" sqref="G23"/>
    </sheetView>
  </sheetViews>
  <sheetFormatPr baseColWidth="10" defaultRowHeight="15" x14ac:dyDescent="0"/>
  <cols>
    <col min="1" max="1" width="36.5" bestFit="1" customWidth="1"/>
    <col min="2" max="2" width="14.1640625" bestFit="1" customWidth="1"/>
    <col min="4" max="4" width="11" bestFit="1" customWidth="1"/>
    <col min="6" max="6" width="14.83203125" bestFit="1" customWidth="1"/>
    <col min="7" max="7" width="19.5" bestFit="1" customWidth="1"/>
    <col min="8" max="8" width="19.6640625" bestFit="1" customWidth="1"/>
    <col min="9" max="9" width="11.83203125" bestFit="1" customWidth="1"/>
  </cols>
  <sheetData>
    <row r="1" spans="1:8">
      <c r="A1" s="16" t="s">
        <v>40</v>
      </c>
      <c r="B1" s="49"/>
      <c r="C1" s="23"/>
      <c r="D1" s="23"/>
      <c r="E1" s="23"/>
      <c r="F1" s="49"/>
      <c r="G1" s="49"/>
      <c r="H1" s="24"/>
    </row>
    <row r="2" spans="1:8">
      <c r="A2" s="17" t="s">
        <v>41</v>
      </c>
      <c r="B2" s="50" t="s">
        <v>42</v>
      </c>
      <c r="C2" s="27"/>
      <c r="D2" s="27" t="s">
        <v>43</v>
      </c>
      <c r="E2" s="27"/>
      <c r="F2" s="50" t="s">
        <v>44</v>
      </c>
      <c r="G2" s="50" t="s">
        <v>45</v>
      </c>
      <c r="H2" s="28" t="s">
        <v>46</v>
      </c>
    </row>
    <row r="3" spans="1:8">
      <c r="A3" s="17"/>
      <c r="B3" s="50"/>
      <c r="C3" s="27"/>
      <c r="D3" s="27"/>
      <c r="E3" s="27"/>
      <c r="F3" s="50"/>
      <c r="G3" s="50"/>
      <c r="H3" s="28"/>
    </row>
    <row r="4" spans="1:8">
      <c r="A4" s="51" t="s">
        <v>47</v>
      </c>
      <c r="B4" s="52">
        <v>600</v>
      </c>
      <c r="C4" s="53"/>
      <c r="D4" s="53">
        <v>8969</v>
      </c>
      <c r="E4" s="53"/>
      <c r="F4" s="52">
        <v>6707</v>
      </c>
      <c r="G4" s="52">
        <v>416431</v>
      </c>
      <c r="H4" s="54">
        <v>252405</v>
      </c>
    </row>
    <row r="5" spans="1:8">
      <c r="A5" s="55">
        <v>42064</v>
      </c>
      <c r="B5" s="52">
        <v>354</v>
      </c>
      <c r="C5" s="53"/>
      <c r="D5" s="53">
        <v>9096</v>
      </c>
      <c r="E5" s="53"/>
      <c r="F5" s="52">
        <v>6681</v>
      </c>
      <c r="G5" s="52">
        <v>326259</v>
      </c>
      <c r="H5" s="54">
        <v>301610</v>
      </c>
    </row>
    <row r="6" spans="1:8">
      <c r="A6" s="55">
        <v>42430</v>
      </c>
      <c r="B6" s="52">
        <v>165</v>
      </c>
      <c r="C6" s="53"/>
      <c r="D6" s="53">
        <v>9348</v>
      </c>
      <c r="E6" s="53"/>
      <c r="F6" s="52">
        <v>7177</v>
      </c>
      <c r="G6" s="52">
        <v>322887</v>
      </c>
      <c r="H6" s="54">
        <v>295473</v>
      </c>
    </row>
    <row r="7" spans="1:8">
      <c r="A7" s="55" t="s">
        <v>48</v>
      </c>
      <c r="B7" s="52">
        <v>242</v>
      </c>
      <c r="C7" s="53"/>
      <c r="D7" s="53">
        <v>9080</v>
      </c>
      <c r="E7" s="53"/>
      <c r="F7" s="52">
        <v>7513</v>
      </c>
      <c r="G7" s="52">
        <v>324625</v>
      </c>
      <c r="H7" s="54">
        <v>311048</v>
      </c>
    </row>
    <row r="8" spans="1:8">
      <c r="A8" s="55">
        <v>42156</v>
      </c>
      <c r="B8" s="52">
        <v>141</v>
      </c>
      <c r="C8" s="53"/>
      <c r="D8" s="53">
        <v>9243</v>
      </c>
      <c r="E8" s="53"/>
      <c r="F8" s="52">
        <v>6118</v>
      </c>
      <c r="G8" s="52">
        <v>287657</v>
      </c>
      <c r="H8" s="54">
        <v>281602</v>
      </c>
    </row>
    <row r="9" spans="1:8">
      <c r="A9" s="55">
        <v>42522</v>
      </c>
      <c r="B9" s="52">
        <v>26</v>
      </c>
      <c r="C9" s="53"/>
      <c r="D9" s="53">
        <v>8067</v>
      </c>
      <c r="E9" s="53"/>
      <c r="F9" s="52">
        <v>5608</v>
      </c>
      <c r="G9" s="52">
        <v>359003</v>
      </c>
      <c r="H9" s="54">
        <v>341552</v>
      </c>
    </row>
    <row r="10" spans="1:8">
      <c r="A10" s="55">
        <v>41852</v>
      </c>
      <c r="B10" s="52">
        <v>213</v>
      </c>
      <c r="C10" s="53"/>
      <c r="D10" s="53">
        <v>11167</v>
      </c>
      <c r="E10" s="53"/>
      <c r="F10" s="52">
        <v>8001</v>
      </c>
      <c r="G10" s="52">
        <v>320085</v>
      </c>
      <c r="H10" s="54">
        <v>260806</v>
      </c>
    </row>
    <row r="11" spans="1:8">
      <c r="A11" s="55">
        <v>42217</v>
      </c>
      <c r="B11" s="52">
        <v>252</v>
      </c>
      <c r="C11" s="53"/>
      <c r="D11" s="53">
        <v>13605</v>
      </c>
      <c r="E11" s="53"/>
      <c r="F11" s="52">
        <v>9825</v>
      </c>
      <c r="G11" s="52">
        <v>311895</v>
      </c>
      <c r="H11" s="54">
        <v>277922</v>
      </c>
    </row>
    <row r="12" spans="1:8">
      <c r="A12" s="55">
        <v>42583</v>
      </c>
      <c r="B12" s="52">
        <v>808</v>
      </c>
      <c r="C12" s="53"/>
      <c r="D12" s="53">
        <v>12506</v>
      </c>
      <c r="E12" s="53"/>
      <c r="F12" s="52">
        <v>11525</v>
      </c>
      <c r="G12" s="52">
        <v>342251</v>
      </c>
      <c r="H12" s="54">
        <v>339624</v>
      </c>
    </row>
    <row r="13" spans="1:8">
      <c r="A13" s="55">
        <v>42278</v>
      </c>
      <c r="B13" s="52">
        <v>221</v>
      </c>
      <c r="C13" s="53"/>
      <c r="D13" s="53">
        <v>10171</v>
      </c>
      <c r="E13" s="53"/>
      <c r="F13" s="52">
        <v>7187</v>
      </c>
      <c r="G13" s="52">
        <v>326728</v>
      </c>
      <c r="H13" s="54">
        <v>298162</v>
      </c>
    </row>
    <row r="14" spans="1:8">
      <c r="A14" s="55">
        <v>42644</v>
      </c>
      <c r="B14" s="52">
        <v>339</v>
      </c>
      <c r="C14" s="53"/>
      <c r="D14" s="53">
        <v>9406</v>
      </c>
      <c r="E14" s="53"/>
      <c r="F14" s="52">
        <v>8527</v>
      </c>
      <c r="G14" s="52">
        <v>312044</v>
      </c>
      <c r="H14" s="54">
        <v>306771</v>
      </c>
    </row>
    <row r="15" spans="1:8">
      <c r="A15" s="55">
        <v>42339</v>
      </c>
      <c r="B15" s="52">
        <v>699</v>
      </c>
      <c r="C15" s="53"/>
      <c r="D15" s="53">
        <v>13692</v>
      </c>
      <c r="E15" s="53"/>
      <c r="F15" s="52">
        <v>10277</v>
      </c>
      <c r="G15" s="52">
        <v>292841</v>
      </c>
      <c r="H15" s="54">
        <v>277266</v>
      </c>
    </row>
    <row r="16" spans="1:8">
      <c r="A16" s="55">
        <v>42705</v>
      </c>
      <c r="B16" s="52">
        <v>9102</v>
      </c>
      <c r="C16" s="53"/>
      <c r="D16" s="53">
        <v>9827</v>
      </c>
      <c r="E16" s="53"/>
      <c r="F16" s="52">
        <v>11180</v>
      </c>
      <c r="G16" s="52">
        <v>305799</v>
      </c>
      <c r="H16" s="54">
        <v>287353</v>
      </c>
    </row>
    <row r="17" spans="1:9">
      <c r="A17" s="17"/>
      <c r="B17" s="52"/>
      <c r="C17" s="53"/>
      <c r="D17" s="53"/>
      <c r="E17" s="53"/>
      <c r="F17" s="52"/>
      <c r="G17" s="52"/>
      <c r="H17" s="54"/>
    </row>
    <row r="18" spans="1:9">
      <c r="A18" s="17" t="s">
        <v>49</v>
      </c>
      <c r="B18" s="56">
        <f>AVERAGE(B4:B16)</f>
        <v>1012.4615384615385</v>
      </c>
      <c r="C18" s="37"/>
      <c r="D18" s="37">
        <f>AVERAGE(D4:D16)</f>
        <v>10321.307692307691</v>
      </c>
      <c r="E18" s="37"/>
      <c r="F18" s="56">
        <f>AVERAGE(F4:F16)</f>
        <v>8178.9230769230771</v>
      </c>
      <c r="G18" s="57">
        <f>AVERAGE(G4:G16)</f>
        <v>326808.07692307694</v>
      </c>
      <c r="H18" s="58">
        <f>AVERAGE(H4:H16)</f>
        <v>294738</v>
      </c>
    </row>
    <row r="19" spans="1:9">
      <c r="A19" s="17" t="s">
        <v>50</v>
      </c>
      <c r="B19" s="56">
        <f>AVERAGE(B4:B15)</f>
        <v>338.33333333333331</v>
      </c>
      <c r="C19" s="37"/>
      <c r="D19" s="37"/>
      <c r="E19" s="37"/>
      <c r="F19" s="56"/>
      <c r="G19" s="56"/>
      <c r="H19" s="38"/>
    </row>
    <row r="20" spans="1:9">
      <c r="A20" s="17" t="s">
        <v>51</v>
      </c>
      <c r="B20" s="56">
        <f>B19/4</f>
        <v>84.583333333333329</v>
      </c>
      <c r="C20" s="37"/>
      <c r="D20" s="37">
        <f>D18/4</f>
        <v>2580.3269230769229</v>
      </c>
      <c r="E20" s="37"/>
      <c r="F20" s="56">
        <f>F18/4</f>
        <v>2044.7307692307693</v>
      </c>
      <c r="G20" s="56"/>
      <c r="H20" s="38"/>
    </row>
    <row r="21" spans="1:9">
      <c r="A21" s="31" t="s">
        <v>52</v>
      </c>
      <c r="B21" s="59"/>
      <c r="C21" s="40"/>
      <c r="D21" s="40">
        <f>D20*0.25</f>
        <v>645.08173076923072</v>
      </c>
      <c r="E21" s="40"/>
      <c r="F21" s="59">
        <f>F20*0.25</f>
        <v>511.18269230769232</v>
      </c>
      <c r="G21" s="59"/>
      <c r="H21" s="4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D36" sqref="D36"/>
    </sheetView>
  </sheetViews>
  <sheetFormatPr baseColWidth="10" defaultRowHeight="15" x14ac:dyDescent="0"/>
  <cols>
    <col min="1" max="1" width="46" bestFit="1" customWidth="1"/>
    <col min="2" max="2" width="15" bestFit="1" customWidth="1"/>
  </cols>
  <sheetData>
    <row r="1" spans="1:9">
      <c r="A1" s="60" t="s">
        <v>53</v>
      </c>
      <c r="B1" s="61"/>
      <c r="C1" s="62"/>
      <c r="D1" s="62"/>
      <c r="E1" s="62"/>
      <c r="F1" s="62"/>
      <c r="G1" s="62"/>
      <c r="H1" s="62"/>
      <c r="I1" s="62"/>
    </row>
    <row r="2" spans="1:9">
      <c r="A2" s="60"/>
      <c r="B2" s="61"/>
      <c r="C2" s="62"/>
      <c r="D2" s="62"/>
      <c r="E2" s="62"/>
      <c r="F2" s="62"/>
      <c r="G2" s="62"/>
      <c r="H2" s="62"/>
      <c r="I2" s="62"/>
    </row>
    <row r="3" spans="1:9">
      <c r="A3" s="60"/>
      <c r="B3" s="61" t="s">
        <v>54</v>
      </c>
      <c r="C3" s="62"/>
      <c r="D3" s="62"/>
      <c r="E3" s="62"/>
      <c r="F3" s="62"/>
      <c r="G3" s="62"/>
      <c r="H3" s="62"/>
      <c r="I3" s="62"/>
    </row>
    <row r="4" spans="1:9">
      <c r="A4" s="60"/>
      <c r="B4" s="61"/>
      <c r="C4" s="62"/>
      <c r="D4" s="62"/>
      <c r="E4" s="62"/>
      <c r="F4" s="62"/>
      <c r="G4" s="62"/>
      <c r="H4" s="62"/>
      <c r="I4" s="62"/>
    </row>
    <row r="5" spans="1:9">
      <c r="A5" s="60" t="s">
        <v>55</v>
      </c>
      <c r="B5" s="61"/>
      <c r="C5" s="62"/>
      <c r="D5" s="62"/>
      <c r="E5" s="62"/>
      <c r="F5" s="62"/>
      <c r="G5" s="62"/>
      <c r="H5" s="62"/>
      <c r="I5" s="62"/>
    </row>
    <row r="6" spans="1:9">
      <c r="A6" s="60" t="s">
        <v>56</v>
      </c>
      <c r="B6" s="63">
        <v>294176.51700000023</v>
      </c>
      <c r="C6" s="62"/>
      <c r="D6" s="62"/>
      <c r="E6" s="62"/>
      <c r="F6" s="62"/>
      <c r="G6" s="62"/>
      <c r="H6" s="62"/>
      <c r="I6" s="62"/>
    </row>
    <row r="7" spans="1:9">
      <c r="A7" s="60" t="s">
        <v>57</v>
      </c>
      <c r="B7" s="63">
        <v>-22955.026000000016</v>
      </c>
      <c r="C7" s="62"/>
      <c r="D7" s="62"/>
      <c r="E7" s="62"/>
      <c r="F7" s="62"/>
      <c r="G7" s="62"/>
      <c r="H7" s="62"/>
      <c r="I7" s="62"/>
    </row>
    <row r="8" spans="1:9">
      <c r="A8" s="60" t="s">
        <v>58</v>
      </c>
      <c r="B8" s="63">
        <v>10176.461000000007</v>
      </c>
      <c r="C8" s="62"/>
      <c r="D8" s="62"/>
      <c r="E8" s="62"/>
      <c r="F8" s="62"/>
      <c r="G8" s="62"/>
      <c r="H8" s="62"/>
      <c r="I8" s="62"/>
    </row>
    <row r="9" spans="1:9">
      <c r="A9" s="60" t="s">
        <v>59</v>
      </c>
      <c r="B9" s="63">
        <v>249807.2570000001</v>
      </c>
      <c r="C9" s="62"/>
      <c r="D9" s="62"/>
      <c r="E9" s="62"/>
      <c r="F9" s="62"/>
      <c r="G9" s="62"/>
      <c r="H9" s="62"/>
      <c r="I9" s="62"/>
    </row>
    <row r="10" spans="1:9">
      <c r="A10" s="60" t="s">
        <v>60</v>
      </c>
      <c r="B10" s="61"/>
      <c r="C10" s="62"/>
      <c r="D10" s="62"/>
      <c r="E10" s="62"/>
      <c r="F10" s="62"/>
      <c r="G10" s="62"/>
      <c r="H10" s="62"/>
      <c r="I10" s="62"/>
    </row>
    <row r="11" spans="1:9">
      <c r="A11" s="60" t="s">
        <v>61</v>
      </c>
      <c r="B11" s="61"/>
      <c r="C11" s="62"/>
      <c r="D11" s="62"/>
      <c r="E11" s="62"/>
      <c r="F11" s="62"/>
      <c r="G11" s="62"/>
      <c r="H11" s="62"/>
      <c r="I11" s="62"/>
    </row>
    <row r="12" spans="1:9">
      <c r="A12" s="64" t="s">
        <v>62</v>
      </c>
      <c r="B12" s="65">
        <v>531205.2090000005</v>
      </c>
      <c r="C12" s="62"/>
      <c r="D12" s="62"/>
      <c r="E12" s="62"/>
      <c r="F12" s="62"/>
      <c r="G12" s="62"/>
      <c r="H12" s="62"/>
      <c r="I12" s="62"/>
    </row>
    <row r="13" spans="1:9">
      <c r="A13" s="60"/>
      <c r="B13" s="61"/>
      <c r="C13" s="62"/>
      <c r="D13" s="62"/>
      <c r="E13" s="62"/>
      <c r="F13" s="62"/>
      <c r="G13" s="62"/>
      <c r="H13" s="62"/>
      <c r="I13" s="62"/>
    </row>
    <row r="14" spans="1:9">
      <c r="A14" s="60" t="s">
        <v>63</v>
      </c>
      <c r="B14" s="61"/>
      <c r="C14" s="62"/>
      <c r="D14" s="62"/>
      <c r="E14" s="62"/>
      <c r="F14" s="62"/>
      <c r="G14" s="62"/>
      <c r="H14" s="62"/>
      <c r="I14" s="62"/>
    </row>
    <row r="15" spans="1:9">
      <c r="A15" s="60" t="s">
        <v>64</v>
      </c>
      <c r="B15" s="61"/>
      <c r="C15" s="62"/>
      <c r="D15" s="62"/>
      <c r="E15" s="62"/>
      <c r="F15" s="62"/>
      <c r="G15" s="62"/>
      <c r="H15" s="62"/>
      <c r="I15" s="62"/>
    </row>
    <row r="16" spans="1:9">
      <c r="A16" s="60" t="s">
        <v>65</v>
      </c>
      <c r="B16" s="61"/>
      <c r="C16" s="62"/>
      <c r="D16" s="62"/>
      <c r="E16" s="62"/>
      <c r="F16" s="62"/>
      <c r="G16" s="62"/>
      <c r="H16" s="62"/>
      <c r="I16" s="62"/>
    </row>
    <row r="17" spans="1:9">
      <c r="A17" s="64" t="s">
        <v>66</v>
      </c>
      <c r="B17" s="65">
        <v>482104.25000000023</v>
      </c>
      <c r="C17" s="62"/>
      <c r="D17" s="62"/>
      <c r="E17" s="62"/>
      <c r="F17" s="62"/>
      <c r="G17" s="62"/>
      <c r="H17" s="62"/>
      <c r="I17" s="62"/>
    </row>
    <row r="18" spans="1:9">
      <c r="A18" s="60" t="s">
        <v>67</v>
      </c>
      <c r="B18" s="61"/>
      <c r="C18" s="62"/>
      <c r="D18" s="62"/>
      <c r="E18" s="62"/>
      <c r="F18" s="62"/>
      <c r="G18" s="62"/>
      <c r="H18" s="62"/>
      <c r="I18" s="62"/>
    </row>
    <row r="19" spans="1:9">
      <c r="A19" s="60" t="s">
        <v>68</v>
      </c>
      <c r="B19" s="61">
        <v>482104.25000000023</v>
      </c>
      <c r="C19" s="62"/>
      <c r="D19" s="62"/>
      <c r="E19" s="62"/>
      <c r="F19" s="62"/>
      <c r="G19" s="62"/>
      <c r="H19" s="62"/>
      <c r="I19" s="62"/>
    </row>
    <row r="20" spans="1:9">
      <c r="A20" s="60"/>
      <c r="B20" s="61"/>
      <c r="C20" s="62"/>
      <c r="D20" s="62"/>
      <c r="E20" s="62"/>
      <c r="F20" s="62"/>
      <c r="G20" s="62"/>
      <c r="H20" s="62"/>
      <c r="I20" s="62"/>
    </row>
    <row r="21" spans="1:9">
      <c r="A21" s="60" t="s">
        <v>69</v>
      </c>
      <c r="B21" s="61">
        <v>49100.959000000061</v>
      </c>
      <c r="C21" s="62"/>
      <c r="D21" s="62"/>
      <c r="E21" s="62"/>
      <c r="F21" s="62"/>
      <c r="G21" s="62"/>
      <c r="H21" s="62"/>
      <c r="I21" s="62"/>
    </row>
    <row r="22" spans="1:9">
      <c r="A22" s="60"/>
      <c r="B22" s="61"/>
      <c r="C22" s="62"/>
      <c r="D22" s="62"/>
      <c r="E22" s="62"/>
      <c r="F22" s="62"/>
      <c r="G22" s="62"/>
      <c r="H22" s="62"/>
      <c r="I22" s="62"/>
    </row>
    <row r="23" spans="1:9">
      <c r="A23" s="60" t="s">
        <v>70</v>
      </c>
      <c r="B23" s="61"/>
      <c r="C23" s="62"/>
      <c r="D23" s="62"/>
      <c r="E23" s="62"/>
      <c r="F23" s="62"/>
      <c r="G23" s="62"/>
      <c r="H23" s="62"/>
      <c r="I23" s="62"/>
    </row>
    <row r="24" spans="1:9">
      <c r="A24" s="60" t="s">
        <v>71</v>
      </c>
      <c r="B24" s="61">
        <v>66468.179000000062</v>
      </c>
      <c r="C24" s="62"/>
      <c r="D24" s="62"/>
      <c r="E24" s="62"/>
      <c r="F24" s="62"/>
      <c r="G24" s="62"/>
      <c r="H24" s="62"/>
      <c r="I24" s="62"/>
    </row>
    <row r="25" spans="1:9">
      <c r="A25" s="60" t="s">
        <v>72</v>
      </c>
      <c r="B25" s="61" t="s">
        <v>73</v>
      </c>
      <c r="C25" s="62"/>
      <c r="D25" s="62"/>
      <c r="E25" s="62"/>
      <c r="F25" s="62"/>
      <c r="G25" s="62"/>
      <c r="H25" s="62"/>
      <c r="I25" s="62"/>
    </row>
    <row r="26" spans="1:9">
      <c r="A26" s="60" t="s">
        <v>74</v>
      </c>
      <c r="B26" s="63">
        <v>-84134.968000000052</v>
      </c>
      <c r="C26" s="62"/>
      <c r="D26" s="62"/>
      <c r="E26" s="62"/>
      <c r="F26" s="62"/>
      <c r="G26" s="62"/>
      <c r="H26" s="62"/>
      <c r="I26" s="62"/>
    </row>
    <row r="27" spans="1:9">
      <c r="A27" s="60" t="s">
        <v>75</v>
      </c>
      <c r="B27" s="63">
        <v>-14981.000000000007</v>
      </c>
      <c r="C27" s="62"/>
      <c r="D27" s="62"/>
      <c r="E27" s="62"/>
      <c r="F27" s="62"/>
      <c r="G27" s="62"/>
      <c r="H27" s="62"/>
      <c r="I27" s="62"/>
    </row>
    <row r="28" spans="1:9">
      <c r="A28" s="60" t="s">
        <v>76</v>
      </c>
      <c r="B28" s="63">
        <v>-32647.789000000004</v>
      </c>
      <c r="C28" s="62"/>
      <c r="D28" s="62"/>
      <c r="E28" s="62"/>
      <c r="F28" s="62"/>
      <c r="G28" s="62"/>
      <c r="H28" s="62"/>
      <c r="I28" s="62"/>
    </row>
    <row r="29" spans="1:9">
      <c r="A29" s="60"/>
      <c r="B29" s="61"/>
      <c r="C29" s="62"/>
      <c r="D29" s="62"/>
      <c r="E29" s="62"/>
      <c r="F29" s="62"/>
      <c r="G29" s="62"/>
      <c r="H29" s="62"/>
      <c r="I29" s="62"/>
    </row>
    <row r="30" spans="1:9">
      <c r="A30" s="60" t="s">
        <v>77</v>
      </c>
      <c r="B30" s="61">
        <v>16453.170000000056</v>
      </c>
      <c r="C30" s="62"/>
      <c r="D30" s="62"/>
      <c r="E30" s="62"/>
      <c r="F30" s="62"/>
      <c r="G30" s="62"/>
      <c r="H30" s="62"/>
      <c r="I30" s="62"/>
    </row>
    <row r="31" spans="1:9">
      <c r="A31" s="60"/>
      <c r="B31" s="61"/>
      <c r="C31" s="62"/>
      <c r="D31" s="62"/>
      <c r="E31" s="62"/>
      <c r="F31" s="62"/>
      <c r="G31" s="62"/>
      <c r="H31" s="62"/>
      <c r="I31" s="62"/>
    </row>
    <row r="32" spans="1:9">
      <c r="A32" s="60"/>
      <c r="B32" s="61"/>
      <c r="C32" s="62"/>
      <c r="D32" s="62"/>
      <c r="E32" s="62"/>
      <c r="F32" s="62"/>
      <c r="G32" s="62"/>
      <c r="H32" s="62"/>
      <c r="I32" s="62"/>
    </row>
    <row r="33" spans="1:9">
      <c r="A33" s="60" t="s">
        <v>78</v>
      </c>
      <c r="B33" s="61"/>
      <c r="C33" s="62"/>
      <c r="D33" s="62"/>
      <c r="E33" s="62"/>
      <c r="F33" s="62"/>
      <c r="G33" s="62"/>
      <c r="H33" s="62"/>
      <c r="I33" s="62"/>
    </row>
    <row r="34" spans="1:9">
      <c r="A34" s="60" t="s">
        <v>79</v>
      </c>
      <c r="B34" s="61">
        <v>1140</v>
      </c>
      <c r="C34" s="62"/>
      <c r="D34" s="62"/>
      <c r="E34" s="62"/>
      <c r="F34" s="62"/>
      <c r="G34" s="62"/>
      <c r="H34" s="62"/>
      <c r="I34" s="62"/>
    </row>
    <row r="35" spans="1:9">
      <c r="A35" s="60" t="s">
        <v>80</v>
      </c>
      <c r="B35" s="61">
        <v>8.6199999999999992</v>
      </c>
      <c r="C35" s="62"/>
      <c r="D35" s="62"/>
      <c r="E35" s="62"/>
      <c r="F35" s="62"/>
      <c r="G35" s="62"/>
      <c r="H35" s="62"/>
      <c r="I35" s="62"/>
    </row>
    <row r="36" spans="1:9">
      <c r="A36" s="60" t="s">
        <v>81</v>
      </c>
      <c r="B36" s="61">
        <v>31.103476799999999</v>
      </c>
      <c r="C36" s="62"/>
      <c r="D36" s="62"/>
      <c r="E36" s="62"/>
      <c r="F36" s="62"/>
      <c r="G36" s="62"/>
      <c r="H36" s="62"/>
      <c r="I36" s="62"/>
    </row>
    <row r="37" spans="1:9">
      <c r="A37" s="60"/>
      <c r="B37" s="61"/>
      <c r="C37" s="62"/>
      <c r="D37" s="62"/>
      <c r="E37" s="62"/>
      <c r="F37" s="62"/>
      <c r="G37" s="62"/>
      <c r="H37" s="62"/>
      <c r="I37" s="62"/>
    </row>
    <row r="38" spans="1:9">
      <c r="A38" s="60"/>
      <c r="B38" s="61"/>
      <c r="C38" s="62"/>
      <c r="D38" s="62"/>
      <c r="E38" s="62"/>
      <c r="F38" s="62"/>
      <c r="G38" s="62"/>
      <c r="H38" s="62"/>
      <c r="I38" s="62"/>
    </row>
    <row r="39" spans="1:9">
      <c r="A39" s="60" t="s">
        <v>82</v>
      </c>
      <c r="B39" s="66">
        <f>(B12/B36)*B34*B35</f>
        <v>167828419.35539517</v>
      </c>
      <c r="C39" s="62"/>
      <c r="D39" s="62"/>
      <c r="E39" s="62"/>
      <c r="F39" s="62"/>
      <c r="G39" s="62"/>
      <c r="H39" s="62"/>
      <c r="I39" s="62"/>
    </row>
    <row r="40" spans="1:9">
      <c r="A40" s="60" t="s">
        <v>83</v>
      </c>
      <c r="B40" s="61">
        <f>(B17/B36)*B35*B34</f>
        <v>152315513.6116488</v>
      </c>
      <c r="C40" s="62"/>
      <c r="D40" s="62"/>
      <c r="E40" s="62"/>
      <c r="F40" s="62"/>
      <c r="G40" s="62"/>
      <c r="H40" s="62"/>
      <c r="I40" s="62"/>
    </row>
    <row r="41" spans="1:9">
      <c r="A41" s="60"/>
      <c r="B41" s="61"/>
      <c r="C41" s="62"/>
      <c r="D41" s="62"/>
      <c r="E41" s="62"/>
      <c r="F41" s="62"/>
      <c r="G41" s="62"/>
      <c r="H41" s="62"/>
      <c r="I41" s="62"/>
    </row>
    <row r="42" spans="1:9">
      <c r="A42" s="60" t="s">
        <v>84</v>
      </c>
      <c r="B42" s="66">
        <f>'[1]andre kostnader og inntekter'!G16*1000</f>
        <v>305799000</v>
      </c>
      <c r="C42" s="62"/>
      <c r="D42" s="62"/>
      <c r="E42" s="62"/>
      <c r="F42" s="62"/>
      <c r="G42" s="62"/>
      <c r="H42" s="62"/>
      <c r="I42" s="62"/>
    </row>
    <row r="43" spans="1:9">
      <c r="A43" s="60" t="s">
        <v>85</v>
      </c>
      <c r="B43" s="67">
        <f>'[1]andre kostnader og inntekter'!H16*1000</f>
        <v>287353000</v>
      </c>
      <c r="C43" s="62"/>
      <c r="D43" s="62"/>
      <c r="E43" s="62"/>
      <c r="F43" s="62"/>
      <c r="G43" s="62"/>
      <c r="H43" s="62"/>
      <c r="I43" s="62"/>
    </row>
    <row r="44" spans="1:9">
      <c r="A44" s="60"/>
      <c r="B44" s="61"/>
      <c r="C44" s="62"/>
      <c r="D44" s="62"/>
      <c r="E44" s="62"/>
      <c r="F44" s="62"/>
      <c r="G44" s="62"/>
      <c r="H44" s="62"/>
      <c r="I44" s="62"/>
    </row>
    <row r="45" spans="1:9">
      <c r="A45" s="60" t="s">
        <v>86</v>
      </c>
      <c r="B45" s="68">
        <f>B39/B42</f>
        <v>0.54881938579065059</v>
      </c>
      <c r="C45" s="62"/>
      <c r="D45" s="62"/>
      <c r="E45" s="62"/>
      <c r="F45" s="62"/>
      <c r="G45" s="62"/>
      <c r="H45" s="62"/>
      <c r="I45" s="62"/>
    </row>
    <row r="46" spans="1:9">
      <c r="A46" s="60" t="s">
        <v>87</v>
      </c>
      <c r="B46" s="68">
        <f>B40/B43</f>
        <v>0.53006411490970617</v>
      </c>
      <c r="C46" s="62"/>
      <c r="D46" s="62"/>
      <c r="E46" s="62"/>
      <c r="F46" s="62"/>
      <c r="G46" s="62"/>
      <c r="H46" s="62"/>
      <c r="I46" s="62"/>
    </row>
    <row r="47" spans="1:9">
      <c r="A47" s="60"/>
      <c r="B47" s="61"/>
      <c r="C47" s="62"/>
      <c r="D47" s="62"/>
      <c r="E47" s="62"/>
      <c r="F47" s="62"/>
      <c r="G47" s="62"/>
      <c r="H47" s="62"/>
      <c r="I47" s="62"/>
    </row>
    <row r="48" spans="1:9">
      <c r="A48" s="60" t="s">
        <v>88</v>
      </c>
      <c r="B48" s="63">
        <f>B12/B36</f>
        <v>17078.644050494077</v>
      </c>
      <c r="C48" s="62"/>
      <c r="D48" s="62"/>
      <c r="E48" s="62"/>
      <c r="F48" s="62"/>
      <c r="G48" s="62"/>
      <c r="H48" s="62"/>
      <c r="I48" s="62"/>
    </row>
  </sheetData>
  <pageMargins left="0.78740157499999996" right="0.78740157499999996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H29" sqref="H29"/>
    </sheetView>
  </sheetViews>
  <sheetFormatPr baseColWidth="10" defaultRowHeight="14" x14ac:dyDescent="0"/>
  <cols>
    <col min="1" max="1" width="24.1640625" style="2" customWidth="1"/>
    <col min="2" max="2" width="14.6640625" style="2" bestFit="1" customWidth="1"/>
    <col min="3" max="3" width="11" style="2" bestFit="1" customWidth="1"/>
    <col min="4" max="4" width="13.1640625" style="2" bestFit="1" customWidth="1"/>
    <col min="5" max="5" width="20" style="2" bestFit="1" customWidth="1"/>
    <col min="6" max="6" width="12.33203125" style="2" bestFit="1" customWidth="1"/>
    <col min="7" max="7" width="10.83203125" style="2"/>
    <col min="8" max="8" width="36.5" style="2" bestFit="1" customWidth="1"/>
    <col min="9" max="9" width="20.6640625" style="2" bestFit="1" customWidth="1"/>
    <col min="10" max="16384" width="10.83203125" style="2"/>
  </cols>
  <sheetData>
    <row r="1" spans="1:12" ht="15">
      <c r="A1" s="69"/>
      <c r="B1" s="70" t="s">
        <v>89</v>
      </c>
      <c r="C1" s="70"/>
      <c r="D1" s="71" t="s">
        <v>90</v>
      </c>
      <c r="E1" s="70" t="s">
        <v>91</v>
      </c>
      <c r="F1" s="72"/>
      <c r="G1" s="73"/>
      <c r="H1" s="74"/>
      <c r="I1" s="75"/>
      <c r="J1" s="76"/>
      <c r="K1" s="73"/>
      <c r="L1" s="73"/>
    </row>
    <row r="2" spans="1:12" ht="15">
      <c r="A2" s="77"/>
      <c r="B2" s="78"/>
      <c r="C2" s="78"/>
      <c r="D2" s="79" t="s">
        <v>92</v>
      </c>
      <c r="E2" s="78"/>
      <c r="F2" s="80"/>
      <c r="G2" s="73"/>
      <c r="H2" s="81" t="s">
        <v>93</v>
      </c>
      <c r="I2" s="82"/>
      <c r="J2" s="83"/>
      <c r="K2" s="73"/>
      <c r="L2" s="73"/>
    </row>
    <row r="3" spans="1:12" ht="60">
      <c r="A3" s="84"/>
      <c r="B3" s="85" t="s">
        <v>94</v>
      </c>
      <c r="C3" s="85" t="s">
        <v>95</v>
      </c>
      <c r="D3" s="85" t="s">
        <v>96</v>
      </c>
      <c r="E3" s="85" t="s">
        <v>97</v>
      </c>
      <c r="F3" s="86" t="s">
        <v>95</v>
      </c>
      <c r="G3" s="73"/>
      <c r="H3" s="87" t="s">
        <v>98</v>
      </c>
      <c r="I3" s="88" t="s">
        <v>99</v>
      </c>
      <c r="J3" s="89" t="s">
        <v>100</v>
      </c>
      <c r="K3" s="73"/>
      <c r="L3" s="73"/>
    </row>
    <row r="4" spans="1:12" ht="15">
      <c r="A4" s="77" t="s">
        <v>101</v>
      </c>
      <c r="B4" s="90"/>
      <c r="C4" s="90"/>
      <c r="D4" s="90"/>
      <c r="E4" s="90"/>
      <c r="F4" s="91"/>
      <c r="G4" s="73"/>
      <c r="H4" s="92" t="s">
        <v>102</v>
      </c>
      <c r="I4" s="93">
        <v>10000000</v>
      </c>
      <c r="J4" s="94">
        <f>I4*0.55</f>
        <v>5500000</v>
      </c>
      <c r="K4" s="73"/>
      <c r="L4" s="73"/>
    </row>
    <row r="5" spans="1:12" ht="15">
      <c r="A5" s="69"/>
      <c r="B5" s="95"/>
      <c r="C5" s="95"/>
      <c r="D5" s="95"/>
      <c r="E5" s="96"/>
      <c r="F5" s="94"/>
      <c r="G5" s="73"/>
      <c r="H5" s="92" t="s">
        <v>103</v>
      </c>
      <c r="I5" s="95">
        <v>1140</v>
      </c>
      <c r="J5" s="94"/>
      <c r="K5" s="73"/>
      <c r="L5" s="73"/>
    </row>
    <row r="6" spans="1:12" ht="15">
      <c r="A6" s="77" t="s">
        <v>104</v>
      </c>
      <c r="B6" s="97">
        <v>3100</v>
      </c>
      <c r="C6" s="97">
        <v>1950</v>
      </c>
      <c r="D6" s="98">
        <f>C6/B6</f>
        <v>0.62903225806451613</v>
      </c>
      <c r="E6" s="96">
        <v>3141</v>
      </c>
      <c r="F6" s="99">
        <f>D6*E6</f>
        <v>1975.7903225806451</v>
      </c>
      <c r="G6" s="73"/>
      <c r="H6" s="92" t="s">
        <v>105</v>
      </c>
      <c r="I6" s="95">
        <v>8.6199999999999992</v>
      </c>
      <c r="J6" s="94"/>
      <c r="K6" s="73"/>
      <c r="L6" s="73"/>
    </row>
    <row r="7" spans="1:12" ht="15">
      <c r="A7" s="77" t="s">
        <v>106</v>
      </c>
      <c r="B7" s="100">
        <v>80</v>
      </c>
      <c r="C7" s="97">
        <v>60</v>
      </c>
      <c r="D7" s="98">
        <f>C7/B7</f>
        <v>0.75</v>
      </c>
      <c r="E7" s="96">
        <v>96</v>
      </c>
      <c r="F7" s="99">
        <f>D7*E7</f>
        <v>72</v>
      </c>
      <c r="G7" s="73"/>
      <c r="H7" s="92" t="s">
        <v>107</v>
      </c>
      <c r="I7" s="95">
        <v>31.103476799999999</v>
      </c>
      <c r="J7" s="94"/>
      <c r="K7" s="73"/>
      <c r="L7" s="73"/>
    </row>
    <row r="8" spans="1:12" ht="15">
      <c r="A8" s="77"/>
      <c r="B8" s="97"/>
      <c r="C8" s="97"/>
      <c r="D8" s="98"/>
      <c r="E8" s="96"/>
      <c r="F8" s="99"/>
      <c r="G8" s="73"/>
      <c r="H8" s="92" t="s">
        <v>108</v>
      </c>
      <c r="I8" s="95">
        <f>((I4/I5)/I6)*I7</f>
        <v>31651.683966296248</v>
      </c>
      <c r="J8" s="94">
        <f>((J4/I5)/I6)*I7</f>
        <v>17408.426181462943</v>
      </c>
      <c r="K8" s="73"/>
      <c r="L8" s="73"/>
    </row>
    <row r="9" spans="1:12" ht="15">
      <c r="A9" s="77" t="s">
        <v>109</v>
      </c>
      <c r="B9" s="97"/>
      <c r="C9" s="97"/>
      <c r="D9" s="98"/>
      <c r="E9" s="96"/>
      <c r="F9" s="99"/>
      <c r="G9" s="73"/>
      <c r="H9" s="92" t="s">
        <v>110</v>
      </c>
      <c r="I9" s="95">
        <f>I8/1000</f>
        <v>31.651683966296247</v>
      </c>
      <c r="J9" s="94">
        <f>J8/1000</f>
        <v>17.408426181462943</v>
      </c>
      <c r="K9" s="73"/>
      <c r="L9" s="73"/>
    </row>
    <row r="10" spans="1:12" ht="15">
      <c r="A10" s="69"/>
      <c r="B10" s="97"/>
      <c r="C10" s="97"/>
      <c r="D10" s="98"/>
      <c r="E10" s="96"/>
      <c r="F10" s="99"/>
      <c r="G10" s="73"/>
      <c r="H10" s="101" t="s">
        <v>111</v>
      </c>
      <c r="I10" s="102">
        <f>I9/52</f>
        <v>0.6086862301210817</v>
      </c>
      <c r="J10" s="103">
        <f>J9/52</f>
        <v>0.33477742656659504</v>
      </c>
      <c r="K10" s="73"/>
      <c r="L10" s="73"/>
    </row>
    <row r="11" spans="1:12" ht="15">
      <c r="A11" s="104"/>
      <c r="B11" s="105"/>
      <c r="C11" s="105"/>
      <c r="D11" s="98"/>
      <c r="E11" s="106"/>
      <c r="F11" s="99"/>
      <c r="G11" s="73"/>
      <c r="H11" s="107" t="s">
        <v>112</v>
      </c>
      <c r="I11" s="108"/>
      <c r="J11" s="109">
        <f>C32+J10</f>
        <v>56.104008195797363</v>
      </c>
      <c r="K11" s="73"/>
      <c r="L11" s="73"/>
    </row>
    <row r="12" spans="1:12" ht="15">
      <c r="A12" s="77" t="s">
        <v>113</v>
      </c>
      <c r="B12" s="105"/>
      <c r="C12" s="105"/>
      <c r="D12" s="98"/>
      <c r="E12" s="106"/>
      <c r="F12" s="99"/>
      <c r="G12" s="73"/>
      <c r="H12" s="73"/>
      <c r="I12" s="73"/>
      <c r="J12" s="73"/>
      <c r="K12" s="73"/>
      <c r="L12" s="73"/>
    </row>
    <row r="13" spans="1:12" ht="15">
      <c r="A13" s="104"/>
      <c r="B13" s="105"/>
      <c r="C13" s="105"/>
      <c r="D13" s="98"/>
      <c r="E13" s="106"/>
      <c r="F13" s="99"/>
      <c r="G13" s="73"/>
      <c r="H13" s="73"/>
      <c r="I13" s="73"/>
      <c r="J13" s="73"/>
      <c r="K13" s="73"/>
      <c r="L13" s="73"/>
    </row>
    <row r="14" spans="1:12" ht="15">
      <c r="A14" s="69" t="s">
        <v>114</v>
      </c>
      <c r="B14" s="97"/>
      <c r="C14" s="97"/>
      <c r="D14" s="98"/>
      <c r="E14" s="106"/>
      <c r="F14" s="99"/>
      <c r="G14" s="73"/>
      <c r="H14" s="110"/>
      <c r="I14" s="73"/>
      <c r="J14" s="73"/>
      <c r="K14" s="73"/>
      <c r="L14" s="73"/>
    </row>
    <row r="15" spans="1:12" ht="15">
      <c r="A15" s="77" t="s">
        <v>115</v>
      </c>
      <c r="B15" s="97">
        <v>455</v>
      </c>
      <c r="C15" s="97">
        <v>309.16500000000002</v>
      </c>
      <c r="D15" s="98">
        <f>C15/B15</f>
        <v>0.67948351648351657</v>
      </c>
      <c r="E15" s="96">
        <v>1253</v>
      </c>
      <c r="F15" s="99">
        <f>D15*E15</f>
        <v>851.39284615384622</v>
      </c>
      <c r="G15" s="73"/>
      <c r="H15" s="73"/>
      <c r="I15" s="73"/>
      <c r="J15" s="73"/>
      <c r="K15" s="73"/>
      <c r="L15" s="73"/>
    </row>
    <row r="16" spans="1:12" ht="15">
      <c r="A16" s="77" t="s">
        <v>116</v>
      </c>
      <c r="B16" s="97">
        <v>575</v>
      </c>
      <c r="C16" s="97">
        <v>575</v>
      </c>
      <c r="D16" s="98">
        <f>C16/B16</f>
        <v>1</v>
      </c>
      <c r="E16" s="96"/>
      <c r="F16" s="99"/>
      <c r="G16" s="73"/>
      <c r="H16" s="73"/>
      <c r="I16" s="73"/>
      <c r="J16" s="73"/>
      <c r="K16" s="73"/>
      <c r="L16" s="73"/>
    </row>
    <row r="17" spans="1:12" ht="15">
      <c r="A17" s="77" t="s">
        <v>117</v>
      </c>
      <c r="B17" s="97">
        <v>0</v>
      </c>
      <c r="C17" s="97">
        <v>0</v>
      </c>
      <c r="D17" s="98"/>
      <c r="E17" s="96"/>
      <c r="F17" s="99"/>
      <c r="G17" s="73"/>
      <c r="H17" s="73"/>
      <c r="I17" s="73"/>
      <c r="J17" s="73"/>
      <c r="K17" s="73"/>
      <c r="L17" s="73"/>
    </row>
    <row r="18" spans="1:12" ht="15">
      <c r="A18" s="77" t="s">
        <v>118</v>
      </c>
      <c r="B18" s="97">
        <v>1</v>
      </c>
      <c r="C18" s="97">
        <v>1</v>
      </c>
      <c r="D18" s="98">
        <f>C18/B18</f>
        <v>1</v>
      </c>
      <c r="E18" s="96"/>
      <c r="F18" s="99"/>
      <c r="G18" s="73"/>
      <c r="H18" s="73"/>
      <c r="I18" s="73"/>
      <c r="J18" s="73"/>
      <c r="K18" s="73"/>
      <c r="L18" s="73"/>
    </row>
    <row r="19" spans="1:12" ht="15">
      <c r="A19" s="104"/>
      <c r="B19" s="105"/>
      <c r="C19" s="105"/>
      <c r="D19" s="98"/>
      <c r="E19" s="106"/>
      <c r="F19" s="99"/>
      <c r="G19" s="73"/>
      <c r="H19" s="73"/>
      <c r="I19" s="73"/>
      <c r="J19" s="73"/>
      <c r="K19" s="73"/>
      <c r="L19" s="73"/>
    </row>
    <row r="20" spans="1:12" ht="15">
      <c r="A20" s="77" t="s">
        <v>119</v>
      </c>
      <c r="B20" s="95"/>
      <c r="C20" s="111"/>
      <c r="D20" s="98"/>
      <c r="E20" s="96"/>
      <c r="F20" s="112"/>
      <c r="G20" s="73"/>
      <c r="H20" s="73"/>
      <c r="I20" s="73"/>
      <c r="J20" s="73"/>
      <c r="K20" s="73"/>
      <c r="L20" s="73"/>
    </row>
    <row r="21" spans="1:12" ht="15">
      <c r="A21" s="77"/>
      <c r="B21" s="95"/>
      <c r="C21" s="95"/>
      <c r="D21" s="98"/>
      <c r="E21" s="96"/>
      <c r="F21" s="94"/>
      <c r="G21" s="73"/>
      <c r="H21" s="73"/>
      <c r="I21" s="73"/>
      <c r="J21" s="73"/>
      <c r="K21" s="73"/>
      <c r="L21" s="73"/>
    </row>
    <row r="22" spans="1:12" ht="15">
      <c r="A22" s="77" t="s">
        <v>120</v>
      </c>
      <c r="B22" s="97">
        <v>96.49702380952381</v>
      </c>
      <c r="C22" s="97">
        <v>96.49702380952381</v>
      </c>
      <c r="D22" s="98">
        <f>C22/B22</f>
        <v>1</v>
      </c>
      <c r="E22" s="96"/>
      <c r="F22" s="113"/>
      <c r="G22" s="73"/>
      <c r="H22" s="73"/>
      <c r="I22" s="73"/>
      <c r="J22" s="73"/>
      <c r="K22" s="73"/>
      <c r="L22" s="73"/>
    </row>
    <row r="23" spans="1:12" ht="15">
      <c r="A23" s="114" t="s">
        <v>121</v>
      </c>
      <c r="B23" s="102"/>
      <c r="C23" s="115">
        <f>C6+C7+C15+C16+C18+C22</f>
        <v>2991.6620238095238</v>
      </c>
      <c r="D23" s="102"/>
      <c r="E23" s="102"/>
      <c r="F23" s="102">
        <v>2900</v>
      </c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5">
      <c r="A26" s="116"/>
      <c r="B26" s="114"/>
      <c r="C26" s="117" t="s">
        <v>122</v>
      </c>
      <c r="D26" s="117" t="s">
        <v>123</v>
      </c>
      <c r="E26" s="118"/>
      <c r="F26" s="73"/>
      <c r="G26" s="73"/>
      <c r="H26" s="73"/>
      <c r="I26" s="73"/>
      <c r="J26" s="73"/>
      <c r="K26" s="73"/>
      <c r="L26" s="73"/>
    </row>
    <row r="27" spans="1:12" ht="15">
      <c r="A27" s="119" t="s">
        <v>124</v>
      </c>
      <c r="B27" s="120">
        <f>C7+C16+C18+C22</f>
        <v>732.49702380952385</v>
      </c>
      <c r="C27" s="121">
        <f>B27/B29</f>
        <v>0.24484618181460768</v>
      </c>
      <c r="D27" s="121">
        <v>0.4</v>
      </c>
      <c r="E27" s="122"/>
      <c r="F27" s="123"/>
      <c r="G27" s="73"/>
      <c r="H27" s="73"/>
      <c r="I27" s="73"/>
      <c r="J27" s="73"/>
      <c r="K27" s="73"/>
      <c r="L27" s="73"/>
    </row>
    <row r="28" spans="1:12" ht="15">
      <c r="A28" s="119" t="s">
        <v>125</v>
      </c>
      <c r="B28" s="97">
        <f>C6+C15</f>
        <v>2259.165</v>
      </c>
      <c r="C28" s="121">
        <f>B28/B29</f>
        <v>0.75515381818539229</v>
      </c>
      <c r="D28" s="121">
        <v>0.6</v>
      </c>
      <c r="E28" s="122"/>
      <c r="F28" s="73"/>
      <c r="G28" s="123"/>
      <c r="H28" s="73"/>
      <c r="I28" s="73"/>
      <c r="J28" s="73"/>
      <c r="K28" s="73"/>
      <c r="L28" s="73"/>
    </row>
    <row r="29" spans="1:12" ht="15">
      <c r="A29" s="124">
        <v>2017</v>
      </c>
      <c r="B29" s="125">
        <f>B27+B28</f>
        <v>2991.6620238095238</v>
      </c>
      <c r="C29" s="108"/>
      <c r="D29" s="108"/>
      <c r="E29" s="118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122"/>
      <c r="F30" s="73"/>
      <c r="G30" s="73"/>
      <c r="H30" s="126"/>
      <c r="I30" s="73"/>
      <c r="J30" s="73" t="s">
        <v>126</v>
      </c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5">
      <c r="A32" s="74" t="s">
        <v>127</v>
      </c>
      <c r="B32" s="75"/>
      <c r="C32" s="127">
        <f>F23/52</f>
        <v>55.769230769230766</v>
      </c>
      <c r="D32" s="128">
        <f>D37+D38</f>
        <v>55.769230769230766</v>
      </c>
      <c r="E32" s="73"/>
      <c r="F32" s="73"/>
      <c r="G32" s="73"/>
      <c r="H32" s="129"/>
      <c r="I32" s="73"/>
      <c r="J32" s="73"/>
      <c r="K32" s="73"/>
      <c r="L32" s="73"/>
    </row>
    <row r="33" spans="1:13" ht="15">
      <c r="A33" s="130" t="s">
        <v>128</v>
      </c>
      <c r="B33" s="131"/>
      <c r="C33" s="132">
        <v>56.103999999999999</v>
      </c>
      <c r="D33" s="109">
        <f>D39+D40</f>
        <v>56.103999999999999</v>
      </c>
      <c r="E33" s="73"/>
      <c r="F33" s="73"/>
      <c r="G33" s="73"/>
      <c r="H33" s="73"/>
      <c r="I33" s="73"/>
      <c r="J33" s="73"/>
      <c r="K33" s="73"/>
      <c r="L33" s="73"/>
    </row>
    <row r="34" spans="1:13" ht="15">
      <c r="A34" s="122"/>
      <c r="B34" s="122"/>
      <c r="C34" s="122"/>
      <c r="D34" s="122"/>
      <c r="E34" s="122"/>
      <c r="F34" s="122"/>
      <c r="G34" s="73"/>
      <c r="H34" s="73"/>
      <c r="I34" s="73"/>
      <c r="J34" s="73"/>
      <c r="K34" s="73"/>
      <c r="L34" s="73"/>
    </row>
    <row r="35" spans="1:13" ht="15">
      <c r="A35" s="74">
        <f>1000/31.1034768</f>
        <v>32.15074656862798</v>
      </c>
      <c r="B35" s="116"/>
      <c r="C35" s="116"/>
      <c r="D35" s="75"/>
      <c r="E35" s="116"/>
      <c r="F35" s="76"/>
      <c r="G35" s="122"/>
      <c r="H35" s="73"/>
      <c r="I35" s="73"/>
      <c r="J35" s="73"/>
      <c r="K35" s="73"/>
      <c r="L35" s="73"/>
    </row>
    <row r="36" spans="1:13" ht="15">
      <c r="A36" s="81" t="s">
        <v>110</v>
      </c>
      <c r="B36" s="119"/>
      <c r="C36" s="119" t="s">
        <v>129</v>
      </c>
      <c r="D36" s="82" t="s">
        <v>130</v>
      </c>
      <c r="E36" s="119" t="s">
        <v>131</v>
      </c>
      <c r="F36" s="133" t="s">
        <v>132</v>
      </c>
      <c r="G36" s="134"/>
      <c r="H36" s="73"/>
      <c r="I36" s="73"/>
      <c r="J36" s="73"/>
      <c r="K36" s="73"/>
      <c r="L36" s="73"/>
    </row>
    <row r="37" spans="1:13" ht="15">
      <c r="A37" s="81"/>
      <c r="B37" s="119" t="s">
        <v>133</v>
      </c>
      <c r="C37" s="95">
        <f>D37-F37</f>
        <v>40.614347552646876</v>
      </c>
      <c r="D37" s="135">
        <f>C28*C32</f>
        <v>42.114347552646876</v>
      </c>
      <c r="E37" s="95">
        <f>D37+F37</f>
        <v>43.614347552646876</v>
      </c>
      <c r="F37" s="94">
        <v>1.5</v>
      </c>
      <c r="G37" s="134"/>
      <c r="H37" s="73"/>
      <c r="I37" s="73"/>
      <c r="J37" s="73"/>
      <c r="K37" s="73"/>
      <c r="L37" s="73"/>
    </row>
    <row r="38" spans="1:13" ht="15">
      <c r="A38" s="81"/>
      <c r="B38" s="119" t="s">
        <v>134</v>
      </c>
      <c r="C38" s="95">
        <f>D38-F38</f>
        <v>13.154883216583888</v>
      </c>
      <c r="D38" s="135">
        <f>C27*C32</f>
        <v>13.654883216583888</v>
      </c>
      <c r="E38" s="95">
        <f>D38+F38</f>
        <v>14.154883216583888</v>
      </c>
      <c r="F38" s="94">
        <v>0.5</v>
      </c>
      <c r="G38" s="134"/>
      <c r="H38" s="73"/>
      <c r="I38" s="73"/>
      <c r="J38" s="73"/>
      <c r="K38" s="73"/>
      <c r="L38" s="73"/>
    </row>
    <row r="39" spans="1:13" ht="15">
      <c r="A39" s="81"/>
      <c r="B39" s="119" t="s">
        <v>135</v>
      </c>
      <c r="C39" s="95">
        <f>D39-F39</f>
        <v>32.462399999999995</v>
      </c>
      <c r="D39" s="135">
        <f>D28*C33</f>
        <v>33.662399999999998</v>
      </c>
      <c r="E39" s="95">
        <f>D39+F39</f>
        <v>34.862400000000001</v>
      </c>
      <c r="F39" s="94">
        <v>1.2</v>
      </c>
      <c r="G39" s="134"/>
      <c r="H39" s="73"/>
      <c r="I39" s="73"/>
      <c r="J39" s="73"/>
      <c r="K39" s="73"/>
      <c r="L39" s="73"/>
    </row>
    <row r="40" spans="1:13" ht="15">
      <c r="A40" s="81"/>
      <c r="B40" s="119" t="s">
        <v>136</v>
      </c>
      <c r="C40" s="95">
        <f>D40-F40</f>
        <v>21.6416</v>
      </c>
      <c r="D40" s="135">
        <f>D27*C33</f>
        <v>22.441600000000001</v>
      </c>
      <c r="E40" s="95">
        <f>D40+F40</f>
        <v>23.241600000000002</v>
      </c>
      <c r="F40" s="94">
        <v>0.8</v>
      </c>
      <c r="G40" s="134"/>
      <c r="H40" s="73"/>
      <c r="I40" s="73"/>
      <c r="J40" s="73"/>
      <c r="K40" s="73"/>
      <c r="L40" s="73"/>
    </row>
    <row r="41" spans="1:13" ht="15">
      <c r="A41" s="81"/>
      <c r="B41" s="119"/>
      <c r="C41" s="95"/>
      <c r="D41" s="135"/>
      <c r="E41" s="95"/>
      <c r="F41" s="94"/>
      <c r="G41" s="134"/>
      <c r="H41" s="73"/>
      <c r="I41" s="73"/>
      <c r="J41" s="73"/>
      <c r="K41" s="73"/>
      <c r="L41" s="73"/>
    </row>
    <row r="42" spans="1:13" ht="15">
      <c r="A42" s="81" t="s">
        <v>107</v>
      </c>
      <c r="B42" s="119"/>
      <c r="C42" s="95"/>
      <c r="D42" s="135"/>
      <c r="E42" s="95"/>
      <c r="F42" s="94"/>
      <c r="G42" s="134"/>
      <c r="H42" s="73"/>
      <c r="I42" s="73"/>
      <c r="J42" s="73"/>
      <c r="K42" s="73"/>
      <c r="L42" s="73"/>
    </row>
    <row r="43" spans="1:13" ht="15">
      <c r="A43" s="81"/>
      <c r="B43" s="119"/>
      <c r="C43" s="95"/>
      <c r="D43" s="135"/>
      <c r="E43" s="95"/>
      <c r="F43" s="94"/>
      <c r="G43" s="134"/>
      <c r="H43" s="73"/>
      <c r="I43" s="73"/>
      <c r="J43" s="73"/>
      <c r="K43" s="73"/>
      <c r="L43" s="73"/>
    </row>
    <row r="44" spans="1:13" ht="15">
      <c r="A44" s="81"/>
      <c r="B44" s="119" t="s">
        <v>133</v>
      </c>
      <c r="C44" s="95">
        <f t="shared" ref="C44:E47" si="0">C37*$A$35</f>
        <v>1305.7815952153258</v>
      </c>
      <c r="D44" s="135">
        <f t="shared" si="0"/>
        <v>1354.0077150682678</v>
      </c>
      <c r="E44" s="95">
        <f t="shared" si="0"/>
        <v>1402.2338349212098</v>
      </c>
      <c r="F44" s="94">
        <f>STDEV(C44:E44)</f>
        <v>48.22611985294202</v>
      </c>
      <c r="G44" s="134"/>
      <c r="H44" s="73"/>
      <c r="I44" s="73"/>
      <c r="J44" s="73"/>
      <c r="K44" s="73"/>
      <c r="L44" s="73"/>
    </row>
    <row r="45" spans="1:13" ht="15">
      <c r="A45" s="81"/>
      <c r="B45" s="119" t="s">
        <v>134</v>
      </c>
      <c r="C45" s="95">
        <f t="shared" si="0"/>
        <v>422.93931643628628</v>
      </c>
      <c r="D45" s="135">
        <f t="shared" si="0"/>
        <v>439.01468972060024</v>
      </c>
      <c r="E45" s="95">
        <f t="shared" si="0"/>
        <v>455.09006300491421</v>
      </c>
      <c r="F45" s="94">
        <f t="shared" ref="F45:F47" si="1">STDEV(C45:E45)</f>
        <v>16.075373284313969</v>
      </c>
      <c r="G45" s="134"/>
      <c r="H45" s="73"/>
      <c r="I45" s="73"/>
      <c r="J45" s="73"/>
      <c r="K45" s="73"/>
      <c r="L45" s="134"/>
      <c r="M45" s="136"/>
    </row>
    <row r="46" spans="1:13" ht="15">
      <c r="A46" s="81"/>
      <c r="B46" s="119" t="s">
        <v>135</v>
      </c>
      <c r="C46" s="95">
        <f t="shared" si="0"/>
        <v>1043.6903954094287</v>
      </c>
      <c r="D46" s="135">
        <f t="shared" si="0"/>
        <v>1082.2712912917825</v>
      </c>
      <c r="E46" s="95">
        <f t="shared" si="0"/>
        <v>1120.8521871741361</v>
      </c>
      <c r="F46" s="94">
        <f t="shared" si="1"/>
        <v>38.58089588235373</v>
      </c>
      <c r="G46" s="134"/>
      <c r="H46" s="73"/>
      <c r="I46" s="73"/>
      <c r="J46" s="73"/>
      <c r="K46" s="73"/>
      <c r="L46" s="134"/>
      <c r="M46" s="136"/>
    </row>
    <row r="47" spans="1:13" ht="15">
      <c r="A47" s="81"/>
      <c r="B47" s="119" t="s">
        <v>136</v>
      </c>
      <c r="C47" s="95">
        <f t="shared" si="0"/>
        <v>695.79359693961931</v>
      </c>
      <c r="D47" s="135">
        <f t="shared" si="0"/>
        <v>721.51419419452168</v>
      </c>
      <c r="E47" s="95">
        <f t="shared" si="0"/>
        <v>747.23479144942416</v>
      </c>
      <c r="F47" s="94">
        <f t="shared" si="1"/>
        <v>25.72059725490243</v>
      </c>
      <c r="G47" s="134"/>
      <c r="H47" s="134"/>
      <c r="I47" s="134"/>
      <c r="J47" s="134"/>
      <c r="K47" s="134"/>
      <c r="L47" s="134"/>
      <c r="M47" s="136"/>
    </row>
    <row r="48" spans="1:13" ht="15">
      <c r="A48" s="130"/>
      <c r="B48" s="137"/>
      <c r="C48" s="108"/>
      <c r="D48" s="132"/>
      <c r="E48" s="108"/>
      <c r="F48" s="109"/>
      <c r="G48" s="134"/>
      <c r="H48" s="134"/>
      <c r="I48" s="134"/>
      <c r="J48" s="134"/>
      <c r="K48" s="134"/>
      <c r="L48" s="134"/>
      <c r="M48" s="136"/>
    </row>
    <row r="49" spans="1:14" ht="15">
      <c r="A49" s="73"/>
      <c r="B49" s="73"/>
      <c r="C49" s="73"/>
      <c r="D49" s="73"/>
      <c r="E49" s="73"/>
      <c r="F49" s="73"/>
      <c r="G49" s="134"/>
      <c r="H49" s="134"/>
      <c r="I49" s="134"/>
      <c r="J49" s="134"/>
      <c r="K49" s="134"/>
      <c r="L49" s="134"/>
      <c r="M49" s="136"/>
    </row>
    <row r="50" spans="1:14">
      <c r="H50" s="138"/>
      <c r="I50" s="138"/>
      <c r="J50" s="138"/>
      <c r="K50" s="138"/>
      <c r="L50" s="138"/>
      <c r="M50" s="138"/>
      <c r="N50" s="136"/>
    </row>
    <row r="51" spans="1:14">
      <c r="H51" s="138"/>
      <c r="I51" s="138"/>
      <c r="J51" s="138"/>
      <c r="K51" s="138"/>
      <c r="L51" s="138"/>
      <c r="M51" s="138"/>
      <c r="N51" s="136"/>
    </row>
    <row r="52" spans="1:14">
      <c r="I52" s="138"/>
      <c r="J52" s="138"/>
      <c r="K52" s="138"/>
      <c r="L52" s="138"/>
      <c r="M52" s="138"/>
      <c r="N52" s="136"/>
    </row>
    <row r="53" spans="1:14">
      <c r="I53" s="138"/>
      <c r="J53" s="138"/>
      <c r="K53" s="138"/>
      <c r="L53" s="138"/>
      <c r="M53" s="138"/>
      <c r="N53" s="136"/>
    </row>
    <row r="54" spans="1:14">
      <c r="I54" s="138"/>
      <c r="J54" s="138"/>
      <c r="K54" s="138"/>
      <c r="L54" s="138"/>
      <c r="M54" s="138"/>
      <c r="N54" s="136"/>
    </row>
    <row r="55" spans="1:14">
      <c r="I55" s="138"/>
      <c r="J55" s="138"/>
      <c r="K55" s="138"/>
      <c r="L55" s="138"/>
      <c r="M55" s="138"/>
      <c r="N55" s="136"/>
    </row>
    <row r="56" spans="1:14">
      <c r="I56" s="138"/>
      <c r="J56" s="138"/>
      <c r="K56" s="138"/>
      <c r="L56" s="138"/>
      <c r="M56" s="138"/>
      <c r="N56" s="136"/>
    </row>
    <row r="57" spans="1:14">
      <c r="I57" s="138"/>
      <c r="J57" s="138"/>
      <c r="K57" s="138"/>
      <c r="L57" s="138"/>
      <c r="M57" s="138"/>
    </row>
    <row r="58" spans="1:14">
      <c r="I58" s="138"/>
      <c r="J58" s="138"/>
      <c r="K58" s="138"/>
      <c r="L58" s="138"/>
      <c r="M58" s="138"/>
    </row>
    <row r="59" spans="1:14">
      <c r="I59" s="138"/>
      <c r="J59" s="138"/>
      <c r="K59" s="138"/>
    </row>
    <row r="60" spans="1:14">
      <c r="I60" s="138"/>
      <c r="J60" s="138"/>
      <c r="K60" s="138"/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3"/>
  <sheetViews>
    <sheetView workbookViewId="0">
      <selection activeCell="B8" sqref="B8"/>
    </sheetView>
  </sheetViews>
  <sheetFormatPr baseColWidth="10" defaultRowHeight="15" x14ac:dyDescent="0"/>
  <cols>
    <col min="5" max="5" width="10.1640625" customWidth="1"/>
  </cols>
  <sheetData>
    <row r="1" spans="1:16">
      <c r="A1" s="16" t="s">
        <v>0</v>
      </c>
      <c r="B1" s="21">
        <v>37260</v>
      </c>
      <c r="C1" s="22"/>
      <c r="D1" s="23"/>
      <c r="E1" s="23"/>
      <c r="F1" s="22"/>
      <c r="G1" s="23"/>
      <c r="H1" s="23"/>
      <c r="I1" s="24"/>
    </row>
    <row r="2" spans="1:16">
      <c r="A2" s="17" t="s">
        <v>1</v>
      </c>
      <c r="B2" s="25">
        <v>42825</v>
      </c>
      <c r="C2" s="26"/>
      <c r="D2" s="27"/>
      <c r="E2" s="27"/>
      <c r="F2" s="26"/>
      <c r="G2" s="27"/>
      <c r="H2" s="27"/>
      <c r="I2" s="28"/>
    </row>
    <row r="3" spans="1:16">
      <c r="A3" s="17" t="s">
        <v>2</v>
      </c>
      <c r="B3" s="17" t="s">
        <v>3</v>
      </c>
      <c r="C3" s="27"/>
      <c r="D3" s="27"/>
      <c r="E3" s="27"/>
      <c r="F3" s="27"/>
      <c r="G3" s="27"/>
      <c r="H3" s="27"/>
      <c r="I3" s="28"/>
    </row>
    <row r="4" spans="1:16">
      <c r="A4" s="17" t="s">
        <v>4</v>
      </c>
      <c r="B4" s="17" t="s">
        <v>5</v>
      </c>
      <c r="C4" s="27" t="s">
        <v>5</v>
      </c>
      <c r="D4" s="27"/>
      <c r="E4" s="27"/>
      <c r="F4" s="27" t="s">
        <v>18</v>
      </c>
      <c r="G4" s="27" t="s">
        <v>19</v>
      </c>
      <c r="H4" s="27"/>
      <c r="I4" s="28"/>
    </row>
    <row r="5" spans="1:16">
      <c r="A5" s="17" t="s">
        <v>6</v>
      </c>
      <c r="B5" s="29" t="s">
        <v>10</v>
      </c>
      <c r="C5" s="30" t="s">
        <v>7</v>
      </c>
      <c r="D5" s="27" t="s">
        <v>8</v>
      </c>
      <c r="E5" s="27" t="s">
        <v>9</v>
      </c>
      <c r="F5" s="27" t="s">
        <v>20</v>
      </c>
      <c r="G5" s="27" t="s">
        <v>21</v>
      </c>
      <c r="H5" s="27" t="s">
        <v>22</v>
      </c>
      <c r="I5" s="28" t="s">
        <v>23</v>
      </c>
    </row>
    <row r="6" spans="1:16">
      <c r="A6" s="17" t="s">
        <v>11</v>
      </c>
      <c r="B6" s="29" t="s">
        <v>15</v>
      </c>
      <c r="C6" s="30" t="s">
        <v>12</v>
      </c>
      <c r="D6" s="27" t="s">
        <v>13</v>
      </c>
      <c r="E6" s="27" t="s">
        <v>14</v>
      </c>
      <c r="F6" s="27" t="s">
        <v>24</v>
      </c>
      <c r="G6" s="27" t="s">
        <v>25</v>
      </c>
      <c r="H6" s="27" t="s">
        <v>26</v>
      </c>
      <c r="I6" s="28" t="s">
        <v>27</v>
      </c>
    </row>
    <row r="7" spans="1:16">
      <c r="A7" s="17" t="s">
        <v>16</v>
      </c>
      <c r="B7" s="31" t="s">
        <v>17</v>
      </c>
      <c r="C7" s="27" t="s">
        <v>17</v>
      </c>
      <c r="D7" s="27" t="s">
        <v>17</v>
      </c>
      <c r="E7" s="27" t="s">
        <v>17</v>
      </c>
      <c r="F7" s="32" t="s">
        <v>17</v>
      </c>
      <c r="G7" s="32" t="s">
        <v>17</v>
      </c>
      <c r="H7" s="32" t="s">
        <v>17</v>
      </c>
      <c r="I7" s="33" t="s">
        <v>17</v>
      </c>
    </row>
    <row r="8" spans="1:16">
      <c r="A8" s="18">
        <v>37260</v>
      </c>
      <c r="B8" s="34">
        <v>8.9276</v>
      </c>
      <c r="C8" s="35">
        <v>8.9624500000000005</v>
      </c>
      <c r="D8" s="35">
        <v>8.9575000000000014</v>
      </c>
      <c r="E8" s="35">
        <v>8.9674000000000014</v>
      </c>
      <c r="F8" s="35">
        <v>277.75</v>
      </c>
      <c r="G8" s="35">
        <v>276.8</v>
      </c>
      <c r="H8" s="35">
        <v>279.10000000000002</v>
      </c>
      <c r="I8" s="36"/>
    </row>
    <row r="9" spans="1:16">
      <c r="A9" s="19">
        <v>37267</v>
      </c>
      <c r="B9" s="34">
        <v>8.926400000000001</v>
      </c>
      <c r="C9" s="37">
        <v>8.9618000000000002</v>
      </c>
      <c r="D9" s="37">
        <v>8.957650000000001</v>
      </c>
      <c r="E9" s="37">
        <v>8.9659500000000012</v>
      </c>
      <c r="F9" s="37">
        <v>285.75</v>
      </c>
      <c r="G9" s="37">
        <v>276.7</v>
      </c>
      <c r="H9" s="37"/>
      <c r="I9" s="38"/>
    </row>
    <row r="10" spans="1:16">
      <c r="A10" s="19">
        <v>37274</v>
      </c>
      <c r="B10" s="34">
        <v>8.9647000000000006</v>
      </c>
      <c r="C10" s="37">
        <v>8.9998000000000005</v>
      </c>
      <c r="D10" s="37">
        <v>8.9952000000000005</v>
      </c>
      <c r="E10" s="37">
        <v>9.0044000000000004</v>
      </c>
      <c r="F10" s="37">
        <v>283.2</v>
      </c>
      <c r="G10" s="37">
        <v>276.7</v>
      </c>
      <c r="H10" s="37"/>
      <c r="I10" s="38"/>
    </row>
    <row r="11" spans="1:16">
      <c r="A11" s="19">
        <v>37281</v>
      </c>
      <c r="B11" s="34">
        <v>9.0820000000000007</v>
      </c>
      <c r="C11" s="37">
        <v>9.1179000000000006</v>
      </c>
      <c r="D11" s="37">
        <v>9.1144000000000016</v>
      </c>
      <c r="E11" s="37">
        <v>9.1213000000000015</v>
      </c>
      <c r="F11" s="37">
        <v>279</v>
      </c>
      <c r="G11" s="37">
        <v>276.7</v>
      </c>
      <c r="H11" s="37"/>
      <c r="I11" s="38"/>
    </row>
    <row r="12" spans="1:16">
      <c r="A12" s="19">
        <v>37288</v>
      </c>
      <c r="B12" s="34">
        <v>9.1108000000000011</v>
      </c>
      <c r="C12" s="37">
        <v>9.1439500000000002</v>
      </c>
      <c r="D12" s="37">
        <v>9.1402999999999999</v>
      </c>
      <c r="E12" s="37">
        <v>9.1475000000000009</v>
      </c>
      <c r="F12" s="37">
        <v>283.90000000000003</v>
      </c>
      <c r="G12" s="37">
        <v>286.40000000000003</v>
      </c>
      <c r="H12" s="37"/>
      <c r="I12" s="38"/>
    </row>
    <row r="13" spans="1:16">
      <c r="A13" s="19">
        <v>37295</v>
      </c>
      <c r="B13" s="34">
        <v>8.9797000000000011</v>
      </c>
      <c r="C13" s="37">
        <v>9.0128500000000003</v>
      </c>
      <c r="D13" s="37">
        <v>9.0079000000000011</v>
      </c>
      <c r="E13" s="37">
        <v>9.0178000000000011</v>
      </c>
      <c r="F13" s="37">
        <v>304.3</v>
      </c>
      <c r="G13" s="37">
        <v>304.5</v>
      </c>
      <c r="H13" s="37">
        <v>300.7</v>
      </c>
      <c r="I13" s="38">
        <v>300.10000000000002</v>
      </c>
    </row>
    <row r="14" spans="1:16">
      <c r="A14" s="19">
        <v>37302</v>
      </c>
      <c r="B14" s="34">
        <v>8.8996000000000013</v>
      </c>
      <c r="C14" s="37">
        <v>8.9322500000000016</v>
      </c>
      <c r="D14" s="37">
        <v>8.9267000000000003</v>
      </c>
      <c r="E14" s="37">
        <v>8.9377000000000013</v>
      </c>
      <c r="F14" s="37">
        <v>299.85000000000002</v>
      </c>
      <c r="G14" s="37">
        <v>299</v>
      </c>
      <c r="H14" s="37"/>
      <c r="I14" s="38"/>
    </row>
    <row r="15" spans="1:16">
      <c r="A15" s="19">
        <v>37309</v>
      </c>
      <c r="B15" s="34">
        <v>8.8606000000000016</v>
      </c>
      <c r="C15" s="37">
        <v>8.8925000000000001</v>
      </c>
      <c r="D15" s="37">
        <v>8.8884500000000006</v>
      </c>
      <c r="E15" s="37">
        <v>8.8964500000000015</v>
      </c>
      <c r="F15" s="37">
        <v>292.75</v>
      </c>
      <c r="G15" s="37">
        <v>292.5</v>
      </c>
      <c r="H15" s="37"/>
      <c r="I15" s="38"/>
    </row>
    <row r="16" spans="1:16">
      <c r="A16" s="19">
        <v>37316</v>
      </c>
      <c r="B16" s="34">
        <v>8.8904000000000014</v>
      </c>
      <c r="C16" s="37">
        <v>8.92605</v>
      </c>
      <c r="D16" s="37">
        <v>8.9232000000000014</v>
      </c>
      <c r="E16" s="37">
        <v>8.9289000000000005</v>
      </c>
      <c r="F16" s="37">
        <v>295.40000000000003</v>
      </c>
      <c r="G16" s="37">
        <v>296</v>
      </c>
      <c r="H16" s="37">
        <v>296.7</v>
      </c>
      <c r="I16" s="38">
        <v>295.7</v>
      </c>
      <c r="K16" s="1"/>
      <c r="L16" s="1"/>
      <c r="M16" s="1"/>
      <c r="N16" s="1"/>
      <c r="O16" s="1"/>
      <c r="P16" s="1"/>
    </row>
    <row r="17" spans="1:9">
      <c r="A17" s="19">
        <v>37323</v>
      </c>
      <c r="B17" s="34">
        <v>8.8065000000000015</v>
      </c>
      <c r="C17" s="37">
        <v>8.8424500000000013</v>
      </c>
      <c r="D17" s="37">
        <v>8.8399000000000001</v>
      </c>
      <c r="E17" s="37">
        <v>8.8450000000000006</v>
      </c>
      <c r="F17" s="37">
        <v>289.15000000000003</v>
      </c>
      <c r="G17" s="37">
        <v>298</v>
      </c>
      <c r="H17" s="37"/>
      <c r="I17" s="38"/>
    </row>
    <row r="18" spans="1:9">
      <c r="A18" s="19">
        <v>37330</v>
      </c>
      <c r="B18" s="34">
        <v>8.7841000000000005</v>
      </c>
      <c r="C18" s="37">
        <v>8.8196000000000012</v>
      </c>
      <c r="D18" s="37">
        <v>8.8157500000000013</v>
      </c>
      <c r="E18" s="37">
        <v>8.8234500000000011</v>
      </c>
      <c r="F18" s="37">
        <v>290.3</v>
      </c>
      <c r="G18" s="37">
        <v>298</v>
      </c>
      <c r="H18" s="37"/>
      <c r="I18" s="38"/>
    </row>
    <row r="19" spans="1:9">
      <c r="A19" s="19">
        <v>37337</v>
      </c>
      <c r="B19" s="34">
        <v>8.7651000000000003</v>
      </c>
      <c r="C19" s="37">
        <v>8.800650000000001</v>
      </c>
      <c r="D19" s="37">
        <v>8.7947000000000006</v>
      </c>
      <c r="E19" s="37">
        <v>8.8066000000000013</v>
      </c>
      <c r="F19" s="37">
        <v>294.25</v>
      </c>
      <c r="G19" s="37">
        <v>298</v>
      </c>
      <c r="H19" s="37"/>
      <c r="I19" s="38">
        <v>293</v>
      </c>
    </row>
    <row r="20" spans="1:9">
      <c r="A20" s="20">
        <v>37344</v>
      </c>
      <c r="B20" s="39">
        <v>8.8317000000000014</v>
      </c>
      <c r="C20" s="40">
        <v>8.8665500000000002</v>
      </c>
      <c r="D20" s="40">
        <v>8.8641000000000005</v>
      </c>
      <c r="E20" s="37">
        <v>8.8690000000000015</v>
      </c>
      <c r="F20" s="37">
        <v>301.40000000000003</v>
      </c>
      <c r="G20" s="37">
        <v>302.90000000000003</v>
      </c>
      <c r="H20" s="37"/>
      <c r="I20" s="38"/>
    </row>
    <row r="21" spans="1:9">
      <c r="A21" s="19">
        <v>37351</v>
      </c>
      <c r="B21" s="34">
        <v>8.7056000000000004</v>
      </c>
      <c r="C21" s="37">
        <v>8.7413500000000006</v>
      </c>
      <c r="D21" s="37">
        <v>8.7380000000000013</v>
      </c>
      <c r="E21" s="35">
        <v>8.7446999999999999</v>
      </c>
      <c r="F21" s="35">
        <v>301</v>
      </c>
      <c r="G21" s="35">
        <v>300.10000000000002</v>
      </c>
      <c r="H21" s="35"/>
      <c r="I21" s="36"/>
    </row>
    <row r="22" spans="1:9">
      <c r="A22" s="19">
        <v>37358</v>
      </c>
      <c r="B22" s="34">
        <v>8.6576000000000004</v>
      </c>
      <c r="C22" s="37">
        <v>8.6918500000000005</v>
      </c>
      <c r="D22" s="37">
        <v>8.6874000000000002</v>
      </c>
      <c r="E22" s="37">
        <v>8.696200000000001</v>
      </c>
      <c r="F22" s="37">
        <v>300.35000000000002</v>
      </c>
      <c r="G22" s="37">
        <v>301.3</v>
      </c>
      <c r="H22" s="37"/>
      <c r="I22" s="38"/>
    </row>
    <row r="23" spans="1:9">
      <c r="A23" s="19">
        <v>37365</v>
      </c>
      <c r="B23" s="34">
        <v>8.5646000000000004</v>
      </c>
      <c r="C23" s="37">
        <v>8.5988500000000005</v>
      </c>
      <c r="D23" s="37">
        <v>8.5931000000000015</v>
      </c>
      <c r="E23" s="37">
        <v>8.6046000000000014</v>
      </c>
      <c r="F23" s="37">
        <v>301.8</v>
      </c>
      <c r="G23" s="37">
        <v>302</v>
      </c>
      <c r="H23" s="37"/>
      <c r="I23" s="38"/>
    </row>
    <row r="24" spans="1:9">
      <c r="A24" s="19">
        <v>37372</v>
      </c>
      <c r="B24" s="34">
        <v>8.4254000000000016</v>
      </c>
      <c r="C24" s="37">
        <v>8.4603999999999999</v>
      </c>
      <c r="D24" s="37">
        <v>8.4561000000000011</v>
      </c>
      <c r="E24" s="37">
        <v>8.4647000000000006</v>
      </c>
      <c r="F24" s="37">
        <v>306.60000000000002</v>
      </c>
      <c r="G24" s="37">
        <v>312.3</v>
      </c>
      <c r="H24" s="37"/>
      <c r="I24" s="38"/>
    </row>
    <row r="25" spans="1:9">
      <c r="A25" s="19">
        <v>37379</v>
      </c>
      <c r="B25" s="34">
        <v>8.2893000000000008</v>
      </c>
      <c r="C25" s="37">
        <v>8.3238000000000003</v>
      </c>
      <c r="D25" s="37">
        <v>8.32</v>
      </c>
      <c r="E25" s="37">
        <v>8.3275000000000006</v>
      </c>
      <c r="F25" s="37">
        <v>310.45</v>
      </c>
      <c r="G25" s="37">
        <v>312.3</v>
      </c>
      <c r="H25" s="37"/>
      <c r="I25" s="38"/>
    </row>
    <row r="26" spans="1:9">
      <c r="A26" s="19">
        <v>37386</v>
      </c>
      <c r="B26" s="34">
        <v>8.2970000000000006</v>
      </c>
      <c r="C26" s="37">
        <v>8.3311000000000011</v>
      </c>
      <c r="D26" s="37">
        <v>8.3272000000000013</v>
      </c>
      <c r="E26" s="37">
        <v>8.3349000000000011</v>
      </c>
      <c r="F26" s="37">
        <v>311.15000000000003</v>
      </c>
      <c r="G26" s="37">
        <v>307.5</v>
      </c>
      <c r="H26" s="37"/>
      <c r="I26" s="38"/>
    </row>
    <row r="27" spans="1:9">
      <c r="A27" s="19">
        <v>37393</v>
      </c>
      <c r="B27" s="34">
        <v>8.2062000000000008</v>
      </c>
      <c r="C27" s="37">
        <v>8.2419000000000011</v>
      </c>
      <c r="D27" s="37">
        <v>8.2375000000000007</v>
      </c>
      <c r="E27" s="37">
        <v>8.2463000000000015</v>
      </c>
      <c r="F27" s="37">
        <v>310.60000000000002</v>
      </c>
      <c r="G27" s="37">
        <v>306.8</v>
      </c>
      <c r="H27" s="37"/>
      <c r="I27" s="38"/>
    </row>
    <row r="28" spans="1:9">
      <c r="A28" s="19">
        <v>37400</v>
      </c>
      <c r="B28" s="34">
        <v>8.0611000000000015</v>
      </c>
      <c r="C28" s="37">
        <v>8.0947000000000013</v>
      </c>
      <c r="D28" s="37">
        <v>8.0913000000000004</v>
      </c>
      <c r="E28" s="37">
        <v>8.0981000000000005</v>
      </c>
      <c r="F28" s="37">
        <v>320.95</v>
      </c>
      <c r="G28" s="37">
        <v>306.8</v>
      </c>
      <c r="H28" s="37"/>
      <c r="I28" s="38"/>
    </row>
    <row r="29" spans="1:9">
      <c r="A29" s="19">
        <v>37407</v>
      </c>
      <c r="B29" s="34">
        <v>8.0123000000000015</v>
      </c>
      <c r="C29" s="37">
        <v>8.0451500000000014</v>
      </c>
      <c r="D29" s="37">
        <v>8.0440000000000005</v>
      </c>
      <c r="E29" s="37">
        <v>8.0463000000000005</v>
      </c>
      <c r="F29" s="37">
        <v>326.60000000000002</v>
      </c>
      <c r="G29" s="37">
        <v>327</v>
      </c>
      <c r="H29" s="37"/>
      <c r="I29" s="38"/>
    </row>
    <row r="30" spans="1:9">
      <c r="A30" s="19">
        <v>37414</v>
      </c>
      <c r="B30" s="34">
        <v>7.8805000000000005</v>
      </c>
      <c r="C30" s="37">
        <v>7.9127500000000008</v>
      </c>
      <c r="D30" s="37">
        <v>7.9111000000000002</v>
      </c>
      <c r="E30" s="37">
        <v>7.9144000000000005</v>
      </c>
      <c r="F30" s="37">
        <v>326.40000000000003</v>
      </c>
      <c r="G30" s="37">
        <v>324.5</v>
      </c>
      <c r="H30" s="37"/>
      <c r="I30" s="38"/>
    </row>
    <row r="31" spans="1:9">
      <c r="A31" s="19">
        <v>37421</v>
      </c>
      <c r="B31" s="34">
        <v>7.8505000000000003</v>
      </c>
      <c r="C31" s="37">
        <v>7.8828500000000004</v>
      </c>
      <c r="D31" s="37">
        <v>7.878000000000001</v>
      </c>
      <c r="E31" s="37">
        <v>7.8877000000000006</v>
      </c>
      <c r="F31" s="37">
        <v>322.10000000000002</v>
      </c>
      <c r="G31" s="37">
        <v>319.7</v>
      </c>
      <c r="H31" s="37"/>
      <c r="I31" s="38"/>
    </row>
    <row r="32" spans="1:9">
      <c r="A32" s="19">
        <v>37428</v>
      </c>
      <c r="B32" s="34">
        <v>7.6121000000000008</v>
      </c>
      <c r="C32" s="37">
        <v>7.6443500000000002</v>
      </c>
      <c r="D32" s="37">
        <v>7.6414000000000009</v>
      </c>
      <c r="E32" s="37">
        <v>7.6473000000000004</v>
      </c>
      <c r="F32" s="37">
        <v>322.7</v>
      </c>
      <c r="G32" s="37">
        <v>325.10000000000002</v>
      </c>
      <c r="H32" s="37"/>
      <c r="I32" s="38"/>
    </row>
    <row r="33" spans="1:9">
      <c r="A33" s="19">
        <v>37435</v>
      </c>
      <c r="B33" s="34">
        <v>7.5043000000000006</v>
      </c>
      <c r="C33" s="37">
        <v>7.5372000000000003</v>
      </c>
      <c r="D33" s="37">
        <v>7.5334000000000003</v>
      </c>
      <c r="E33" s="37">
        <v>7.5410000000000004</v>
      </c>
      <c r="F33" s="37">
        <v>318.5</v>
      </c>
      <c r="G33" s="37">
        <v>319.3</v>
      </c>
      <c r="H33" s="37">
        <v>321.40000000000003</v>
      </c>
      <c r="I33" s="38">
        <v>320.7</v>
      </c>
    </row>
    <row r="34" spans="1:9">
      <c r="A34" s="19">
        <v>37442</v>
      </c>
      <c r="B34" s="34">
        <v>7.5043000000000006</v>
      </c>
      <c r="C34" s="37">
        <v>7.5382500000000006</v>
      </c>
      <c r="D34" s="37">
        <v>7.5341000000000005</v>
      </c>
      <c r="E34" s="37">
        <v>7.5423000000000009</v>
      </c>
      <c r="F34" s="37">
        <v>310.85000000000002</v>
      </c>
      <c r="G34" s="37">
        <v>311</v>
      </c>
      <c r="H34" s="37"/>
      <c r="I34" s="38"/>
    </row>
    <row r="35" spans="1:9">
      <c r="A35" s="19">
        <v>37449</v>
      </c>
      <c r="B35" s="34">
        <v>7.420300000000001</v>
      </c>
      <c r="C35" s="37">
        <v>7.4539000000000009</v>
      </c>
      <c r="D35" s="37">
        <v>7.4512000000000009</v>
      </c>
      <c r="E35" s="37">
        <v>7.456500000000001</v>
      </c>
      <c r="F35" s="37">
        <v>316.7</v>
      </c>
      <c r="G35" s="37">
        <v>312.60000000000002</v>
      </c>
      <c r="H35" s="37">
        <v>316.2</v>
      </c>
      <c r="I35" s="38">
        <v>315.5</v>
      </c>
    </row>
    <row r="36" spans="1:9">
      <c r="A36" s="19">
        <v>37456</v>
      </c>
      <c r="B36" s="34">
        <v>7.3269000000000002</v>
      </c>
      <c r="C36" s="37">
        <v>7.3603500000000004</v>
      </c>
      <c r="D36" s="37">
        <v>7.3586000000000009</v>
      </c>
      <c r="E36" s="37">
        <v>7.3621000000000008</v>
      </c>
      <c r="F36" s="37">
        <v>322.90000000000003</v>
      </c>
      <c r="G36" s="37">
        <v>318.2</v>
      </c>
      <c r="H36" s="37">
        <v>319.40000000000003</v>
      </c>
      <c r="I36" s="38">
        <v>318.5</v>
      </c>
    </row>
    <row r="37" spans="1:9">
      <c r="A37" s="19">
        <v>37463</v>
      </c>
      <c r="B37" s="34">
        <v>7.6528000000000009</v>
      </c>
      <c r="C37" s="37">
        <v>7.6875000000000009</v>
      </c>
      <c r="D37" s="37">
        <v>7.6828000000000003</v>
      </c>
      <c r="E37" s="37">
        <v>7.6921000000000008</v>
      </c>
      <c r="F37" s="37">
        <v>304.95</v>
      </c>
      <c r="G37" s="37">
        <v>318.2</v>
      </c>
      <c r="H37" s="37"/>
      <c r="I37" s="38"/>
    </row>
    <row r="38" spans="1:9">
      <c r="A38" s="19">
        <v>37470</v>
      </c>
      <c r="B38" s="34">
        <v>7.6376000000000008</v>
      </c>
      <c r="C38" s="37">
        <v>7.6725000000000003</v>
      </c>
      <c r="D38" s="37">
        <v>7.6693000000000007</v>
      </c>
      <c r="E38" s="37">
        <v>7.6756000000000002</v>
      </c>
      <c r="F38" s="37">
        <v>305.05</v>
      </c>
      <c r="G38" s="37">
        <v>307</v>
      </c>
      <c r="H38" s="37"/>
      <c r="I38" s="38"/>
    </row>
    <row r="39" spans="1:9">
      <c r="A39" s="19">
        <v>37477</v>
      </c>
      <c r="B39" s="34">
        <v>7.6859000000000011</v>
      </c>
      <c r="C39" s="37">
        <v>7.7212000000000005</v>
      </c>
      <c r="D39" s="37">
        <v>7.7182000000000004</v>
      </c>
      <c r="E39" s="37">
        <v>7.7241000000000009</v>
      </c>
      <c r="F39" s="37">
        <v>312.95</v>
      </c>
      <c r="G39" s="37">
        <v>314.8</v>
      </c>
      <c r="H39" s="37"/>
      <c r="I39" s="38"/>
    </row>
    <row r="40" spans="1:9">
      <c r="A40" s="19">
        <v>37484</v>
      </c>
      <c r="B40" s="34">
        <v>7.5153000000000008</v>
      </c>
      <c r="C40" s="37">
        <v>7.5489500000000005</v>
      </c>
      <c r="D40" s="37">
        <v>7.5439000000000007</v>
      </c>
      <c r="E40" s="37">
        <v>7.5539000000000005</v>
      </c>
      <c r="F40" s="37">
        <v>314.2</v>
      </c>
      <c r="G40" s="37">
        <v>313.5</v>
      </c>
      <c r="H40" s="37"/>
      <c r="I40" s="38"/>
    </row>
    <row r="41" spans="1:9">
      <c r="A41" s="19">
        <v>37491</v>
      </c>
      <c r="B41" s="34">
        <v>7.6246000000000009</v>
      </c>
      <c r="C41" s="37">
        <v>7.658500000000001</v>
      </c>
      <c r="D41" s="37">
        <v>7.6521000000000008</v>
      </c>
      <c r="E41" s="37">
        <v>7.6648000000000005</v>
      </c>
      <c r="F41" s="37">
        <v>305.95</v>
      </c>
      <c r="G41" s="37">
        <v>306.5</v>
      </c>
      <c r="H41" s="37"/>
      <c r="I41" s="38"/>
    </row>
    <row r="42" spans="1:9">
      <c r="A42" s="19">
        <v>37498</v>
      </c>
      <c r="B42" s="34">
        <v>7.5324000000000009</v>
      </c>
      <c r="C42" s="37">
        <v>7.5650500000000003</v>
      </c>
      <c r="D42" s="37">
        <v>7.561300000000001</v>
      </c>
      <c r="E42" s="37">
        <v>7.5688000000000004</v>
      </c>
      <c r="F42" s="37">
        <v>312.8</v>
      </c>
      <c r="G42" s="37">
        <v>312</v>
      </c>
      <c r="H42" s="37">
        <v>312.90000000000003</v>
      </c>
      <c r="I42" s="38"/>
    </row>
    <row r="43" spans="1:9">
      <c r="A43" s="19">
        <v>37505</v>
      </c>
      <c r="B43" s="34">
        <v>7.4689000000000005</v>
      </c>
      <c r="C43" s="37">
        <v>7.5013500000000004</v>
      </c>
      <c r="D43" s="37">
        <v>7.4985000000000008</v>
      </c>
      <c r="E43" s="37">
        <v>7.5042000000000009</v>
      </c>
      <c r="F43" s="37">
        <v>319.25</v>
      </c>
      <c r="G43" s="37">
        <v>320</v>
      </c>
      <c r="H43" s="37"/>
      <c r="I43" s="38"/>
    </row>
    <row r="44" spans="1:9">
      <c r="A44" s="19">
        <v>37512</v>
      </c>
      <c r="B44" s="34">
        <v>7.5081000000000007</v>
      </c>
      <c r="C44" s="37">
        <v>7.5405000000000006</v>
      </c>
      <c r="D44" s="37">
        <v>7.5367000000000006</v>
      </c>
      <c r="E44" s="37">
        <v>7.5442000000000009</v>
      </c>
      <c r="F44" s="37">
        <v>318.8</v>
      </c>
      <c r="G44" s="37">
        <v>319</v>
      </c>
      <c r="H44" s="37"/>
      <c r="I44" s="38"/>
    </row>
    <row r="45" spans="1:9">
      <c r="A45" s="19">
        <v>37519</v>
      </c>
      <c r="B45" s="34">
        <v>7.5022000000000002</v>
      </c>
      <c r="C45" s="37">
        <v>7.5345500000000003</v>
      </c>
      <c r="D45" s="37">
        <v>7.530450000000001</v>
      </c>
      <c r="E45" s="37">
        <v>7.5385500000000008</v>
      </c>
      <c r="F45" s="37">
        <v>322.3</v>
      </c>
      <c r="G45" s="37">
        <v>319</v>
      </c>
      <c r="H45" s="37">
        <v>322.10000000000002</v>
      </c>
      <c r="I45" s="38">
        <v>321.3</v>
      </c>
    </row>
    <row r="46" spans="1:9">
      <c r="A46" s="19">
        <v>37526</v>
      </c>
      <c r="B46" s="34">
        <v>7.5112000000000005</v>
      </c>
      <c r="C46" s="37">
        <v>7.5450000000000008</v>
      </c>
      <c r="D46" s="37">
        <v>7.5412000000000008</v>
      </c>
      <c r="E46" s="37">
        <v>7.5487000000000002</v>
      </c>
      <c r="F46" s="37">
        <v>320.05</v>
      </c>
      <c r="G46" s="37">
        <v>319.5</v>
      </c>
      <c r="H46" s="37"/>
      <c r="I46" s="38"/>
    </row>
    <row r="47" spans="1:9">
      <c r="A47" s="19">
        <v>37533</v>
      </c>
      <c r="B47" s="34">
        <v>7.4216000000000006</v>
      </c>
      <c r="C47" s="37">
        <v>7.4552000000000005</v>
      </c>
      <c r="D47" s="37">
        <v>7.4501000000000008</v>
      </c>
      <c r="E47" s="37">
        <v>7.460300000000001</v>
      </c>
      <c r="F47" s="37">
        <v>320.3</v>
      </c>
      <c r="G47" s="37">
        <v>321.40000000000003</v>
      </c>
      <c r="H47" s="37">
        <v>322</v>
      </c>
      <c r="I47" s="38">
        <v>321.60000000000002</v>
      </c>
    </row>
    <row r="48" spans="1:9">
      <c r="A48" s="19">
        <v>37540</v>
      </c>
      <c r="B48" s="34">
        <v>7.3930000000000007</v>
      </c>
      <c r="C48" s="37">
        <v>7.4262000000000006</v>
      </c>
      <c r="D48" s="37">
        <v>7.4234000000000009</v>
      </c>
      <c r="E48" s="37">
        <v>7.4290000000000003</v>
      </c>
      <c r="F48" s="37">
        <v>316.85000000000002</v>
      </c>
      <c r="G48" s="37">
        <v>317</v>
      </c>
      <c r="H48" s="37"/>
      <c r="I48" s="38"/>
    </row>
    <row r="49" spans="1:9">
      <c r="A49" s="19">
        <v>37547</v>
      </c>
      <c r="B49" s="34">
        <v>7.6161000000000003</v>
      </c>
      <c r="C49" s="37">
        <v>7.6500500000000002</v>
      </c>
      <c r="D49" s="37">
        <v>7.6462000000000003</v>
      </c>
      <c r="E49" s="37">
        <v>7.6538000000000004</v>
      </c>
      <c r="F49" s="37">
        <v>312.75</v>
      </c>
      <c r="G49" s="37">
        <v>313.2</v>
      </c>
      <c r="H49" s="37"/>
      <c r="I49" s="38"/>
    </row>
    <row r="50" spans="1:9">
      <c r="A50" s="19">
        <v>37554</v>
      </c>
      <c r="B50" s="34">
        <v>7.5317000000000007</v>
      </c>
      <c r="C50" s="37">
        <v>7.565500000000001</v>
      </c>
      <c r="D50" s="37">
        <v>7.5626000000000007</v>
      </c>
      <c r="E50" s="37">
        <v>7.5684000000000005</v>
      </c>
      <c r="F50" s="37">
        <v>313</v>
      </c>
      <c r="G50" s="37">
        <v>312.8</v>
      </c>
      <c r="H50" s="37">
        <v>314</v>
      </c>
      <c r="I50" s="38"/>
    </row>
    <row r="51" spans="1:9">
      <c r="A51" s="19">
        <v>37561</v>
      </c>
      <c r="B51" s="34">
        <v>7.3958000000000004</v>
      </c>
      <c r="C51" s="37">
        <v>7.4290000000000003</v>
      </c>
      <c r="D51" s="37">
        <v>7.4271000000000003</v>
      </c>
      <c r="E51" s="37">
        <v>7.4308000000000005</v>
      </c>
      <c r="F51" s="37">
        <v>319.85000000000002</v>
      </c>
      <c r="G51" s="37">
        <v>316</v>
      </c>
      <c r="H51" s="37">
        <v>320.10000000000002</v>
      </c>
      <c r="I51" s="38">
        <v>319.3</v>
      </c>
    </row>
    <row r="52" spans="1:9">
      <c r="A52" s="19">
        <v>37568</v>
      </c>
      <c r="B52" s="34">
        <v>7.2179000000000002</v>
      </c>
      <c r="C52" s="37">
        <v>7.2519500000000008</v>
      </c>
      <c r="D52" s="37">
        <v>7.2480000000000002</v>
      </c>
      <c r="E52" s="37">
        <v>7.2558000000000007</v>
      </c>
      <c r="F52" s="37">
        <v>321.7</v>
      </c>
      <c r="G52" s="37">
        <v>321.5</v>
      </c>
      <c r="H52" s="37"/>
      <c r="I52" s="38"/>
    </row>
    <row r="53" spans="1:9">
      <c r="A53" s="19">
        <v>37575</v>
      </c>
      <c r="B53" s="34">
        <v>7.2608000000000006</v>
      </c>
      <c r="C53" s="37">
        <v>7.2947500000000005</v>
      </c>
      <c r="D53" s="37">
        <v>7.2921000000000005</v>
      </c>
      <c r="E53" s="37">
        <v>7.2974000000000006</v>
      </c>
      <c r="F53" s="37">
        <v>319.10000000000002</v>
      </c>
      <c r="G53" s="37">
        <v>317.5</v>
      </c>
      <c r="H53" s="37"/>
      <c r="I53" s="38"/>
    </row>
    <row r="54" spans="1:9">
      <c r="A54" s="19">
        <v>37582</v>
      </c>
      <c r="B54" s="34">
        <v>7.3123000000000005</v>
      </c>
      <c r="C54" s="37">
        <v>7.347900000000001</v>
      </c>
      <c r="D54" s="37">
        <v>7.3449000000000009</v>
      </c>
      <c r="E54" s="37">
        <v>7.3509000000000002</v>
      </c>
      <c r="F54" s="37">
        <v>317.7</v>
      </c>
      <c r="G54" s="37">
        <v>317.2</v>
      </c>
      <c r="H54" s="37"/>
      <c r="I54" s="38">
        <v>317</v>
      </c>
    </row>
    <row r="55" spans="1:9">
      <c r="A55" s="19">
        <v>37589</v>
      </c>
      <c r="B55" s="34">
        <v>7.323500000000001</v>
      </c>
      <c r="C55" s="37">
        <v>7.3595500000000005</v>
      </c>
      <c r="D55" s="37">
        <v>7.3552000000000008</v>
      </c>
      <c r="E55" s="37">
        <v>7.3638000000000003</v>
      </c>
      <c r="F55" s="37">
        <v>317.85000000000002</v>
      </c>
      <c r="G55" s="37">
        <v>317</v>
      </c>
      <c r="H55" s="37"/>
      <c r="I55" s="38"/>
    </row>
    <row r="56" spans="1:9">
      <c r="A56" s="19">
        <v>37596</v>
      </c>
      <c r="B56" s="34">
        <v>7.2175000000000002</v>
      </c>
      <c r="C56" s="37">
        <v>7.2528000000000006</v>
      </c>
      <c r="D56" s="37">
        <v>7.2496000000000009</v>
      </c>
      <c r="E56" s="37">
        <v>7.2560000000000002</v>
      </c>
      <c r="F56" s="37">
        <v>325.75</v>
      </c>
      <c r="G56" s="37">
        <v>325.8</v>
      </c>
      <c r="H56" s="37"/>
      <c r="I56" s="38"/>
    </row>
    <row r="57" spans="1:9">
      <c r="A57" s="19">
        <v>37603</v>
      </c>
      <c r="B57" s="34">
        <v>7.174500000000001</v>
      </c>
      <c r="C57" s="37">
        <v>7.2071000000000005</v>
      </c>
      <c r="D57" s="37">
        <v>7.2038000000000002</v>
      </c>
      <c r="E57" s="37">
        <v>7.2104000000000008</v>
      </c>
      <c r="F57" s="37">
        <v>332.2</v>
      </c>
      <c r="G57" s="37">
        <v>333</v>
      </c>
      <c r="H57" s="37"/>
      <c r="I57" s="38"/>
    </row>
    <row r="58" spans="1:9">
      <c r="A58" s="19">
        <v>37610</v>
      </c>
      <c r="B58" s="34">
        <v>7.0893000000000006</v>
      </c>
      <c r="C58" s="37">
        <v>7.1210000000000004</v>
      </c>
      <c r="D58" s="37">
        <v>7.1174000000000008</v>
      </c>
      <c r="E58" s="37">
        <v>7.1246000000000009</v>
      </c>
      <c r="F58" s="37">
        <v>341.6</v>
      </c>
      <c r="G58" s="37">
        <v>340</v>
      </c>
      <c r="H58" s="37"/>
      <c r="I58" s="38"/>
    </row>
    <row r="59" spans="1:9">
      <c r="A59" s="19">
        <v>37617</v>
      </c>
      <c r="B59" s="34">
        <v>7.0140000000000002</v>
      </c>
      <c r="C59" s="37">
        <v>7.0458500000000006</v>
      </c>
      <c r="D59" s="37">
        <v>7.0430000000000001</v>
      </c>
      <c r="E59" s="37">
        <v>7.0486000000000004</v>
      </c>
      <c r="F59" s="37">
        <v>349.3</v>
      </c>
      <c r="G59" s="37">
        <v>349.5</v>
      </c>
      <c r="H59" s="37"/>
      <c r="I59" s="38"/>
    </row>
    <row r="60" spans="1:9">
      <c r="A60" s="19">
        <v>37624</v>
      </c>
      <c r="B60" s="34">
        <v>6.9570000000000007</v>
      </c>
      <c r="C60" s="37">
        <v>6.9866000000000001</v>
      </c>
      <c r="D60" s="37">
        <v>6.9841000000000006</v>
      </c>
      <c r="E60" s="37">
        <v>6.9891000000000005</v>
      </c>
      <c r="F60" s="37">
        <v>344.5</v>
      </c>
      <c r="G60" s="37">
        <v>345.3</v>
      </c>
      <c r="H60" s="37"/>
      <c r="I60" s="38"/>
    </row>
    <row r="61" spans="1:9">
      <c r="A61" s="19">
        <v>37631</v>
      </c>
      <c r="B61" s="34">
        <v>6.8682000000000007</v>
      </c>
      <c r="C61" s="37">
        <v>6.8969000000000005</v>
      </c>
      <c r="D61" s="37">
        <v>6.8949000000000007</v>
      </c>
      <c r="E61" s="37">
        <v>6.8989000000000003</v>
      </c>
      <c r="F61" s="37">
        <v>353</v>
      </c>
      <c r="G61" s="37">
        <v>354.2</v>
      </c>
      <c r="H61" s="37"/>
      <c r="I61" s="38"/>
    </row>
    <row r="62" spans="1:9">
      <c r="A62" s="19">
        <v>37638</v>
      </c>
      <c r="B62" s="34">
        <v>6.8359000000000005</v>
      </c>
      <c r="C62" s="37">
        <v>6.8636000000000008</v>
      </c>
      <c r="D62" s="37">
        <v>6.8611000000000004</v>
      </c>
      <c r="E62" s="37">
        <v>6.8661000000000003</v>
      </c>
      <c r="F62" s="37">
        <v>357</v>
      </c>
      <c r="G62" s="37">
        <v>350</v>
      </c>
      <c r="H62" s="37">
        <v>358.3</v>
      </c>
      <c r="I62" s="38">
        <v>357.6</v>
      </c>
    </row>
    <row r="63" spans="1:9">
      <c r="A63" s="19">
        <v>37645</v>
      </c>
      <c r="B63" s="34">
        <v>6.8854000000000006</v>
      </c>
      <c r="C63" s="37">
        <v>6.9133000000000004</v>
      </c>
      <c r="D63" s="37">
        <v>6.9092000000000002</v>
      </c>
      <c r="E63" s="37">
        <v>6.9174000000000007</v>
      </c>
      <c r="F63" s="37">
        <v>366</v>
      </c>
      <c r="G63" s="37">
        <v>367</v>
      </c>
      <c r="H63" s="37"/>
      <c r="I63" s="38"/>
    </row>
    <row r="64" spans="1:9">
      <c r="A64" s="19">
        <v>37652</v>
      </c>
      <c r="B64" s="34">
        <v>6.9478000000000009</v>
      </c>
      <c r="C64" s="37">
        <v>6.9728500000000002</v>
      </c>
      <c r="D64" s="37">
        <v>6.9699000000000009</v>
      </c>
      <c r="E64" s="37">
        <v>6.9758000000000004</v>
      </c>
      <c r="F64" s="37">
        <v>367.5</v>
      </c>
      <c r="G64" s="37">
        <v>367.8</v>
      </c>
      <c r="H64" s="37"/>
      <c r="I64" s="38"/>
    </row>
    <row r="65" spans="1:9">
      <c r="A65" s="19">
        <v>37659</v>
      </c>
      <c r="B65" s="34">
        <v>6.9243000000000006</v>
      </c>
      <c r="C65" s="37">
        <v>6.9494000000000007</v>
      </c>
      <c r="D65" s="37">
        <v>6.9461000000000004</v>
      </c>
      <c r="E65" s="37">
        <v>6.9526000000000003</v>
      </c>
      <c r="F65" s="37">
        <v>373.25</v>
      </c>
      <c r="G65" s="37">
        <v>371.1</v>
      </c>
      <c r="H65" s="37"/>
      <c r="I65" s="38">
        <v>368.7</v>
      </c>
    </row>
    <row r="66" spans="1:9">
      <c r="A66" s="19">
        <v>37666</v>
      </c>
      <c r="B66" s="34">
        <v>6.9704000000000006</v>
      </c>
      <c r="C66" s="37">
        <v>6.9948000000000006</v>
      </c>
      <c r="D66" s="37">
        <v>6.9930000000000003</v>
      </c>
      <c r="E66" s="37">
        <v>6.9966000000000008</v>
      </c>
      <c r="F66" s="37">
        <v>354.25</v>
      </c>
      <c r="G66" s="37">
        <v>352.1</v>
      </c>
      <c r="H66" s="37"/>
      <c r="I66" s="38"/>
    </row>
    <row r="67" spans="1:9">
      <c r="A67" s="19">
        <v>37673</v>
      </c>
      <c r="B67" s="34">
        <v>6.9849000000000006</v>
      </c>
      <c r="C67" s="37">
        <v>7.0086000000000004</v>
      </c>
      <c r="D67" s="37">
        <v>7.0064000000000002</v>
      </c>
      <c r="E67" s="37">
        <v>7.0108000000000006</v>
      </c>
      <c r="F67" s="37">
        <v>352.3</v>
      </c>
      <c r="G67" s="37">
        <v>352</v>
      </c>
      <c r="H67" s="37"/>
      <c r="I67" s="38"/>
    </row>
    <row r="68" spans="1:9">
      <c r="A68" s="19">
        <v>37680</v>
      </c>
      <c r="B68" s="34">
        <v>7.1651000000000007</v>
      </c>
      <c r="C68" s="37">
        <v>7.1911000000000005</v>
      </c>
      <c r="D68" s="37">
        <v>7.1871000000000009</v>
      </c>
      <c r="E68" s="37">
        <v>7.1950000000000003</v>
      </c>
      <c r="F68" s="37">
        <v>347.45</v>
      </c>
      <c r="G68" s="37">
        <v>355.1</v>
      </c>
      <c r="H68" s="37">
        <v>347.7</v>
      </c>
      <c r="I68" s="38">
        <v>347.1</v>
      </c>
    </row>
    <row r="69" spans="1:9">
      <c r="A69" s="19">
        <v>37687</v>
      </c>
      <c r="B69" s="34">
        <v>7.2180000000000009</v>
      </c>
      <c r="C69" s="37">
        <v>7.2444000000000006</v>
      </c>
      <c r="D69" s="37">
        <v>7.2396000000000003</v>
      </c>
      <c r="E69" s="37">
        <v>7.249200000000001</v>
      </c>
      <c r="F69" s="37">
        <v>350.75</v>
      </c>
      <c r="G69" s="37">
        <v>355.1</v>
      </c>
      <c r="H69" s="37">
        <v>357.2</v>
      </c>
      <c r="I69" s="38">
        <v>356.8</v>
      </c>
    </row>
    <row r="70" spans="1:9">
      <c r="A70" s="19">
        <v>37694</v>
      </c>
      <c r="B70" s="34">
        <v>7.2172500000000008</v>
      </c>
      <c r="C70" s="37">
        <v>7.2467500000000005</v>
      </c>
      <c r="D70" s="37">
        <v>7.2415000000000003</v>
      </c>
      <c r="E70" s="37">
        <v>7.2520000000000007</v>
      </c>
      <c r="F70" s="37">
        <v>335.2</v>
      </c>
      <c r="G70" s="37">
        <v>342.7</v>
      </c>
      <c r="H70" s="37"/>
      <c r="I70" s="38"/>
    </row>
    <row r="71" spans="1:9">
      <c r="A71" s="19">
        <v>37701</v>
      </c>
      <c r="B71" s="34">
        <v>7.4703500000000007</v>
      </c>
      <c r="C71" s="37">
        <v>7.4975000000000005</v>
      </c>
      <c r="D71" s="37">
        <v>7.4913000000000007</v>
      </c>
      <c r="E71" s="37">
        <v>7.5037000000000003</v>
      </c>
      <c r="F71" s="37">
        <v>333.5</v>
      </c>
      <c r="G71" s="37">
        <v>339</v>
      </c>
      <c r="H71" s="37"/>
      <c r="I71" s="38"/>
    </row>
    <row r="72" spans="1:9">
      <c r="A72" s="19">
        <v>37708</v>
      </c>
      <c r="B72" s="34">
        <v>7.3430500000000007</v>
      </c>
      <c r="C72" s="37">
        <v>7.3697500000000007</v>
      </c>
      <c r="D72" s="37">
        <v>7.366200000000001</v>
      </c>
      <c r="E72" s="37">
        <v>7.3733000000000004</v>
      </c>
      <c r="F72" s="37">
        <v>330.75</v>
      </c>
      <c r="G72" s="37">
        <v>331</v>
      </c>
      <c r="H72" s="37"/>
      <c r="I72" s="38"/>
    </row>
    <row r="73" spans="1:9">
      <c r="A73" s="19">
        <v>37715</v>
      </c>
      <c r="B73" s="34">
        <v>7.257950000000001</v>
      </c>
      <c r="C73" s="37">
        <v>7.2834500000000002</v>
      </c>
      <c r="D73" s="37">
        <v>7.2798000000000007</v>
      </c>
      <c r="E73" s="37">
        <v>7.2871000000000006</v>
      </c>
      <c r="F73" s="37">
        <v>323.8</v>
      </c>
      <c r="G73" s="37">
        <v>324.8</v>
      </c>
      <c r="H73" s="37"/>
      <c r="I73" s="38"/>
    </row>
    <row r="74" spans="1:9">
      <c r="A74" s="19">
        <v>37722</v>
      </c>
      <c r="B74" s="34">
        <v>7.3163500000000008</v>
      </c>
      <c r="C74" s="37">
        <v>7.3413500000000003</v>
      </c>
      <c r="D74" s="37">
        <v>7.3389500000000005</v>
      </c>
      <c r="E74" s="37">
        <v>7.3437500000000009</v>
      </c>
      <c r="F74" s="37">
        <v>324.8</v>
      </c>
      <c r="G74" s="37">
        <v>327.40000000000003</v>
      </c>
      <c r="H74" s="37"/>
      <c r="I74" s="38"/>
    </row>
    <row r="75" spans="1:9">
      <c r="A75" s="19">
        <v>37729</v>
      </c>
      <c r="B75" s="34">
        <v>7.2110000000000003</v>
      </c>
      <c r="C75" s="37">
        <v>7.2351500000000009</v>
      </c>
      <c r="D75" s="37">
        <v>7.2314000000000007</v>
      </c>
      <c r="E75" s="37">
        <v>7.238900000000001</v>
      </c>
      <c r="F75" s="37">
        <v>327</v>
      </c>
      <c r="G75" s="37">
        <v>327.7</v>
      </c>
      <c r="H75" s="37"/>
      <c r="I75" s="38"/>
    </row>
    <row r="76" spans="1:9">
      <c r="A76" s="19">
        <v>37736</v>
      </c>
      <c r="B76" s="34">
        <v>7.0838500000000009</v>
      </c>
      <c r="C76" s="37">
        <v>7.1072500000000005</v>
      </c>
      <c r="D76" s="37">
        <v>7.1022000000000007</v>
      </c>
      <c r="E76" s="37">
        <v>7.1123000000000003</v>
      </c>
      <c r="F76" s="37">
        <v>333.25</v>
      </c>
      <c r="G76" s="37">
        <v>334.2</v>
      </c>
      <c r="H76" s="37"/>
      <c r="I76" s="38"/>
    </row>
    <row r="77" spans="1:9">
      <c r="A77" s="19">
        <v>37743</v>
      </c>
      <c r="B77" s="34">
        <v>7.0050000000000008</v>
      </c>
      <c r="C77" s="37">
        <v>7.0281000000000002</v>
      </c>
      <c r="D77" s="37">
        <v>7.0224000000000002</v>
      </c>
      <c r="E77" s="37">
        <v>7.0338000000000003</v>
      </c>
      <c r="F77" s="37">
        <v>340.5</v>
      </c>
      <c r="G77" s="37">
        <v>339</v>
      </c>
      <c r="H77" s="37"/>
      <c r="I77" s="38"/>
    </row>
    <row r="78" spans="1:9">
      <c r="A78" s="19">
        <v>37750</v>
      </c>
      <c r="B78" s="34">
        <v>6.8558000000000003</v>
      </c>
      <c r="C78" s="37">
        <v>6.8779000000000003</v>
      </c>
      <c r="D78" s="37">
        <v>6.8758000000000008</v>
      </c>
      <c r="E78" s="37">
        <v>6.8800000000000008</v>
      </c>
      <c r="F78" s="37">
        <v>347.90000000000003</v>
      </c>
      <c r="G78" s="37">
        <v>348.3</v>
      </c>
      <c r="H78" s="37"/>
      <c r="I78" s="38"/>
    </row>
    <row r="79" spans="1:9">
      <c r="A79" s="19">
        <v>37757</v>
      </c>
      <c r="B79" s="34">
        <v>6.7991000000000001</v>
      </c>
      <c r="C79" s="37">
        <v>6.8213000000000008</v>
      </c>
      <c r="D79" s="37">
        <v>6.8190000000000008</v>
      </c>
      <c r="E79" s="37">
        <v>6.8236000000000008</v>
      </c>
      <c r="F79" s="37">
        <v>355</v>
      </c>
      <c r="G79" s="37">
        <v>348.3</v>
      </c>
      <c r="H79" s="37"/>
      <c r="I79" s="38"/>
    </row>
    <row r="80" spans="1:9">
      <c r="A80" s="19">
        <v>37764</v>
      </c>
      <c r="B80" s="34">
        <v>6.6738000000000008</v>
      </c>
      <c r="C80" s="37">
        <v>6.6955500000000008</v>
      </c>
      <c r="D80" s="37">
        <v>6.6907000000000005</v>
      </c>
      <c r="E80" s="37">
        <v>6.7004000000000001</v>
      </c>
      <c r="F80" s="37">
        <v>370.5</v>
      </c>
      <c r="G80" s="37">
        <v>348.3</v>
      </c>
      <c r="H80" s="37">
        <v>370.3</v>
      </c>
      <c r="I80" s="38">
        <v>369.3</v>
      </c>
    </row>
    <row r="81" spans="1:9">
      <c r="A81" s="19">
        <v>37771</v>
      </c>
      <c r="B81" s="34">
        <v>6.6926000000000005</v>
      </c>
      <c r="C81" s="37">
        <v>6.713000000000001</v>
      </c>
      <c r="D81" s="37">
        <v>6.7090500000000004</v>
      </c>
      <c r="E81" s="37">
        <v>6.7169500000000006</v>
      </c>
      <c r="F81" s="37">
        <v>361.40000000000003</v>
      </c>
      <c r="G81" s="37">
        <v>363.5</v>
      </c>
      <c r="H81" s="37"/>
      <c r="I81" s="38"/>
    </row>
    <row r="82" spans="1:9">
      <c r="A82" s="19">
        <v>37778</v>
      </c>
      <c r="B82" s="34">
        <v>6.9626500000000009</v>
      </c>
      <c r="C82" s="37">
        <v>6.9821500000000007</v>
      </c>
      <c r="D82" s="37">
        <v>6.9794000000000009</v>
      </c>
      <c r="E82" s="37">
        <v>6.9849000000000006</v>
      </c>
      <c r="F82" s="37">
        <v>363</v>
      </c>
      <c r="G82" s="37">
        <v>364.5</v>
      </c>
      <c r="H82" s="37"/>
      <c r="I82" s="38">
        <v>363.5</v>
      </c>
    </row>
    <row r="83" spans="1:9">
      <c r="A83" s="19">
        <v>37785</v>
      </c>
      <c r="B83" s="34">
        <v>6.9457500000000003</v>
      </c>
      <c r="C83" s="37">
        <v>6.9648500000000002</v>
      </c>
      <c r="D83" s="37">
        <v>6.9620500000000005</v>
      </c>
      <c r="E83" s="37">
        <v>6.9676500000000008</v>
      </c>
      <c r="F83" s="37">
        <v>353.05</v>
      </c>
      <c r="G83" s="37">
        <v>357</v>
      </c>
      <c r="H83" s="37"/>
      <c r="I83" s="38"/>
    </row>
    <row r="84" spans="1:9">
      <c r="A84" s="19">
        <v>37792</v>
      </c>
      <c r="B84" s="34">
        <v>7.0421500000000004</v>
      </c>
      <c r="C84" s="37">
        <v>7.0603500000000006</v>
      </c>
      <c r="D84" s="37">
        <v>7.0562000000000005</v>
      </c>
      <c r="E84" s="37">
        <v>7.0645000000000007</v>
      </c>
      <c r="F84" s="37">
        <v>358</v>
      </c>
      <c r="G84" s="37">
        <v>357</v>
      </c>
      <c r="H84" s="37"/>
      <c r="I84" s="38"/>
    </row>
    <row r="85" spans="1:9">
      <c r="A85" s="19">
        <v>37799</v>
      </c>
      <c r="B85" s="34">
        <v>7.245400000000001</v>
      </c>
      <c r="C85" s="37">
        <v>7.2641500000000008</v>
      </c>
      <c r="D85" s="37">
        <v>7.2608000000000006</v>
      </c>
      <c r="E85" s="37">
        <v>7.267500000000001</v>
      </c>
      <c r="F85" s="37">
        <v>345.5</v>
      </c>
      <c r="G85" s="37">
        <v>343.40000000000003</v>
      </c>
      <c r="H85" s="37"/>
      <c r="I85" s="38"/>
    </row>
    <row r="86" spans="1:9">
      <c r="A86" s="19">
        <v>37806</v>
      </c>
      <c r="B86" s="34">
        <v>7.2150000000000007</v>
      </c>
      <c r="C86" s="37">
        <v>7.233200000000001</v>
      </c>
      <c r="D86" s="37">
        <v>7.2299500000000005</v>
      </c>
      <c r="E86" s="37">
        <v>7.2364500000000005</v>
      </c>
      <c r="F86" s="37">
        <v>349.40000000000003</v>
      </c>
      <c r="G86" s="37">
        <v>343.40000000000003</v>
      </c>
      <c r="H86" s="37"/>
      <c r="I86" s="38"/>
    </row>
    <row r="87" spans="1:9">
      <c r="A87" s="19">
        <v>37813</v>
      </c>
      <c r="B87" s="34">
        <v>7.3476000000000008</v>
      </c>
      <c r="C87" s="37">
        <v>7.3660000000000005</v>
      </c>
      <c r="D87" s="37">
        <v>7.3633000000000006</v>
      </c>
      <c r="E87" s="37">
        <v>7.3687000000000005</v>
      </c>
      <c r="F87" s="37">
        <v>343.7</v>
      </c>
      <c r="G87" s="37">
        <v>344</v>
      </c>
      <c r="H87" s="37"/>
      <c r="I87" s="38"/>
    </row>
    <row r="88" spans="1:9">
      <c r="A88" s="19">
        <v>37820</v>
      </c>
      <c r="B88" s="34">
        <v>7.4198000000000004</v>
      </c>
      <c r="C88" s="37">
        <v>7.4375500000000008</v>
      </c>
      <c r="D88" s="37">
        <v>7.4353000000000007</v>
      </c>
      <c r="E88" s="37">
        <v>7.4398000000000009</v>
      </c>
      <c r="F88" s="37">
        <v>344.35</v>
      </c>
      <c r="G88" s="37">
        <v>346.90000000000003</v>
      </c>
      <c r="H88" s="37"/>
      <c r="I88" s="38"/>
    </row>
    <row r="89" spans="1:9">
      <c r="A89" s="19">
        <v>37827</v>
      </c>
      <c r="B89" s="34">
        <v>7.0993500000000003</v>
      </c>
      <c r="C89" s="37">
        <v>7.1152000000000006</v>
      </c>
      <c r="D89" s="37">
        <v>7.1117000000000008</v>
      </c>
      <c r="E89" s="37">
        <v>7.1187000000000005</v>
      </c>
      <c r="F89" s="37">
        <v>363</v>
      </c>
      <c r="G89" s="37">
        <v>346.90000000000003</v>
      </c>
      <c r="H89" s="37"/>
      <c r="I89" s="38"/>
    </row>
    <row r="90" spans="1:9">
      <c r="A90" s="19">
        <v>37834</v>
      </c>
      <c r="B90" s="34">
        <v>7.2717500000000008</v>
      </c>
      <c r="C90" s="37">
        <v>7.2876000000000003</v>
      </c>
      <c r="D90" s="37">
        <v>7.2857000000000003</v>
      </c>
      <c r="E90" s="37">
        <v>7.2895000000000003</v>
      </c>
      <c r="F90" s="37">
        <v>352.35</v>
      </c>
      <c r="G90" s="37">
        <v>346</v>
      </c>
      <c r="H90" s="37"/>
      <c r="I90" s="38"/>
    </row>
    <row r="91" spans="1:9">
      <c r="A91" s="19">
        <v>37841</v>
      </c>
      <c r="B91" s="34">
        <v>7.2197500000000003</v>
      </c>
      <c r="C91" s="37">
        <v>7.2338000000000005</v>
      </c>
      <c r="D91" s="37">
        <v>7.2302500000000007</v>
      </c>
      <c r="E91" s="37">
        <v>7.2373500000000002</v>
      </c>
      <c r="F91" s="37">
        <v>353.95</v>
      </c>
      <c r="G91" s="37">
        <v>357.5</v>
      </c>
      <c r="H91" s="37"/>
      <c r="I91" s="38"/>
    </row>
    <row r="92" spans="1:9">
      <c r="A92" s="19">
        <v>37848</v>
      </c>
      <c r="B92" s="34">
        <v>7.3775000000000004</v>
      </c>
      <c r="C92" s="37">
        <v>7.3903000000000008</v>
      </c>
      <c r="D92" s="37">
        <v>7.3873500000000005</v>
      </c>
      <c r="E92" s="37">
        <v>7.393250000000001</v>
      </c>
      <c r="F92" s="37">
        <v>364.5</v>
      </c>
      <c r="G92" s="37">
        <v>363.5</v>
      </c>
      <c r="H92" s="37"/>
      <c r="I92" s="38"/>
    </row>
    <row r="93" spans="1:9">
      <c r="A93" s="19">
        <v>37855</v>
      </c>
      <c r="B93" s="34">
        <v>7.6457000000000006</v>
      </c>
      <c r="C93" s="37">
        <v>7.658500000000001</v>
      </c>
      <c r="D93" s="37">
        <v>7.6545000000000005</v>
      </c>
      <c r="E93" s="37">
        <v>7.6625000000000005</v>
      </c>
      <c r="F93" s="37">
        <v>358.75</v>
      </c>
      <c r="G93" s="37">
        <v>363.5</v>
      </c>
      <c r="H93" s="37"/>
      <c r="I93" s="38"/>
    </row>
    <row r="94" spans="1:9">
      <c r="A94" s="19">
        <v>37862</v>
      </c>
      <c r="B94" s="34">
        <v>7.496150000000001</v>
      </c>
      <c r="C94" s="37">
        <v>7.5080500000000008</v>
      </c>
      <c r="D94" s="37">
        <v>7.5066000000000006</v>
      </c>
      <c r="E94" s="37">
        <v>7.509500000000001</v>
      </c>
      <c r="F94" s="37">
        <v>375.6</v>
      </c>
      <c r="G94" s="37">
        <v>375</v>
      </c>
      <c r="H94" s="37"/>
      <c r="I94" s="38"/>
    </row>
    <row r="95" spans="1:9">
      <c r="A95" s="19">
        <v>37869</v>
      </c>
      <c r="B95" s="34">
        <v>7.4664500000000009</v>
      </c>
      <c r="C95" s="37">
        <v>7.4778000000000002</v>
      </c>
      <c r="D95" s="37">
        <v>7.4758000000000004</v>
      </c>
      <c r="E95" s="37">
        <v>7.4798000000000009</v>
      </c>
      <c r="F95" s="37">
        <v>375.8</v>
      </c>
      <c r="G95" s="37">
        <v>375</v>
      </c>
      <c r="H95" s="37"/>
      <c r="I95" s="38"/>
    </row>
    <row r="96" spans="1:9">
      <c r="A96" s="19">
        <v>37876</v>
      </c>
      <c r="B96" s="34">
        <v>7.3152500000000007</v>
      </c>
      <c r="C96" s="37">
        <v>7.3256000000000006</v>
      </c>
      <c r="D96" s="37">
        <v>7.3214000000000006</v>
      </c>
      <c r="E96" s="37">
        <v>7.3298000000000005</v>
      </c>
      <c r="F96" s="37">
        <v>378.25</v>
      </c>
      <c r="G96" s="37">
        <v>378</v>
      </c>
      <c r="H96" s="37"/>
      <c r="I96" s="38"/>
    </row>
    <row r="97" spans="1:9">
      <c r="A97" s="19">
        <v>37883</v>
      </c>
      <c r="B97" s="34">
        <v>7.1904500000000002</v>
      </c>
      <c r="C97" s="37">
        <v>7.2001000000000008</v>
      </c>
      <c r="D97" s="37">
        <v>7.1976000000000004</v>
      </c>
      <c r="E97" s="37">
        <v>7.2026000000000003</v>
      </c>
      <c r="F97" s="37">
        <v>379.75</v>
      </c>
      <c r="G97" s="37">
        <v>378</v>
      </c>
      <c r="H97" s="37"/>
      <c r="I97" s="38"/>
    </row>
    <row r="98" spans="1:9">
      <c r="A98" s="19">
        <v>37890</v>
      </c>
      <c r="B98" s="34">
        <v>7.0629000000000008</v>
      </c>
      <c r="C98" s="37">
        <v>7.0726500000000003</v>
      </c>
      <c r="D98" s="37">
        <v>7.0702000000000007</v>
      </c>
      <c r="E98" s="37">
        <v>7.0751000000000008</v>
      </c>
      <c r="F98" s="37">
        <v>382.7</v>
      </c>
      <c r="G98" s="37">
        <v>378</v>
      </c>
      <c r="H98" s="37"/>
      <c r="I98" s="38"/>
    </row>
    <row r="99" spans="1:9">
      <c r="A99" s="19">
        <v>37897</v>
      </c>
      <c r="B99" s="34">
        <v>7.0233500000000006</v>
      </c>
      <c r="C99" s="37">
        <v>7.0330500000000002</v>
      </c>
      <c r="D99" s="37">
        <v>7.0283000000000007</v>
      </c>
      <c r="E99" s="37">
        <v>7.0378000000000007</v>
      </c>
      <c r="F99" s="37">
        <v>384.25</v>
      </c>
      <c r="G99" s="37">
        <v>368.6</v>
      </c>
      <c r="H99" s="37"/>
      <c r="I99" s="38"/>
    </row>
    <row r="100" spans="1:9">
      <c r="A100" s="19">
        <v>37904</v>
      </c>
      <c r="B100" s="34">
        <v>6.9719000000000007</v>
      </c>
      <c r="C100" s="37">
        <v>6.9816000000000003</v>
      </c>
      <c r="D100" s="37">
        <v>6.9788000000000006</v>
      </c>
      <c r="E100" s="37">
        <v>6.9844000000000008</v>
      </c>
      <c r="F100" s="37">
        <v>372.3</v>
      </c>
      <c r="G100" s="37">
        <v>370.8</v>
      </c>
      <c r="H100" s="37">
        <v>372.40000000000003</v>
      </c>
      <c r="I100" s="38">
        <v>371.7</v>
      </c>
    </row>
    <row r="101" spans="1:9">
      <c r="A101" s="19">
        <v>37911</v>
      </c>
      <c r="B101" s="34">
        <v>7.1054500000000003</v>
      </c>
      <c r="C101" s="37">
        <v>7.1156500000000005</v>
      </c>
      <c r="D101" s="37">
        <v>7.111250000000001</v>
      </c>
      <c r="E101" s="37">
        <v>7.1200500000000009</v>
      </c>
      <c r="F101" s="37">
        <v>370.5</v>
      </c>
      <c r="G101" s="37">
        <v>369.5</v>
      </c>
      <c r="H101" s="37"/>
      <c r="I101" s="38">
        <v>370.2</v>
      </c>
    </row>
    <row r="102" spans="1:9">
      <c r="A102" s="19">
        <v>37918</v>
      </c>
      <c r="B102" s="34">
        <v>6.9869500000000002</v>
      </c>
      <c r="C102" s="37">
        <v>6.9969500000000009</v>
      </c>
      <c r="D102" s="37">
        <v>6.9916000000000009</v>
      </c>
      <c r="E102" s="37">
        <v>7.0023000000000009</v>
      </c>
      <c r="F102" s="37">
        <v>388.25</v>
      </c>
      <c r="G102" s="37">
        <v>393.5</v>
      </c>
      <c r="H102" s="37"/>
      <c r="I102" s="38"/>
    </row>
    <row r="103" spans="1:9">
      <c r="A103" s="19">
        <v>37925</v>
      </c>
      <c r="B103" s="34">
        <v>7.0720500000000008</v>
      </c>
      <c r="C103" s="37">
        <v>7.0818000000000003</v>
      </c>
      <c r="D103" s="37">
        <v>7.0794000000000006</v>
      </c>
      <c r="E103" s="37">
        <v>7.0842000000000009</v>
      </c>
      <c r="F103" s="37">
        <v>386.25</v>
      </c>
      <c r="G103" s="37">
        <v>387</v>
      </c>
      <c r="H103" s="37">
        <v>388.5</v>
      </c>
      <c r="I103" s="38"/>
    </row>
    <row r="104" spans="1:9">
      <c r="A104" s="19">
        <v>37932</v>
      </c>
      <c r="B104" s="34">
        <v>7.1832000000000003</v>
      </c>
      <c r="C104" s="37">
        <v>7.1932000000000009</v>
      </c>
      <c r="D104" s="37">
        <v>7.1897000000000002</v>
      </c>
      <c r="E104" s="37">
        <v>7.1967000000000008</v>
      </c>
      <c r="F104" s="37">
        <v>378.95</v>
      </c>
      <c r="G104" s="37">
        <v>383</v>
      </c>
      <c r="H104" s="37"/>
      <c r="I104" s="38"/>
    </row>
    <row r="105" spans="1:9">
      <c r="A105" s="19">
        <v>37939</v>
      </c>
      <c r="B105" s="34">
        <v>6.9735000000000005</v>
      </c>
      <c r="C105" s="37">
        <v>6.9831000000000003</v>
      </c>
      <c r="D105" s="37">
        <v>6.98</v>
      </c>
      <c r="E105" s="37">
        <v>6.9862000000000002</v>
      </c>
      <c r="F105" s="37">
        <v>396.7</v>
      </c>
      <c r="G105" s="37">
        <v>396</v>
      </c>
      <c r="H105" s="37"/>
      <c r="I105" s="38"/>
    </row>
    <row r="106" spans="1:9">
      <c r="A106" s="19">
        <v>37946</v>
      </c>
      <c r="B106" s="34">
        <v>6.8457500000000007</v>
      </c>
      <c r="C106" s="37">
        <v>6.8559500000000009</v>
      </c>
      <c r="D106" s="37">
        <v>6.8523000000000005</v>
      </c>
      <c r="E106" s="37">
        <v>6.8596000000000004</v>
      </c>
      <c r="F106" s="37">
        <v>395.5</v>
      </c>
      <c r="G106" s="37">
        <v>395.8</v>
      </c>
      <c r="H106" s="37"/>
      <c r="I106" s="38"/>
    </row>
    <row r="107" spans="1:9">
      <c r="A107" s="19">
        <v>37953</v>
      </c>
      <c r="B107" s="34">
        <v>6.8234000000000004</v>
      </c>
      <c r="C107" s="37">
        <v>6.8331500000000007</v>
      </c>
      <c r="D107" s="37">
        <v>6.8318000000000003</v>
      </c>
      <c r="E107" s="37">
        <v>6.8345000000000002</v>
      </c>
      <c r="F107" s="37">
        <v>396</v>
      </c>
      <c r="G107" s="37">
        <v>396.7</v>
      </c>
      <c r="H107" s="37"/>
      <c r="I107" s="38"/>
    </row>
    <row r="108" spans="1:9">
      <c r="A108" s="19">
        <v>37960</v>
      </c>
      <c r="B108" s="34">
        <v>6.6617500000000005</v>
      </c>
      <c r="C108" s="37">
        <v>6.6715000000000009</v>
      </c>
      <c r="D108" s="37">
        <v>6.6690000000000005</v>
      </c>
      <c r="E108" s="37">
        <v>6.6740000000000004</v>
      </c>
      <c r="F108" s="37">
        <v>402.40000000000003</v>
      </c>
      <c r="G108" s="37">
        <v>406.8</v>
      </c>
      <c r="H108" s="37"/>
      <c r="I108" s="38"/>
    </row>
    <row r="109" spans="1:9">
      <c r="A109" s="19">
        <v>37967</v>
      </c>
      <c r="B109" s="34">
        <v>6.6741000000000001</v>
      </c>
      <c r="C109" s="37">
        <v>6.6830000000000007</v>
      </c>
      <c r="D109" s="37">
        <v>6.6807500000000006</v>
      </c>
      <c r="E109" s="37">
        <v>6.6852500000000008</v>
      </c>
      <c r="F109" s="37">
        <v>407.1</v>
      </c>
      <c r="G109" s="37">
        <v>409.90000000000003</v>
      </c>
      <c r="H109" s="37"/>
      <c r="I109" s="38"/>
    </row>
    <row r="110" spans="1:9">
      <c r="A110" s="19">
        <v>37974</v>
      </c>
      <c r="B110" s="34">
        <v>6.7372000000000005</v>
      </c>
      <c r="C110" s="37">
        <v>6.7452000000000005</v>
      </c>
      <c r="D110" s="37">
        <v>6.7419000000000002</v>
      </c>
      <c r="E110" s="37">
        <v>6.7485000000000008</v>
      </c>
      <c r="F110" s="37">
        <v>409.75</v>
      </c>
      <c r="G110" s="37">
        <v>408.1</v>
      </c>
      <c r="H110" s="37"/>
      <c r="I110" s="38">
        <v>408.2</v>
      </c>
    </row>
    <row r="111" spans="1:9">
      <c r="A111" s="19">
        <v>37981</v>
      </c>
      <c r="B111" s="34">
        <v>6.7661500000000006</v>
      </c>
      <c r="C111" s="37">
        <v>6.7737000000000007</v>
      </c>
      <c r="D111" s="37">
        <v>6.7669000000000006</v>
      </c>
      <c r="E111" s="37">
        <v>6.7805000000000009</v>
      </c>
      <c r="F111" s="37">
        <v>409.25</v>
      </c>
      <c r="G111" s="37">
        <v>412.8</v>
      </c>
      <c r="H111" s="37"/>
      <c r="I111" s="38"/>
    </row>
    <row r="112" spans="1:9">
      <c r="A112" s="19">
        <v>37988</v>
      </c>
      <c r="B112" s="34">
        <v>6.6616500000000007</v>
      </c>
      <c r="C112" s="37">
        <v>6.6688000000000009</v>
      </c>
      <c r="D112" s="37">
        <v>6.6636000000000006</v>
      </c>
      <c r="E112" s="37">
        <v>6.6740000000000004</v>
      </c>
      <c r="F112" s="37">
        <v>416.7</v>
      </c>
      <c r="G112" s="37">
        <v>413.6</v>
      </c>
      <c r="H112" s="37"/>
      <c r="I112" s="38"/>
    </row>
    <row r="113" spans="1:9">
      <c r="A113" s="19">
        <v>37995</v>
      </c>
      <c r="B113" s="34">
        <v>6.7291000000000007</v>
      </c>
      <c r="C113" s="37">
        <v>6.7358000000000002</v>
      </c>
      <c r="D113" s="37">
        <v>6.7338500000000003</v>
      </c>
      <c r="E113" s="37">
        <v>6.7377500000000001</v>
      </c>
      <c r="F113" s="37">
        <v>423.35</v>
      </c>
      <c r="G113" s="37">
        <v>422.5</v>
      </c>
      <c r="H113" s="37"/>
      <c r="I113" s="38"/>
    </row>
    <row r="114" spans="1:9">
      <c r="A114" s="19">
        <v>38002</v>
      </c>
      <c r="B114" s="34">
        <v>6.9505500000000007</v>
      </c>
      <c r="C114" s="37">
        <v>6.9573000000000009</v>
      </c>
      <c r="D114" s="37">
        <v>6.9544000000000006</v>
      </c>
      <c r="E114" s="37">
        <v>6.9602000000000004</v>
      </c>
      <c r="F114" s="37">
        <v>408.40000000000003</v>
      </c>
      <c r="G114" s="37">
        <v>423</v>
      </c>
      <c r="H114" s="37"/>
      <c r="I114" s="38"/>
    </row>
    <row r="115" spans="1:9">
      <c r="A115" s="19">
        <v>38009</v>
      </c>
      <c r="B115" s="34">
        <v>6.7882000000000007</v>
      </c>
      <c r="C115" s="37">
        <v>6.7947000000000006</v>
      </c>
      <c r="D115" s="37">
        <v>6.7916000000000007</v>
      </c>
      <c r="E115" s="37">
        <v>6.7978000000000005</v>
      </c>
      <c r="F115" s="37">
        <v>409</v>
      </c>
      <c r="G115" s="37">
        <v>423</v>
      </c>
      <c r="H115" s="37"/>
      <c r="I115" s="38"/>
    </row>
    <row r="116" spans="1:9">
      <c r="A116" s="19">
        <v>38016</v>
      </c>
      <c r="B116" s="34">
        <v>7.0122000000000009</v>
      </c>
      <c r="C116" s="37">
        <v>7.0181000000000004</v>
      </c>
      <c r="D116" s="37">
        <v>7.0158000000000005</v>
      </c>
      <c r="E116" s="37">
        <v>7.0204000000000004</v>
      </c>
      <c r="F116" s="37">
        <v>399.75</v>
      </c>
      <c r="G116" s="37">
        <v>401.5</v>
      </c>
      <c r="H116" s="37"/>
      <c r="I116" s="38"/>
    </row>
    <row r="117" spans="1:9">
      <c r="A117" s="19">
        <v>38023</v>
      </c>
      <c r="B117" s="34">
        <v>6.8965000000000005</v>
      </c>
      <c r="C117" s="37">
        <v>6.902400000000001</v>
      </c>
      <c r="D117" s="37">
        <v>6.8997000000000002</v>
      </c>
      <c r="E117" s="37">
        <v>6.9051000000000009</v>
      </c>
      <c r="F117" s="37">
        <v>404.25</v>
      </c>
      <c r="G117" s="37">
        <v>403.6</v>
      </c>
      <c r="H117" s="37"/>
      <c r="I117" s="38"/>
    </row>
    <row r="118" spans="1:9">
      <c r="A118" s="19">
        <v>38030</v>
      </c>
      <c r="B118" s="34">
        <v>6.8979000000000008</v>
      </c>
      <c r="C118" s="37">
        <v>6.9034000000000004</v>
      </c>
      <c r="D118" s="37">
        <v>6.9008000000000003</v>
      </c>
      <c r="E118" s="37">
        <v>6.9060000000000006</v>
      </c>
      <c r="F118" s="37">
        <v>416</v>
      </c>
      <c r="G118" s="37">
        <v>408.5</v>
      </c>
      <c r="H118" s="37"/>
      <c r="I118" s="38">
        <v>408</v>
      </c>
    </row>
    <row r="119" spans="1:9">
      <c r="A119" s="19">
        <v>38037</v>
      </c>
      <c r="B119" s="34">
        <v>6.9984000000000002</v>
      </c>
      <c r="C119" s="37">
        <v>7.0036000000000005</v>
      </c>
      <c r="D119" s="37">
        <v>7.0004000000000008</v>
      </c>
      <c r="E119" s="37">
        <v>7.0068000000000001</v>
      </c>
      <c r="F119" s="37">
        <v>405.25</v>
      </c>
      <c r="G119" s="37">
        <v>399</v>
      </c>
      <c r="H119" s="37"/>
      <c r="I119" s="38"/>
    </row>
    <row r="120" spans="1:9">
      <c r="A120" s="19">
        <v>38044</v>
      </c>
      <c r="B120" s="34">
        <v>7.0394500000000004</v>
      </c>
      <c r="C120" s="37">
        <v>7.0441500000000001</v>
      </c>
      <c r="D120" s="37">
        <v>7.0416000000000007</v>
      </c>
      <c r="E120" s="37">
        <v>7.0467000000000004</v>
      </c>
      <c r="F120" s="37">
        <v>395.85</v>
      </c>
      <c r="G120" s="37">
        <v>395</v>
      </c>
      <c r="H120" s="37"/>
      <c r="I120" s="38"/>
    </row>
    <row r="121" spans="1:9">
      <c r="A121" s="19">
        <v>38051</v>
      </c>
      <c r="B121" s="34">
        <v>6.9821500000000007</v>
      </c>
      <c r="C121" s="37">
        <v>6.9871500000000006</v>
      </c>
      <c r="D121" s="37">
        <v>6.9838000000000005</v>
      </c>
      <c r="E121" s="37">
        <v>6.9905000000000008</v>
      </c>
      <c r="F121" s="37">
        <v>399.25</v>
      </c>
      <c r="G121" s="37">
        <v>401</v>
      </c>
      <c r="H121" s="37"/>
      <c r="I121" s="38"/>
    </row>
    <row r="122" spans="1:9">
      <c r="A122" s="19">
        <v>38058</v>
      </c>
      <c r="B122" s="34">
        <v>6.9646000000000008</v>
      </c>
      <c r="C122" s="37">
        <v>6.9692000000000007</v>
      </c>
      <c r="D122" s="37">
        <v>6.9663000000000004</v>
      </c>
      <c r="E122" s="37">
        <v>6.9721000000000002</v>
      </c>
      <c r="F122" s="37">
        <v>398</v>
      </c>
      <c r="G122" s="37">
        <v>401.2</v>
      </c>
      <c r="H122" s="37">
        <v>400.90000000000003</v>
      </c>
      <c r="I122" s="38">
        <v>400</v>
      </c>
    </row>
    <row r="123" spans="1:9">
      <c r="A123" s="19">
        <v>38065</v>
      </c>
      <c r="B123" s="34">
        <v>6.8744500000000004</v>
      </c>
      <c r="C123" s="37">
        <v>6.8793000000000006</v>
      </c>
      <c r="D123" s="37">
        <v>6.8767000000000005</v>
      </c>
      <c r="E123" s="37">
        <v>6.8819000000000008</v>
      </c>
      <c r="F123" s="37">
        <v>412</v>
      </c>
      <c r="G123" s="37">
        <v>412</v>
      </c>
      <c r="H123" s="37"/>
      <c r="I123" s="38"/>
    </row>
    <row r="124" spans="1:9">
      <c r="A124" s="19">
        <v>38072</v>
      </c>
      <c r="B124" s="34">
        <v>6.9880500000000003</v>
      </c>
      <c r="C124" s="37">
        <v>6.9929000000000006</v>
      </c>
      <c r="D124" s="37">
        <v>6.9902000000000006</v>
      </c>
      <c r="E124" s="37">
        <v>6.9956000000000005</v>
      </c>
      <c r="F124" s="37">
        <v>421.5</v>
      </c>
      <c r="G124" s="37">
        <v>422</v>
      </c>
      <c r="H124" s="37"/>
      <c r="I124" s="38"/>
    </row>
    <row r="125" spans="1:9">
      <c r="A125" s="19">
        <v>38079</v>
      </c>
      <c r="B125" s="34">
        <v>6.934800000000001</v>
      </c>
      <c r="C125" s="37">
        <v>6.9393900000000004</v>
      </c>
      <c r="D125" s="37">
        <v>6.9363200000000003</v>
      </c>
      <c r="E125" s="37">
        <v>6.9424500000000009</v>
      </c>
      <c r="F125" s="37">
        <v>419</v>
      </c>
      <c r="G125" s="37">
        <v>421.8</v>
      </c>
      <c r="H125" s="37"/>
      <c r="I125" s="38"/>
    </row>
    <row r="126" spans="1:9">
      <c r="A126" s="19">
        <v>38086</v>
      </c>
      <c r="B126" s="34">
        <v>6.9028000000000009</v>
      </c>
      <c r="C126" s="37">
        <v>6.9075500000000005</v>
      </c>
      <c r="D126" s="37">
        <v>6.9057200000000005</v>
      </c>
      <c r="E126" s="37">
        <v>6.9093900000000001</v>
      </c>
      <c r="F126" s="37">
        <v>419.5</v>
      </c>
      <c r="G126" s="37">
        <v>419.40000000000003</v>
      </c>
      <c r="H126" s="37"/>
      <c r="I126" s="38"/>
    </row>
    <row r="127" spans="1:9">
      <c r="A127" s="19">
        <v>38093</v>
      </c>
      <c r="B127" s="34">
        <v>6.8789000000000007</v>
      </c>
      <c r="C127" s="37">
        <v>6.8839000000000006</v>
      </c>
      <c r="D127" s="37">
        <v>6.8767400000000007</v>
      </c>
      <c r="E127" s="37">
        <v>6.8910600000000004</v>
      </c>
      <c r="F127" s="37">
        <v>400.85</v>
      </c>
      <c r="G127" s="37">
        <v>401</v>
      </c>
      <c r="H127" s="37"/>
      <c r="I127" s="38"/>
    </row>
    <row r="128" spans="1:9">
      <c r="A128" s="19">
        <v>38100</v>
      </c>
      <c r="B128" s="34">
        <v>6.9746000000000006</v>
      </c>
      <c r="C128" s="37">
        <v>6.9793300000000009</v>
      </c>
      <c r="D128" s="37">
        <v>6.9758400000000007</v>
      </c>
      <c r="E128" s="37">
        <v>6.9828200000000002</v>
      </c>
      <c r="F128" s="37">
        <v>394.5</v>
      </c>
      <c r="G128" s="37">
        <v>394.7</v>
      </c>
      <c r="H128" s="37"/>
      <c r="I128" s="38"/>
    </row>
    <row r="129" spans="1:9">
      <c r="A129" s="19">
        <v>38107</v>
      </c>
      <c r="B129" s="34">
        <v>6.8600500000000002</v>
      </c>
      <c r="C129" s="37">
        <v>6.8648600000000002</v>
      </c>
      <c r="D129" s="37">
        <v>6.8631300000000008</v>
      </c>
      <c r="E129" s="37">
        <v>6.8666000000000009</v>
      </c>
      <c r="F129" s="37">
        <v>388.5</v>
      </c>
      <c r="G129" s="37">
        <v>389</v>
      </c>
      <c r="H129" s="37"/>
      <c r="I129" s="38"/>
    </row>
    <row r="130" spans="1:9">
      <c r="A130" s="19">
        <v>38114</v>
      </c>
      <c r="B130" s="34">
        <v>6.8076000000000008</v>
      </c>
      <c r="C130" s="37">
        <v>6.8121900000000002</v>
      </c>
      <c r="D130" s="37">
        <v>6.8096100000000002</v>
      </c>
      <c r="E130" s="37">
        <v>6.8147800000000007</v>
      </c>
      <c r="F130" s="37">
        <v>380.8</v>
      </c>
      <c r="G130" s="37">
        <v>377</v>
      </c>
      <c r="H130" s="37"/>
      <c r="I130" s="38"/>
    </row>
    <row r="131" spans="1:9">
      <c r="A131" s="19">
        <v>38121</v>
      </c>
      <c r="B131" s="34">
        <v>6.9111500000000001</v>
      </c>
      <c r="C131" s="37">
        <v>6.916640000000001</v>
      </c>
      <c r="D131" s="37">
        <v>6.9148800000000001</v>
      </c>
      <c r="E131" s="37">
        <v>6.918400000000001</v>
      </c>
      <c r="F131" s="37">
        <v>376.5</v>
      </c>
      <c r="G131" s="37">
        <v>377</v>
      </c>
      <c r="H131" s="37"/>
      <c r="I131" s="38"/>
    </row>
    <row r="132" spans="1:9">
      <c r="A132" s="19">
        <v>38128</v>
      </c>
      <c r="B132" s="34">
        <v>6.8491000000000009</v>
      </c>
      <c r="C132" s="37">
        <v>6.8542000000000005</v>
      </c>
      <c r="D132" s="37">
        <v>6.8520900000000005</v>
      </c>
      <c r="E132" s="37">
        <v>6.8563100000000006</v>
      </c>
      <c r="F132" s="37">
        <v>385.3</v>
      </c>
      <c r="G132" s="37">
        <v>377</v>
      </c>
      <c r="H132" s="37"/>
      <c r="I132" s="38"/>
    </row>
    <row r="133" spans="1:9">
      <c r="A133" s="19">
        <v>38135</v>
      </c>
      <c r="B133" s="34">
        <v>6.7113000000000005</v>
      </c>
      <c r="C133" s="37">
        <v>6.7159000000000004</v>
      </c>
      <c r="D133" s="37">
        <v>6.7141900000000003</v>
      </c>
      <c r="E133" s="37">
        <v>6.7176000000000009</v>
      </c>
      <c r="F133" s="37">
        <v>393.25</v>
      </c>
      <c r="G133" s="37">
        <v>393.2</v>
      </c>
      <c r="H133" s="37"/>
      <c r="I133" s="38"/>
    </row>
    <row r="134" spans="1:9">
      <c r="A134" s="19">
        <v>38142</v>
      </c>
      <c r="B134" s="34">
        <v>6.6933500000000006</v>
      </c>
      <c r="C134" s="37">
        <v>6.6976500000000003</v>
      </c>
      <c r="D134" s="37">
        <v>6.6955500000000008</v>
      </c>
      <c r="E134" s="37">
        <v>6.6997600000000004</v>
      </c>
      <c r="F134" s="37">
        <v>388.3</v>
      </c>
      <c r="G134" s="37">
        <v>391.5</v>
      </c>
      <c r="H134" s="37"/>
      <c r="I134" s="38"/>
    </row>
    <row r="135" spans="1:9">
      <c r="A135" s="19">
        <v>38149</v>
      </c>
      <c r="B135" s="34">
        <v>6.9069000000000003</v>
      </c>
      <c r="C135" s="37">
        <v>6.9109700000000007</v>
      </c>
      <c r="D135" s="37">
        <v>6.9079900000000007</v>
      </c>
      <c r="E135" s="37">
        <v>6.9139600000000003</v>
      </c>
      <c r="F135" s="37">
        <v>384.95</v>
      </c>
      <c r="G135" s="37">
        <v>385.3</v>
      </c>
      <c r="H135" s="37"/>
      <c r="I135" s="38"/>
    </row>
    <row r="136" spans="1:9">
      <c r="A136" s="19">
        <v>38156</v>
      </c>
      <c r="B136" s="34">
        <v>6.902400000000001</v>
      </c>
      <c r="C136" s="37">
        <v>6.9061500000000002</v>
      </c>
      <c r="D136" s="37">
        <v>6.9044700000000008</v>
      </c>
      <c r="E136" s="37">
        <v>6.907820000000001</v>
      </c>
      <c r="F136" s="37">
        <v>395.1</v>
      </c>
      <c r="G136" s="37">
        <v>396</v>
      </c>
      <c r="H136" s="37"/>
      <c r="I136" s="38"/>
    </row>
    <row r="137" spans="1:9">
      <c r="A137" s="19">
        <v>38163</v>
      </c>
      <c r="B137" s="34">
        <v>6.8302500000000004</v>
      </c>
      <c r="C137" s="37">
        <v>6.8334800000000007</v>
      </c>
      <c r="D137" s="37">
        <v>6.8303200000000004</v>
      </c>
      <c r="E137" s="37">
        <v>6.8366400000000009</v>
      </c>
      <c r="F137" s="37">
        <v>401.5</v>
      </c>
      <c r="G137" s="37">
        <v>403.6</v>
      </c>
      <c r="H137" s="37"/>
      <c r="I137" s="38"/>
    </row>
    <row r="138" spans="1:9">
      <c r="A138" s="19">
        <v>38170</v>
      </c>
      <c r="B138" s="34">
        <v>6.9164000000000003</v>
      </c>
      <c r="C138" s="37">
        <v>6.919690000000001</v>
      </c>
      <c r="D138" s="37">
        <v>6.9131100000000005</v>
      </c>
      <c r="E138" s="37">
        <v>6.926260000000001</v>
      </c>
      <c r="F138" s="37">
        <v>397.75</v>
      </c>
      <c r="G138" s="37">
        <v>395.1</v>
      </c>
      <c r="H138" s="37"/>
      <c r="I138" s="38"/>
    </row>
    <row r="139" spans="1:9">
      <c r="A139" s="19">
        <v>38177</v>
      </c>
      <c r="B139" s="34">
        <v>6.8335000000000008</v>
      </c>
      <c r="C139" s="37">
        <v>6.8370800000000003</v>
      </c>
      <c r="D139" s="37">
        <v>6.8335000000000008</v>
      </c>
      <c r="E139" s="37">
        <v>6.8406600000000006</v>
      </c>
      <c r="F139" s="37">
        <v>406.5</v>
      </c>
      <c r="G139" s="37">
        <v>397.8</v>
      </c>
      <c r="H139" s="37"/>
      <c r="I139" s="38"/>
    </row>
    <row r="140" spans="1:9">
      <c r="A140" s="19">
        <v>38184</v>
      </c>
      <c r="B140" s="34">
        <v>6.8255500000000007</v>
      </c>
      <c r="C140" s="37">
        <v>6.8287600000000008</v>
      </c>
      <c r="D140" s="37">
        <v>6.8260800000000001</v>
      </c>
      <c r="E140" s="37">
        <v>6.8314400000000006</v>
      </c>
      <c r="F140" s="37">
        <v>406.3</v>
      </c>
      <c r="G140" s="37">
        <v>397.8</v>
      </c>
      <c r="H140" s="37"/>
      <c r="I140" s="38"/>
    </row>
    <row r="141" spans="1:9">
      <c r="A141" s="19">
        <v>38191</v>
      </c>
      <c r="B141" s="34">
        <v>7.0024500000000005</v>
      </c>
      <c r="C141" s="37">
        <v>7.0053800000000006</v>
      </c>
      <c r="D141" s="37">
        <v>7.0030300000000008</v>
      </c>
      <c r="E141" s="37">
        <v>7.0077200000000008</v>
      </c>
      <c r="F141" s="37">
        <v>391.5</v>
      </c>
      <c r="G141" s="37">
        <v>391</v>
      </c>
      <c r="H141" s="37"/>
      <c r="I141" s="38"/>
    </row>
    <row r="142" spans="1:9">
      <c r="A142" s="19">
        <v>38198</v>
      </c>
      <c r="B142" s="34">
        <v>7.0015500000000008</v>
      </c>
      <c r="C142" s="37">
        <v>7.0041400000000005</v>
      </c>
      <c r="D142" s="37">
        <v>6.9999100000000007</v>
      </c>
      <c r="E142" s="37">
        <v>7.0083700000000002</v>
      </c>
      <c r="F142" s="37">
        <v>391.40000000000003</v>
      </c>
      <c r="G142" s="37">
        <v>391.2</v>
      </c>
      <c r="H142" s="37"/>
      <c r="I142" s="38"/>
    </row>
    <row r="143" spans="1:9">
      <c r="A143" s="19">
        <v>38205</v>
      </c>
      <c r="B143" s="34">
        <v>6.8080500000000006</v>
      </c>
      <c r="C143" s="37">
        <v>6.8104400000000007</v>
      </c>
      <c r="D143" s="37">
        <v>6.8086900000000004</v>
      </c>
      <c r="E143" s="37">
        <v>6.8121800000000006</v>
      </c>
      <c r="F143" s="37">
        <v>399</v>
      </c>
      <c r="G143" s="37">
        <v>399.5</v>
      </c>
      <c r="H143" s="37"/>
      <c r="I143" s="38">
        <v>399.7</v>
      </c>
    </row>
    <row r="144" spans="1:9">
      <c r="A144" s="19">
        <v>38212</v>
      </c>
      <c r="B144" s="34">
        <v>6.7061000000000002</v>
      </c>
      <c r="C144" s="37">
        <v>6.7081300000000006</v>
      </c>
      <c r="D144" s="37">
        <v>6.7066500000000007</v>
      </c>
      <c r="E144" s="37">
        <v>6.7096200000000001</v>
      </c>
      <c r="F144" s="37">
        <v>396.75</v>
      </c>
      <c r="G144" s="37">
        <v>399</v>
      </c>
      <c r="H144" s="37"/>
      <c r="I144" s="38"/>
    </row>
    <row r="145" spans="1:9">
      <c r="A145" s="19">
        <v>38219</v>
      </c>
      <c r="B145" s="34">
        <v>6.6938500000000003</v>
      </c>
      <c r="C145" s="37">
        <v>6.6956500000000005</v>
      </c>
      <c r="D145" s="37">
        <v>6.6927700000000003</v>
      </c>
      <c r="E145" s="37">
        <v>6.6985300000000008</v>
      </c>
      <c r="F145" s="37">
        <v>410.55</v>
      </c>
      <c r="G145" s="37">
        <v>412.8</v>
      </c>
      <c r="H145" s="37"/>
      <c r="I145" s="38">
        <v>412.5</v>
      </c>
    </row>
    <row r="146" spans="1:9">
      <c r="A146" s="19">
        <v>38226</v>
      </c>
      <c r="B146" s="34">
        <v>6.9422000000000006</v>
      </c>
      <c r="C146" s="37">
        <v>6.9437200000000008</v>
      </c>
      <c r="D146" s="37">
        <v>6.9409900000000002</v>
      </c>
      <c r="E146" s="37">
        <v>6.9464400000000008</v>
      </c>
      <c r="F146" s="37">
        <v>405.1</v>
      </c>
      <c r="G146" s="37">
        <v>403</v>
      </c>
      <c r="H146" s="37"/>
      <c r="I146" s="38"/>
    </row>
    <row r="147" spans="1:9">
      <c r="A147" s="19">
        <v>38233</v>
      </c>
      <c r="B147" s="34">
        <v>6.8996500000000003</v>
      </c>
      <c r="C147" s="37">
        <v>6.9008600000000007</v>
      </c>
      <c r="D147" s="37">
        <v>6.8981400000000006</v>
      </c>
      <c r="E147" s="37">
        <v>6.9035700000000002</v>
      </c>
      <c r="F147" s="37">
        <v>401.15000000000003</v>
      </c>
      <c r="G147" s="37">
        <v>406.40000000000003</v>
      </c>
      <c r="H147" s="37">
        <v>406.7</v>
      </c>
      <c r="I147" s="38">
        <v>406</v>
      </c>
    </row>
    <row r="148" spans="1:9">
      <c r="A148" s="19">
        <v>38240</v>
      </c>
      <c r="B148" s="34">
        <v>6.7771000000000008</v>
      </c>
      <c r="C148" s="37">
        <v>6.7780300000000002</v>
      </c>
      <c r="D148" s="37">
        <v>6.7746500000000003</v>
      </c>
      <c r="E148" s="37">
        <v>6.7814200000000007</v>
      </c>
      <c r="F148" s="37">
        <v>401.35</v>
      </c>
      <c r="G148" s="37">
        <v>402</v>
      </c>
      <c r="H148" s="37"/>
      <c r="I148" s="38"/>
    </row>
    <row r="149" spans="1:9">
      <c r="A149" s="19">
        <v>38247</v>
      </c>
      <c r="B149" s="34">
        <v>6.9247000000000005</v>
      </c>
      <c r="C149" s="37">
        <v>6.9247600000000009</v>
      </c>
      <c r="D149" s="37">
        <v>6.922060000000001</v>
      </c>
      <c r="E149" s="37">
        <v>6.9274600000000008</v>
      </c>
      <c r="F149" s="37">
        <v>405.7</v>
      </c>
      <c r="G149" s="37">
        <v>404</v>
      </c>
      <c r="H149" s="37"/>
      <c r="I149" s="38"/>
    </row>
    <row r="150" spans="1:9">
      <c r="A150" s="19">
        <v>38254</v>
      </c>
      <c r="B150" s="34">
        <v>6.8127500000000003</v>
      </c>
      <c r="C150" s="37">
        <v>6.8131200000000005</v>
      </c>
      <c r="D150" s="37">
        <v>6.8104500000000003</v>
      </c>
      <c r="E150" s="37">
        <v>6.8157800000000002</v>
      </c>
      <c r="F150" s="37">
        <v>407.85</v>
      </c>
      <c r="G150" s="37">
        <v>403.6</v>
      </c>
      <c r="H150" s="37">
        <v>411.1</v>
      </c>
      <c r="I150" s="38">
        <v>410.2</v>
      </c>
    </row>
    <row r="151" spans="1:9">
      <c r="A151" s="19">
        <v>38261</v>
      </c>
      <c r="B151" s="34">
        <v>6.6945000000000006</v>
      </c>
      <c r="C151" s="37">
        <v>6.6952000000000007</v>
      </c>
      <c r="D151" s="37">
        <v>6.6921700000000008</v>
      </c>
      <c r="E151" s="37">
        <v>6.6982300000000006</v>
      </c>
      <c r="F151" s="37">
        <v>418.1</v>
      </c>
      <c r="G151" s="37">
        <v>418.5</v>
      </c>
      <c r="H151" s="37"/>
      <c r="I151" s="38"/>
    </row>
    <row r="152" spans="1:9">
      <c r="A152" s="19">
        <v>38268</v>
      </c>
      <c r="B152" s="34">
        <v>6.6862000000000004</v>
      </c>
      <c r="C152" s="37">
        <v>6.6865000000000006</v>
      </c>
      <c r="D152" s="37">
        <v>6.6838400000000009</v>
      </c>
      <c r="E152" s="37">
        <v>6.6891600000000002</v>
      </c>
      <c r="F152" s="37">
        <v>421.75</v>
      </c>
      <c r="G152" s="37">
        <v>422.5</v>
      </c>
      <c r="H152" s="37"/>
      <c r="I152" s="38">
        <v>422.5</v>
      </c>
    </row>
    <row r="153" spans="1:9">
      <c r="A153" s="19">
        <v>38275</v>
      </c>
      <c r="B153" s="34">
        <v>6.5795000000000003</v>
      </c>
      <c r="C153" s="37">
        <v>6.5794400000000008</v>
      </c>
      <c r="D153" s="37">
        <v>6.5754400000000004</v>
      </c>
      <c r="E153" s="37">
        <v>6.5834300000000008</v>
      </c>
      <c r="F153" s="37">
        <v>420.40000000000003</v>
      </c>
      <c r="G153" s="37">
        <v>418.5</v>
      </c>
      <c r="H153" s="37"/>
      <c r="I153" s="38"/>
    </row>
    <row r="154" spans="1:9">
      <c r="A154" s="19">
        <v>38282</v>
      </c>
      <c r="B154" s="34">
        <v>6.4975500000000004</v>
      </c>
      <c r="C154" s="37">
        <v>6.4974700000000007</v>
      </c>
      <c r="D154" s="37">
        <v>6.4949100000000008</v>
      </c>
      <c r="E154" s="37">
        <v>6.5000200000000001</v>
      </c>
      <c r="F154" s="37">
        <v>422.8</v>
      </c>
      <c r="G154" s="37">
        <v>422</v>
      </c>
      <c r="H154" s="37"/>
      <c r="I154" s="38"/>
    </row>
    <row r="155" spans="1:9">
      <c r="A155" s="19">
        <v>38289</v>
      </c>
      <c r="B155" s="34">
        <v>6.3918500000000007</v>
      </c>
      <c r="C155" s="37">
        <v>6.3912500000000003</v>
      </c>
      <c r="D155" s="37">
        <v>6.3886800000000008</v>
      </c>
      <c r="E155" s="37">
        <v>6.3938100000000002</v>
      </c>
      <c r="F155" s="37">
        <v>425.55</v>
      </c>
      <c r="G155" s="37">
        <v>425</v>
      </c>
      <c r="H155" s="37">
        <v>426</v>
      </c>
      <c r="I155" s="38">
        <v>425.6</v>
      </c>
    </row>
    <row r="156" spans="1:9">
      <c r="A156" s="19">
        <v>38296</v>
      </c>
      <c r="B156" s="34">
        <v>6.3401000000000005</v>
      </c>
      <c r="C156" s="37">
        <v>6.3391800000000007</v>
      </c>
      <c r="D156" s="37">
        <v>6.3367000000000004</v>
      </c>
      <c r="E156" s="37">
        <v>6.3416700000000006</v>
      </c>
      <c r="F156" s="37">
        <v>431</v>
      </c>
      <c r="G156" s="37">
        <v>425</v>
      </c>
      <c r="H156" s="37"/>
      <c r="I156" s="38">
        <v>424.1</v>
      </c>
    </row>
    <row r="157" spans="1:9">
      <c r="A157" s="19">
        <v>38303</v>
      </c>
      <c r="B157" s="34">
        <v>6.2707000000000006</v>
      </c>
      <c r="C157" s="37">
        <v>6.2698100000000005</v>
      </c>
      <c r="D157" s="37">
        <v>6.2673400000000008</v>
      </c>
      <c r="E157" s="37">
        <v>6.2722900000000008</v>
      </c>
      <c r="F157" s="37">
        <v>436.05</v>
      </c>
      <c r="G157" s="37">
        <v>434</v>
      </c>
      <c r="H157" s="37"/>
      <c r="I157" s="38"/>
    </row>
    <row r="158" spans="1:9">
      <c r="A158" s="19">
        <v>38310</v>
      </c>
      <c r="B158" s="34">
        <v>6.2363500000000007</v>
      </c>
      <c r="C158" s="37">
        <v>6.2349600000000009</v>
      </c>
      <c r="D158" s="37">
        <v>6.2324700000000002</v>
      </c>
      <c r="E158" s="37">
        <v>6.2374500000000008</v>
      </c>
      <c r="F158" s="37">
        <v>445.6</v>
      </c>
      <c r="G158" s="37">
        <v>434</v>
      </c>
      <c r="H158" s="37"/>
      <c r="I158" s="38"/>
    </row>
    <row r="159" spans="1:9">
      <c r="A159" s="19">
        <v>38317</v>
      </c>
      <c r="B159" s="34">
        <v>6.1148500000000006</v>
      </c>
      <c r="C159" s="37">
        <v>6.1129200000000008</v>
      </c>
      <c r="D159" s="37">
        <v>6.1102500000000006</v>
      </c>
      <c r="E159" s="37">
        <v>6.1155900000000001</v>
      </c>
      <c r="F159" s="37">
        <v>448.6</v>
      </c>
      <c r="G159" s="37">
        <v>434</v>
      </c>
      <c r="H159" s="37"/>
      <c r="I159" s="38"/>
    </row>
    <row r="160" spans="1:9">
      <c r="A160" s="19">
        <v>38324</v>
      </c>
      <c r="B160" s="34">
        <v>6.1050500000000003</v>
      </c>
      <c r="C160" s="37">
        <v>6.1029400000000003</v>
      </c>
      <c r="D160" s="37">
        <v>6.1003800000000004</v>
      </c>
      <c r="E160" s="37">
        <v>6.1055100000000007</v>
      </c>
      <c r="F160" s="37">
        <v>448.65000000000003</v>
      </c>
      <c r="G160" s="37">
        <v>455.5</v>
      </c>
      <c r="H160" s="37"/>
      <c r="I160" s="38"/>
    </row>
    <row r="161" spans="1:9">
      <c r="A161" s="19">
        <v>38331</v>
      </c>
      <c r="B161" s="34">
        <v>6.2148000000000003</v>
      </c>
      <c r="C161" s="37">
        <v>6.2122900000000003</v>
      </c>
      <c r="D161" s="37">
        <v>6.2098700000000004</v>
      </c>
      <c r="E161" s="37">
        <v>6.2147000000000006</v>
      </c>
      <c r="F161" s="37">
        <v>434</v>
      </c>
      <c r="G161" s="37">
        <v>435</v>
      </c>
      <c r="H161" s="37"/>
      <c r="I161" s="38"/>
    </row>
    <row r="162" spans="1:9">
      <c r="A162" s="19">
        <v>38338</v>
      </c>
      <c r="B162" s="34">
        <v>6.1924500000000009</v>
      </c>
      <c r="C162" s="37">
        <v>6.1896700000000004</v>
      </c>
      <c r="D162" s="37">
        <v>6.1870300000000009</v>
      </c>
      <c r="E162" s="37">
        <v>6.1923100000000009</v>
      </c>
      <c r="F162" s="37">
        <v>438.90000000000003</v>
      </c>
      <c r="G162" s="37">
        <v>440</v>
      </c>
      <c r="H162" s="37"/>
      <c r="I162" s="38"/>
    </row>
    <row r="163" spans="1:9">
      <c r="A163" s="19">
        <v>38345</v>
      </c>
      <c r="B163" s="34">
        <v>6.1200500000000009</v>
      </c>
      <c r="C163" s="37">
        <v>6.1173400000000004</v>
      </c>
      <c r="D163" s="37">
        <v>6.1127700000000003</v>
      </c>
      <c r="E163" s="37">
        <v>6.1219100000000006</v>
      </c>
      <c r="F163" s="37">
        <v>441.1</v>
      </c>
      <c r="G163" s="37">
        <v>442</v>
      </c>
      <c r="H163" s="37"/>
      <c r="I163" s="38"/>
    </row>
    <row r="164" spans="1:9">
      <c r="A164" s="19">
        <v>38352</v>
      </c>
      <c r="B164" s="34">
        <v>6.0566500000000003</v>
      </c>
      <c r="C164" s="37">
        <v>6.0540500000000002</v>
      </c>
      <c r="D164" s="37">
        <v>6.0497200000000007</v>
      </c>
      <c r="E164" s="37">
        <v>6.0583800000000005</v>
      </c>
      <c r="F164" s="37">
        <v>435.6</v>
      </c>
      <c r="G164" s="37">
        <v>439</v>
      </c>
      <c r="H164" s="37"/>
      <c r="I164" s="38"/>
    </row>
    <row r="165" spans="1:9">
      <c r="A165" s="19">
        <v>38359</v>
      </c>
      <c r="B165" s="34">
        <v>6.3115500000000004</v>
      </c>
      <c r="C165" s="37">
        <v>6.3084500000000006</v>
      </c>
      <c r="D165" s="37">
        <v>6.3060000000000009</v>
      </c>
      <c r="E165" s="37">
        <v>6.3109100000000007</v>
      </c>
      <c r="F165" s="37">
        <v>422.2</v>
      </c>
      <c r="G165" s="37">
        <v>419.3</v>
      </c>
      <c r="H165" s="37"/>
      <c r="I165" s="38"/>
    </row>
    <row r="166" spans="1:9">
      <c r="A166" s="19">
        <v>38366</v>
      </c>
      <c r="B166" s="34">
        <v>6.2581500000000005</v>
      </c>
      <c r="C166" s="37">
        <v>6.2545600000000006</v>
      </c>
      <c r="D166" s="37">
        <v>6.2520800000000003</v>
      </c>
      <c r="E166" s="37">
        <v>6.2570400000000008</v>
      </c>
      <c r="F166" s="37">
        <v>422.5</v>
      </c>
      <c r="G166" s="37">
        <v>419.3</v>
      </c>
      <c r="H166" s="37"/>
      <c r="I166" s="38"/>
    </row>
    <row r="167" spans="1:9">
      <c r="A167" s="19">
        <v>38373</v>
      </c>
      <c r="B167" s="34">
        <v>6.3092000000000006</v>
      </c>
      <c r="C167" s="37">
        <v>6.3053900000000009</v>
      </c>
      <c r="D167" s="37">
        <v>6.3026200000000001</v>
      </c>
      <c r="E167" s="37">
        <v>6.3081600000000009</v>
      </c>
      <c r="F167" s="37">
        <v>423.3</v>
      </c>
      <c r="G167" s="37">
        <v>421.8</v>
      </c>
      <c r="H167" s="37"/>
      <c r="I167" s="38"/>
    </row>
    <row r="168" spans="1:9">
      <c r="A168" s="19">
        <v>38380</v>
      </c>
      <c r="B168" s="34">
        <v>6.3457500000000007</v>
      </c>
      <c r="C168" s="37">
        <v>6.3419500000000006</v>
      </c>
      <c r="D168" s="37">
        <v>6.3378600000000009</v>
      </c>
      <c r="E168" s="37">
        <v>6.3460300000000007</v>
      </c>
      <c r="F168" s="37">
        <v>426.8</v>
      </c>
      <c r="G168" s="37">
        <v>425.8</v>
      </c>
      <c r="H168" s="37">
        <v>426</v>
      </c>
      <c r="I168" s="38"/>
    </row>
    <row r="169" spans="1:9">
      <c r="A169" s="19">
        <v>38387</v>
      </c>
      <c r="B169" s="34">
        <v>6.4099000000000004</v>
      </c>
      <c r="C169" s="37">
        <v>6.4057900000000005</v>
      </c>
      <c r="D169" s="37">
        <v>6.4033000000000007</v>
      </c>
      <c r="E169" s="37">
        <v>6.4082800000000004</v>
      </c>
      <c r="F169" s="37">
        <v>415.90000000000003</v>
      </c>
      <c r="G169" s="37">
        <v>413.7</v>
      </c>
      <c r="H169" s="37"/>
      <c r="I169" s="38"/>
    </row>
    <row r="170" spans="1:9">
      <c r="A170" s="19">
        <v>38394</v>
      </c>
      <c r="B170" s="34">
        <v>6.5503000000000009</v>
      </c>
      <c r="C170" s="37">
        <v>6.5460100000000008</v>
      </c>
      <c r="D170" s="37">
        <v>6.5434900000000003</v>
      </c>
      <c r="E170" s="37">
        <v>6.5485200000000008</v>
      </c>
      <c r="F170" s="37">
        <v>418.85</v>
      </c>
      <c r="G170" s="37">
        <v>420</v>
      </c>
      <c r="H170" s="37"/>
      <c r="I170" s="38"/>
    </row>
    <row r="171" spans="1:9">
      <c r="A171" s="19">
        <v>38401</v>
      </c>
      <c r="B171" s="34">
        <v>6.3413000000000004</v>
      </c>
      <c r="C171" s="37">
        <v>6.3374200000000007</v>
      </c>
      <c r="D171" s="37">
        <v>6.3349200000000003</v>
      </c>
      <c r="E171" s="37">
        <v>6.3399200000000002</v>
      </c>
      <c r="F171" s="37">
        <v>427.1</v>
      </c>
      <c r="G171" s="37">
        <v>427.1</v>
      </c>
      <c r="H171" s="37"/>
      <c r="I171" s="38"/>
    </row>
    <row r="172" spans="1:9">
      <c r="A172" s="19">
        <v>38408</v>
      </c>
      <c r="B172" s="34">
        <v>6.2632500000000002</v>
      </c>
      <c r="C172" s="37">
        <v>6.2585600000000001</v>
      </c>
      <c r="D172" s="37">
        <v>6.2560900000000004</v>
      </c>
      <c r="E172" s="37">
        <v>6.2610200000000003</v>
      </c>
      <c r="F172" s="37">
        <v>434.25</v>
      </c>
      <c r="G172" s="37">
        <v>436</v>
      </c>
      <c r="H172" s="37"/>
      <c r="I172" s="38"/>
    </row>
    <row r="173" spans="1:9">
      <c r="A173" s="19">
        <v>38415</v>
      </c>
      <c r="B173" s="34">
        <v>6.2165500000000007</v>
      </c>
      <c r="C173" s="37">
        <v>6.2114400000000005</v>
      </c>
      <c r="D173" s="37">
        <v>6.2090300000000003</v>
      </c>
      <c r="E173" s="37">
        <v>6.2138600000000004</v>
      </c>
      <c r="F173" s="37">
        <v>433.45</v>
      </c>
      <c r="G173" s="37">
        <v>433.40000000000003</v>
      </c>
      <c r="H173" s="37">
        <v>430.5</v>
      </c>
      <c r="I173" s="38">
        <v>429.8</v>
      </c>
    </row>
    <row r="174" spans="1:9">
      <c r="A174" s="19">
        <v>38422</v>
      </c>
      <c r="B174" s="34">
        <v>6.0710000000000006</v>
      </c>
      <c r="C174" s="37">
        <v>6.0662300000000009</v>
      </c>
      <c r="D174" s="37">
        <v>6.0636400000000004</v>
      </c>
      <c r="E174" s="37">
        <v>6.0688100000000009</v>
      </c>
      <c r="F174" s="37">
        <v>443.7</v>
      </c>
      <c r="G174" s="37">
        <v>433.40000000000003</v>
      </c>
      <c r="H174" s="37"/>
      <c r="I174" s="38"/>
    </row>
    <row r="175" spans="1:9">
      <c r="A175" s="19">
        <v>38429</v>
      </c>
      <c r="B175" s="34">
        <v>6.1212000000000009</v>
      </c>
      <c r="C175" s="37">
        <v>6.1162200000000002</v>
      </c>
      <c r="D175" s="37">
        <v>6.1138700000000004</v>
      </c>
      <c r="E175" s="37">
        <v>6.1185600000000004</v>
      </c>
      <c r="F175" s="37">
        <v>437.15000000000003</v>
      </c>
      <c r="G175" s="37">
        <v>433.40000000000003</v>
      </c>
      <c r="H175" s="37"/>
      <c r="I175" s="38"/>
    </row>
    <row r="176" spans="1:9">
      <c r="A176" s="19">
        <v>38436</v>
      </c>
      <c r="B176" s="34">
        <v>6.3253500000000003</v>
      </c>
      <c r="C176" s="37">
        <v>6.3204400000000005</v>
      </c>
      <c r="D176" s="37">
        <v>6.3179300000000005</v>
      </c>
      <c r="E176" s="37">
        <v>6.3229500000000005</v>
      </c>
      <c r="F176" s="37">
        <v>425.15000000000003</v>
      </c>
      <c r="G176" s="37">
        <v>433.40000000000003</v>
      </c>
      <c r="H176" s="37"/>
      <c r="I176" s="38"/>
    </row>
    <row r="177" spans="1:9">
      <c r="A177" s="19">
        <v>38443</v>
      </c>
      <c r="B177" s="34">
        <v>6.3263500000000006</v>
      </c>
      <c r="C177" s="37">
        <v>6.3210400000000009</v>
      </c>
      <c r="D177" s="37">
        <v>6.3185200000000004</v>
      </c>
      <c r="E177" s="37">
        <v>6.3235500000000009</v>
      </c>
      <c r="F177" s="37">
        <v>427.15000000000003</v>
      </c>
      <c r="G177" s="37">
        <v>426.3</v>
      </c>
      <c r="H177" s="37"/>
      <c r="I177" s="38">
        <v>425.7</v>
      </c>
    </row>
    <row r="178" spans="1:9">
      <c r="A178" s="19">
        <v>38450</v>
      </c>
      <c r="B178" s="34">
        <v>6.3652500000000005</v>
      </c>
      <c r="C178" s="37">
        <v>6.3600500000000002</v>
      </c>
      <c r="D178" s="37">
        <v>6.3575100000000004</v>
      </c>
      <c r="E178" s="37">
        <v>6.3625900000000009</v>
      </c>
      <c r="F178" s="37">
        <v>425.2</v>
      </c>
      <c r="G178" s="37">
        <v>427.3</v>
      </c>
      <c r="H178" s="37"/>
      <c r="I178" s="38"/>
    </row>
    <row r="179" spans="1:9">
      <c r="A179" s="19">
        <v>38457</v>
      </c>
      <c r="B179" s="34">
        <v>6.3663500000000006</v>
      </c>
      <c r="C179" s="37">
        <v>6.3607400000000007</v>
      </c>
      <c r="D179" s="37">
        <v>6.3582600000000005</v>
      </c>
      <c r="E179" s="37">
        <v>6.3632300000000006</v>
      </c>
      <c r="F179" s="37">
        <v>424.6</v>
      </c>
      <c r="G179" s="37">
        <v>425</v>
      </c>
      <c r="H179" s="37"/>
      <c r="I179" s="38"/>
    </row>
    <row r="180" spans="1:9">
      <c r="A180" s="19">
        <v>38464</v>
      </c>
      <c r="B180" s="34">
        <v>6.2362500000000001</v>
      </c>
      <c r="C180" s="37">
        <v>6.2305300000000008</v>
      </c>
      <c r="D180" s="37">
        <v>6.2280900000000008</v>
      </c>
      <c r="E180" s="37">
        <v>6.2329700000000008</v>
      </c>
      <c r="F180" s="37">
        <v>434.6</v>
      </c>
      <c r="G180" s="37">
        <v>434.5</v>
      </c>
      <c r="H180" s="37"/>
      <c r="I180" s="38"/>
    </row>
    <row r="181" spans="1:9">
      <c r="A181" s="19">
        <v>38471</v>
      </c>
      <c r="B181" s="34">
        <v>6.2936000000000005</v>
      </c>
      <c r="C181" s="37">
        <v>6.2870200000000009</v>
      </c>
      <c r="D181" s="37">
        <v>6.2845000000000004</v>
      </c>
      <c r="E181" s="37">
        <v>6.2895400000000006</v>
      </c>
      <c r="F181" s="37">
        <v>435.7</v>
      </c>
      <c r="G181" s="37">
        <v>434</v>
      </c>
      <c r="H181" s="37"/>
      <c r="I181" s="38"/>
    </row>
    <row r="182" spans="1:9">
      <c r="A182" s="19">
        <v>38478</v>
      </c>
      <c r="B182" s="34">
        <v>6.3210500000000005</v>
      </c>
      <c r="C182" s="37">
        <v>6.3146300000000002</v>
      </c>
      <c r="D182" s="37">
        <v>6.3118900000000009</v>
      </c>
      <c r="E182" s="37">
        <v>6.3173800000000009</v>
      </c>
      <c r="F182" s="37">
        <v>425.15000000000003</v>
      </c>
      <c r="G182" s="37">
        <v>434</v>
      </c>
      <c r="H182" s="37"/>
      <c r="I182" s="38"/>
    </row>
    <row r="183" spans="1:9">
      <c r="A183" s="19">
        <v>38485</v>
      </c>
      <c r="B183" s="34">
        <v>6.3948500000000008</v>
      </c>
      <c r="C183" s="37">
        <v>6.3883500000000009</v>
      </c>
      <c r="D183" s="37">
        <v>6.3857700000000008</v>
      </c>
      <c r="E183" s="37">
        <v>6.3909300000000009</v>
      </c>
      <c r="F183" s="37">
        <v>420</v>
      </c>
      <c r="G183" s="37">
        <v>434</v>
      </c>
      <c r="H183" s="37"/>
      <c r="I183" s="38"/>
    </row>
    <row r="184" spans="1:9">
      <c r="A184" s="19">
        <v>38492</v>
      </c>
      <c r="B184" s="34">
        <v>6.4714500000000008</v>
      </c>
      <c r="C184" s="37">
        <v>6.4650400000000001</v>
      </c>
      <c r="D184" s="37">
        <v>6.4624400000000009</v>
      </c>
      <c r="E184" s="37">
        <v>6.4676500000000008</v>
      </c>
      <c r="F184" s="37">
        <v>418</v>
      </c>
      <c r="G184" s="37">
        <v>416.5</v>
      </c>
      <c r="H184" s="37"/>
      <c r="I184" s="38"/>
    </row>
    <row r="185" spans="1:9">
      <c r="A185" s="19">
        <v>38499</v>
      </c>
      <c r="B185" s="34">
        <v>6.3633500000000005</v>
      </c>
      <c r="C185" s="37">
        <v>6.3571500000000007</v>
      </c>
      <c r="D185" s="37">
        <v>6.3545900000000008</v>
      </c>
      <c r="E185" s="37">
        <v>6.3597000000000001</v>
      </c>
      <c r="F185" s="37">
        <v>418.25</v>
      </c>
      <c r="G185" s="37">
        <v>419.90000000000003</v>
      </c>
      <c r="H185" s="37">
        <v>420.1</v>
      </c>
      <c r="I185" s="38">
        <v>419.90000000000003</v>
      </c>
    </row>
    <row r="186" spans="1:9">
      <c r="A186" s="19">
        <v>38506</v>
      </c>
      <c r="B186" s="34">
        <v>6.4325500000000009</v>
      </c>
      <c r="C186" s="37">
        <v>6.4259600000000008</v>
      </c>
      <c r="D186" s="37">
        <v>6.4233400000000005</v>
      </c>
      <c r="E186" s="37">
        <v>6.4285700000000006</v>
      </c>
      <c r="F186" s="37">
        <v>423.55</v>
      </c>
      <c r="G186" s="37">
        <v>423</v>
      </c>
      <c r="H186" s="37">
        <v>423.8</v>
      </c>
      <c r="I186" s="38"/>
    </row>
    <row r="187" spans="1:9">
      <c r="A187" s="19">
        <v>38513</v>
      </c>
      <c r="B187" s="34">
        <v>6.4708000000000006</v>
      </c>
      <c r="C187" s="37">
        <v>6.4643200000000007</v>
      </c>
      <c r="D187" s="37">
        <v>6.4616300000000004</v>
      </c>
      <c r="E187" s="37">
        <v>6.4670100000000001</v>
      </c>
      <c r="F187" s="37">
        <v>422.55</v>
      </c>
      <c r="G187" s="37">
        <v>427.5</v>
      </c>
      <c r="H187" s="37"/>
      <c r="I187" s="38"/>
    </row>
    <row r="188" spans="1:9">
      <c r="A188" s="19">
        <v>38520</v>
      </c>
      <c r="B188" s="34">
        <v>6.4656000000000002</v>
      </c>
      <c r="C188" s="37">
        <v>6.4587000000000003</v>
      </c>
      <c r="D188" s="37">
        <v>6.4554600000000004</v>
      </c>
      <c r="E188" s="37">
        <v>6.4619400000000002</v>
      </c>
      <c r="F188" s="37">
        <v>437.5</v>
      </c>
      <c r="G188" s="37">
        <v>439.1</v>
      </c>
      <c r="H188" s="37"/>
      <c r="I188" s="38"/>
    </row>
    <row r="189" spans="1:9">
      <c r="A189" s="19">
        <v>38527</v>
      </c>
      <c r="B189" s="34">
        <v>6.5716000000000001</v>
      </c>
      <c r="C189" s="37">
        <v>6.5642000000000005</v>
      </c>
      <c r="D189" s="37">
        <v>6.5612200000000005</v>
      </c>
      <c r="E189" s="37">
        <v>6.5671800000000005</v>
      </c>
      <c r="F189" s="37">
        <v>440.59000000000003</v>
      </c>
      <c r="G189" s="37">
        <v>440.5</v>
      </c>
      <c r="H189" s="37"/>
      <c r="I189" s="38"/>
    </row>
    <row r="190" spans="1:9">
      <c r="A190" s="19">
        <v>38534</v>
      </c>
      <c r="B190" s="34">
        <v>6.5849000000000002</v>
      </c>
      <c r="C190" s="37">
        <v>6.5779200000000007</v>
      </c>
      <c r="D190" s="37">
        <v>6.5752200000000007</v>
      </c>
      <c r="E190" s="37">
        <v>6.580610000000001</v>
      </c>
      <c r="F190" s="37">
        <v>432.6</v>
      </c>
      <c r="G190" s="37">
        <v>436.5</v>
      </c>
      <c r="H190" s="37"/>
      <c r="I190" s="38"/>
    </row>
    <row r="191" spans="1:9">
      <c r="A191" s="19">
        <v>38541</v>
      </c>
      <c r="B191" s="34">
        <v>6.6017500000000009</v>
      </c>
      <c r="C191" s="37">
        <v>6.5944900000000004</v>
      </c>
      <c r="D191" s="37">
        <v>6.5917500000000002</v>
      </c>
      <c r="E191" s="37">
        <v>6.5972400000000002</v>
      </c>
      <c r="F191" s="37">
        <v>424.40000000000003</v>
      </c>
      <c r="G191" s="37">
        <v>423.8</v>
      </c>
      <c r="H191" s="37"/>
      <c r="I191" s="38"/>
    </row>
    <row r="192" spans="1:9">
      <c r="A192" s="19">
        <v>38548</v>
      </c>
      <c r="B192" s="34">
        <v>6.5987000000000009</v>
      </c>
      <c r="C192" s="37">
        <v>6.5912100000000002</v>
      </c>
      <c r="D192" s="37">
        <v>6.5885300000000004</v>
      </c>
      <c r="E192" s="37">
        <v>6.5939000000000005</v>
      </c>
      <c r="F192" s="37">
        <v>418.35</v>
      </c>
      <c r="G192" s="37">
        <v>423.8</v>
      </c>
      <c r="H192" s="37"/>
      <c r="I192" s="38"/>
    </row>
    <row r="193" spans="1:9">
      <c r="A193" s="19">
        <v>38555</v>
      </c>
      <c r="B193" s="34">
        <v>6.5710500000000005</v>
      </c>
      <c r="C193" s="37">
        <v>6.5633500000000007</v>
      </c>
      <c r="D193" s="37">
        <v>6.5606900000000001</v>
      </c>
      <c r="E193" s="37">
        <v>6.5660200000000009</v>
      </c>
      <c r="F193" s="37">
        <v>425</v>
      </c>
      <c r="G193" s="37">
        <v>423.8</v>
      </c>
      <c r="H193" s="37"/>
      <c r="I193" s="38"/>
    </row>
    <row r="194" spans="1:9">
      <c r="A194" s="19">
        <v>38562</v>
      </c>
      <c r="B194" s="34">
        <v>6.4782000000000002</v>
      </c>
      <c r="C194" s="37">
        <v>6.4700000000000006</v>
      </c>
      <c r="D194" s="37">
        <v>6.4673200000000008</v>
      </c>
      <c r="E194" s="37">
        <v>6.4726900000000009</v>
      </c>
      <c r="F194" s="37">
        <v>429</v>
      </c>
      <c r="G194" s="37">
        <v>430</v>
      </c>
      <c r="H194" s="37"/>
      <c r="I194" s="38"/>
    </row>
    <row r="195" spans="1:9">
      <c r="A195" s="19">
        <v>38569</v>
      </c>
      <c r="B195" s="34">
        <v>6.4022500000000004</v>
      </c>
      <c r="C195" s="37">
        <v>6.3938300000000003</v>
      </c>
      <c r="D195" s="37">
        <v>6.3911900000000008</v>
      </c>
      <c r="E195" s="37">
        <v>6.3964700000000008</v>
      </c>
      <c r="F195" s="37">
        <v>438.25</v>
      </c>
      <c r="G195" s="37">
        <v>437.90000000000003</v>
      </c>
      <c r="H195" s="37"/>
      <c r="I195" s="38"/>
    </row>
    <row r="196" spans="1:9">
      <c r="A196" s="19">
        <v>38576</v>
      </c>
      <c r="B196" s="34">
        <v>6.3462500000000004</v>
      </c>
      <c r="C196" s="37">
        <v>6.3379700000000003</v>
      </c>
      <c r="D196" s="37">
        <v>6.3354000000000008</v>
      </c>
      <c r="E196" s="37">
        <v>6.3405400000000007</v>
      </c>
      <c r="F196" s="37">
        <v>447.25</v>
      </c>
      <c r="G196" s="37">
        <v>446.5</v>
      </c>
      <c r="H196" s="37"/>
      <c r="I196" s="38"/>
    </row>
    <row r="197" spans="1:9">
      <c r="A197" s="19">
        <v>38583</v>
      </c>
      <c r="B197" s="34">
        <v>6.5841500000000002</v>
      </c>
      <c r="C197" s="37">
        <v>6.5755800000000004</v>
      </c>
      <c r="D197" s="37">
        <v>6.5729200000000008</v>
      </c>
      <c r="E197" s="37">
        <v>6.578240000000001</v>
      </c>
      <c r="F197" s="37">
        <v>439.65000000000003</v>
      </c>
      <c r="G197" s="37">
        <v>438.2</v>
      </c>
      <c r="H197" s="37"/>
      <c r="I197" s="38">
        <v>436.5</v>
      </c>
    </row>
    <row r="198" spans="1:9">
      <c r="A198" s="19">
        <v>38590</v>
      </c>
      <c r="B198" s="34">
        <v>6.4368000000000007</v>
      </c>
      <c r="C198" s="37">
        <v>6.4280700000000008</v>
      </c>
      <c r="D198" s="37">
        <v>6.4254600000000002</v>
      </c>
      <c r="E198" s="37">
        <v>6.4306700000000001</v>
      </c>
      <c r="F198" s="37">
        <v>436.75</v>
      </c>
      <c r="G198" s="37">
        <v>439</v>
      </c>
      <c r="H198" s="37"/>
      <c r="I198" s="38"/>
    </row>
    <row r="199" spans="1:9">
      <c r="A199" s="19">
        <v>38597</v>
      </c>
      <c r="B199" s="34">
        <v>6.2126000000000001</v>
      </c>
      <c r="C199" s="37">
        <v>6.2044900000000007</v>
      </c>
      <c r="D199" s="37">
        <v>6.2019200000000003</v>
      </c>
      <c r="E199" s="37">
        <v>6.2070700000000008</v>
      </c>
      <c r="F199" s="37">
        <v>443.6</v>
      </c>
      <c r="G199" s="37">
        <v>442.5</v>
      </c>
      <c r="H199" s="37"/>
      <c r="I199" s="38"/>
    </row>
    <row r="200" spans="1:9">
      <c r="A200" s="19">
        <v>38604</v>
      </c>
      <c r="B200" s="34">
        <v>6.2705000000000002</v>
      </c>
      <c r="C200" s="37">
        <v>6.2619700000000007</v>
      </c>
      <c r="D200" s="37">
        <v>6.2593600000000009</v>
      </c>
      <c r="E200" s="37">
        <v>6.2645700000000009</v>
      </c>
      <c r="F200" s="37">
        <v>448.25</v>
      </c>
      <c r="G200" s="37">
        <v>444.7</v>
      </c>
      <c r="H200" s="37"/>
      <c r="I200" s="38"/>
    </row>
    <row r="201" spans="1:9">
      <c r="A201" s="19">
        <v>38611</v>
      </c>
      <c r="B201" s="34">
        <v>6.3787000000000003</v>
      </c>
      <c r="C201" s="37">
        <v>6.3700100000000006</v>
      </c>
      <c r="D201" s="37">
        <v>6.367350000000001</v>
      </c>
      <c r="E201" s="37">
        <v>6.3726700000000003</v>
      </c>
      <c r="F201" s="37">
        <v>457.2</v>
      </c>
      <c r="G201" s="37">
        <v>444.7</v>
      </c>
      <c r="H201" s="37"/>
      <c r="I201" s="38"/>
    </row>
    <row r="202" spans="1:9">
      <c r="A202" s="19">
        <v>38618</v>
      </c>
      <c r="B202" s="34">
        <v>6.4559000000000006</v>
      </c>
      <c r="C202" s="37">
        <v>6.4468800000000002</v>
      </c>
      <c r="D202" s="37">
        <v>6.443950000000001</v>
      </c>
      <c r="E202" s="37">
        <v>6.4498100000000003</v>
      </c>
      <c r="F202" s="37">
        <v>462.65000000000003</v>
      </c>
      <c r="G202" s="37">
        <v>467.5</v>
      </c>
      <c r="H202" s="37"/>
      <c r="I202" s="38"/>
    </row>
    <row r="203" spans="1:9">
      <c r="A203" s="19">
        <v>38625</v>
      </c>
      <c r="B203" s="34">
        <v>6.5243000000000002</v>
      </c>
      <c r="C203" s="37">
        <v>6.5147800000000009</v>
      </c>
      <c r="D203" s="37">
        <v>6.5121100000000007</v>
      </c>
      <c r="E203" s="37">
        <v>6.5174500000000002</v>
      </c>
      <c r="F203" s="37">
        <v>473.25</v>
      </c>
      <c r="G203" s="37">
        <v>469.5</v>
      </c>
      <c r="H203" s="37"/>
      <c r="I203" s="38"/>
    </row>
    <row r="204" spans="1:9">
      <c r="A204" s="19">
        <v>38632</v>
      </c>
      <c r="B204" s="34">
        <v>6.5195000000000007</v>
      </c>
      <c r="C204" s="37">
        <v>6.5094400000000006</v>
      </c>
      <c r="D204" s="37">
        <v>6.5067400000000006</v>
      </c>
      <c r="E204" s="37">
        <v>6.5121400000000005</v>
      </c>
      <c r="F204" s="37">
        <v>472.7</v>
      </c>
      <c r="G204" s="37">
        <v>475.5</v>
      </c>
      <c r="H204" s="37"/>
      <c r="I204" s="38"/>
    </row>
    <row r="205" spans="1:9">
      <c r="A205" s="19">
        <v>38639</v>
      </c>
      <c r="B205" s="34">
        <v>6.4624000000000006</v>
      </c>
      <c r="C205" s="37">
        <v>6.4524900000000009</v>
      </c>
      <c r="D205" s="37">
        <v>6.4495200000000006</v>
      </c>
      <c r="E205" s="37">
        <v>6.4554600000000004</v>
      </c>
      <c r="F205" s="37">
        <v>466</v>
      </c>
      <c r="G205" s="37">
        <v>468</v>
      </c>
      <c r="H205" s="37"/>
      <c r="I205" s="38"/>
    </row>
    <row r="206" spans="1:9">
      <c r="A206" s="19">
        <v>38646</v>
      </c>
      <c r="B206" s="34">
        <v>6.4878500000000008</v>
      </c>
      <c r="C206" s="37">
        <v>6.4781700000000004</v>
      </c>
      <c r="D206" s="37">
        <v>6.4755000000000003</v>
      </c>
      <c r="E206" s="37">
        <v>6.4808400000000006</v>
      </c>
      <c r="F206" s="37">
        <v>462.85</v>
      </c>
      <c r="G206" s="37">
        <v>462</v>
      </c>
      <c r="H206" s="37"/>
      <c r="I206" s="38"/>
    </row>
    <row r="207" spans="1:9">
      <c r="A207" s="19">
        <v>38653</v>
      </c>
      <c r="B207" s="34">
        <v>6.4505500000000007</v>
      </c>
      <c r="C207" s="37">
        <v>6.4411600000000009</v>
      </c>
      <c r="D207" s="37">
        <v>6.4385100000000008</v>
      </c>
      <c r="E207" s="37">
        <v>6.4438100000000009</v>
      </c>
      <c r="F207" s="37">
        <v>470.75</v>
      </c>
      <c r="G207" s="37">
        <v>471.6</v>
      </c>
      <c r="H207" s="37"/>
      <c r="I207" s="38"/>
    </row>
    <row r="208" spans="1:9">
      <c r="A208" s="19">
        <v>38660</v>
      </c>
      <c r="B208" s="34">
        <v>6.5962500000000004</v>
      </c>
      <c r="C208" s="37">
        <v>6.5868700000000002</v>
      </c>
      <c r="D208" s="37">
        <v>6.5841400000000005</v>
      </c>
      <c r="E208" s="37">
        <v>6.5896000000000008</v>
      </c>
      <c r="F208" s="37">
        <v>460.5</v>
      </c>
      <c r="G208" s="37">
        <v>455.3</v>
      </c>
      <c r="H208" s="37"/>
      <c r="I208" s="38"/>
    </row>
    <row r="209" spans="1:9">
      <c r="A209" s="19">
        <v>38667</v>
      </c>
      <c r="B209" s="34">
        <v>6.6199500000000002</v>
      </c>
      <c r="C209" s="37">
        <v>6.6105700000000009</v>
      </c>
      <c r="D209" s="37">
        <v>6.6078100000000006</v>
      </c>
      <c r="E209" s="37">
        <v>6.6133200000000008</v>
      </c>
      <c r="F209" s="37">
        <v>466.75</v>
      </c>
      <c r="G209" s="37">
        <v>458.5</v>
      </c>
      <c r="H209" s="37"/>
      <c r="I209" s="38"/>
    </row>
    <row r="210" spans="1:9">
      <c r="A210" s="19">
        <v>38674</v>
      </c>
      <c r="B210" s="34">
        <v>6.7231000000000005</v>
      </c>
      <c r="C210" s="37">
        <v>6.7131000000000007</v>
      </c>
      <c r="D210" s="37">
        <v>6.7102500000000003</v>
      </c>
      <c r="E210" s="37">
        <v>6.7159600000000008</v>
      </c>
      <c r="F210" s="37">
        <v>485.85</v>
      </c>
      <c r="G210" s="37">
        <v>486</v>
      </c>
      <c r="H210" s="37"/>
      <c r="I210" s="38"/>
    </row>
    <row r="211" spans="1:9">
      <c r="A211" s="19">
        <v>38681</v>
      </c>
      <c r="B211" s="34">
        <v>6.7065500000000009</v>
      </c>
      <c r="C211" s="37">
        <v>6.6960800000000003</v>
      </c>
      <c r="D211" s="37">
        <v>6.6933200000000008</v>
      </c>
      <c r="E211" s="37">
        <v>6.6988500000000002</v>
      </c>
      <c r="F211" s="37">
        <v>487.6</v>
      </c>
      <c r="G211" s="37">
        <v>486</v>
      </c>
      <c r="H211" s="37"/>
      <c r="I211" s="38"/>
    </row>
    <row r="212" spans="1:9">
      <c r="A212" s="19">
        <v>38688</v>
      </c>
      <c r="B212" s="34">
        <v>6.7701500000000001</v>
      </c>
      <c r="C212" s="37">
        <v>6.7587500000000009</v>
      </c>
      <c r="D212" s="37">
        <v>6.7559700000000005</v>
      </c>
      <c r="E212" s="37">
        <v>6.7615300000000005</v>
      </c>
      <c r="F212" s="37">
        <v>502.5</v>
      </c>
      <c r="G212" s="37">
        <v>504</v>
      </c>
      <c r="H212" s="37"/>
      <c r="I212" s="38"/>
    </row>
    <row r="213" spans="1:9">
      <c r="A213" s="19">
        <v>38695</v>
      </c>
      <c r="B213" s="34">
        <v>6.6998500000000005</v>
      </c>
      <c r="C213" s="37">
        <v>6.6886400000000004</v>
      </c>
      <c r="D213" s="37">
        <v>6.6858500000000003</v>
      </c>
      <c r="E213" s="37">
        <v>6.6914200000000008</v>
      </c>
      <c r="F213" s="37">
        <v>525.5</v>
      </c>
      <c r="G213" s="37">
        <v>526.5</v>
      </c>
      <c r="H213" s="37"/>
      <c r="I213" s="38"/>
    </row>
    <row r="214" spans="1:9">
      <c r="A214" s="19">
        <v>38702</v>
      </c>
      <c r="B214" s="34">
        <v>6.6465000000000005</v>
      </c>
      <c r="C214" s="37">
        <v>6.6352600000000006</v>
      </c>
      <c r="D214" s="37">
        <v>6.6321200000000005</v>
      </c>
      <c r="E214" s="37">
        <v>6.6384100000000004</v>
      </c>
      <c r="F214" s="37">
        <v>507</v>
      </c>
      <c r="G214" s="37">
        <v>502.5</v>
      </c>
      <c r="H214" s="37"/>
      <c r="I214" s="38"/>
    </row>
    <row r="215" spans="1:9">
      <c r="A215" s="19">
        <v>38709</v>
      </c>
      <c r="B215" s="34">
        <v>6.7795000000000005</v>
      </c>
      <c r="C215" s="37">
        <v>6.7673000000000005</v>
      </c>
      <c r="D215" s="37">
        <v>6.764520000000001</v>
      </c>
      <c r="E215" s="37">
        <v>6.770080000000001</v>
      </c>
      <c r="F215" s="37">
        <v>505</v>
      </c>
      <c r="G215" s="37">
        <v>505.3</v>
      </c>
      <c r="H215" s="37">
        <v>504.2</v>
      </c>
      <c r="I215" s="38">
        <v>503.2</v>
      </c>
    </row>
    <row r="216" spans="1:9">
      <c r="A216" s="19">
        <v>38716</v>
      </c>
      <c r="B216" s="34">
        <v>6.7712500000000002</v>
      </c>
      <c r="C216" s="37">
        <v>6.7598300000000009</v>
      </c>
      <c r="D216" s="37">
        <v>6.7570700000000006</v>
      </c>
      <c r="E216" s="37">
        <v>6.7625800000000007</v>
      </c>
      <c r="F216" s="37">
        <v>516</v>
      </c>
      <c r="G216" s="37">
        <v>517</v>
      </c>
      <c r="H216" s="37">
        <v>517.79999999999995</v>
      </c>
      <c r="I216" s="38"/>
    </row>
    <row r="217" spans="1:9">
      <c r="A217" s="19">
        <v>38723</v>
      </c>
      <c r="B217" s="34">
        <v>6.5177000000000005</v>
      </c>
      <c r="C217" s="37">
        <v>6.5060200000000004</v>
      </c>
      <c r="D217" s="37">
        <v>6.5033300000000009</v>
      </c>
      <c r="E217" s="37">
        <v>6.5087100000000007</v>
      </c>
      <c r="F217" s="37">
        <v>535.25</v>
      </c>
      <c r="G217" s="37">
        <v>526</v>
      </c>
      <c r="H217" s="37">
        <v>530.1</v>
      </c>
      <c r="I217" s="38">
        <v>529.1</v>
      </c>
    </row>
    <row r="218" spans="1:9">
      <c r="A218" s="19">
        <v>38730</v>
      </c>
      <c r="B218" s="34">
        <v>6.6584000000000003</v>
      </c>
      <c r="C218" s="37">
        <v>6.6462700000000003</v>
      </c>
      <c r="D218" s="37">
        <v>6.6422200000000009</v>
      </c>
      <c r="E218" s="37">
        <v>6.6503100000000002</v>
      </c>
      <c r="F218" s="37">
        <v>548.25</v>
      </c>
      <c r="G218" s="37">
        <v>526</v>
      </c>
      <c r="H218" s="37">
        <v>557.5</v>
      </c>
      <c r="I218" s="38">
        <v>555.20000000000005</v>
      </c>
    </row>
    <row r="219" spans="1:9">
      <c r="A219" s="19">
        <v>38737</v>
      </c>
      <c r="B219" s="34">
        <v>6.6791000000000009</v>
      </c>
      <c r="C219" s="37">
        <v>6.666500000000001</v>
      </c>
      <c r="D219" s="37">
        <v>6.6635400000000002</v>
      </c>
      <c r="E219" s="37">
        <v>6.6694600000000008</v>
      </c>
      <c r="F219" s="37">
        <v>567.25</v>
      </c>
      <c r="G219" s="37">
        <v>551.5</v>
      </c>
      <c r="H219" s="37"/>
      <c r="I219" s="38"/>
    </row>
    <row r="220" spans="1:9">
      <c r="A220" s="19">
        <v>38744</v>
      </c>
      <c r="B220" s="34">
        <v>6.6586000000000007</v>
      </c>
      <c r="C220" s="37">
        <v>6.6471300000000006</v>
      </c>
      <c r="D220" s="37">
        <v>6.6444200000000002</v>
      </c>
      <c r="E220" s="37">
        <v>6.6498500000000007</v>
      </c>
      <c r="F220" s="37">
        <v>561.75</v>
      </c>
      <c r="G220" s="37">
        <v>555</v>
      </c>
      <c r="H220" s="37">
        <v>562.80000000000007</v>
      </c>
      <c r="I220" s="38">
        <v>561.20000000000005</v>
      </c>
    </row>
    <row r="221" spans="1:9">
      <c r="A221" s="19">
        <v>38751</v>
      </c>
      <c r="B221" s="34">
        <v>6.6936500000000008</v>
      </c>
      <c r="C221" s="37">
        <v>6.681680000000001</v>
      </c>
      <c r="D221" s="37">
        <v>6.6789300000000003</v>
      </c>
      <c r="E221" s="37">
        <v>6.6844200000000003</v>
      </c>
      <c r="F221" s="37">
        <v>569</v>
      </c>
      <c r="G221" s="37">
        <v>568</v>
      </c>
      <c r="H221" s="37"/>
      <c r="I221" s="38"/>
    </row>
    <row r="222" spans="1:9">
      <c r="A222" s="19">
        <v>38758</v>
      </c>
      <c r="B222" s="34">
        <v>6.78</v>
      </c>
      <c r="C222" s="37">
        <v>6.7680800000000003</v>
      </c>
      <c r="D222" s="37">
        <v>6.7654000000000005</v>
      </c>
      <c r="E222" s="37">
        <v>6.7707700000000006</v>
      </c>
      <c r="F222" s="37">
        <v>557</v>
      </c>
      <c r="G222" s="37">
        <v>549.5</v>
      </c>
      <c r="H222" s="37"/>
      <c r="I222" s="38">
        <v>549</v>
      </c>
    </row>
    <row r="223" spans="1:9">
      <c r="A223" s="19">
        <v>38765</v>
      </c>
      <c r="B223" s="34">
        <v>6.7544000000000004</v>
      </c>
      <c r="C223" s="37">
        <v>6.7426900000000005</v>
      </c>
      <c r="D223" s="37">
        <v>6.7399200000000006</v>
      </c>
      <c r="E223" s="37">
        <v>6.7454600000000005</v>
      </c>
      <c r="F223" s="37">
        <v>551.70000000000005</v>
      </c>
      <c r="G223" s="37">
        <v>546</v>
      </c>
      <c r="H223" s="37">
        <v>553.20000000000005</v>
      </c>
      <c r="I223" s="38">
        <v>551.5</v>
      </c>
    </row>
    <row r="224" spans="1:9">
      <c r="A224" s="19">
        <v>38772</v>
      </c>
      <c r="B224" s="34">
        <v>6.7822500000000003</v>
      </c>
      <c r="C224" s="37">
        <v>6.7695400000000001</v>
      </c>
      <c r="D224" s="37">
        <v>6.7668000000000008</v>
      </c>
      <c r="E224" s="37">
        <v>6.7722800000000003</v>
      </c>
      <c r="F224" s="37">
        <v>554.15</v>
      </c>
      <c r="G224" s="37">
        <v>560</v>
      </c>
      <c r="H224" s="37"/>
      <c r="I224" s="38"/>
    </row>
    <row r="225" spans="1:9">
      <c r="A225" s="19">
        <v>38779</v>
      </c>
      <c r="B225" s="34">
        <v>6.6630000000000003</v>
      </c>
      <c r="C225" s="37">
        <v>6.649890000000001</v>
      </c>
      <c r="D225" s="37">
        <v>6.6471500000000008</v>
      </c>
      <c r="E225" s="37">
        <v>6.6526300000000003</v>
      </c>
      <c r="F225" s="37">
        <v>565</v>
      </c>
      <c r="G225" s="37">
        <v>568.70000000000005</v>
      </c>
      <c r="H225" s="37">
        <v>567.20000000000005</v>
      </c>
      <c r="I225" s="38">
        <v>566.6</v>
      </c>
    </row>
    <row r="226" spans="1:9">
      <c r="A226" s="19">
        <v>38786</v>
      </c>
      <c r="B226" s="34">
        <v>6.7174500000000004</v>
      </c>
      <c r="C226" s="37">
        <v>6.7030500000000002</v>
      </c>
      <c r="D226" s="37">
        <v>6.6998700000000007</v>
      </c>
      <c r="E226" s="37">
        <v>6.7062300000000006</v>
      </c>
      <c r="F226" s="37">
        <v>535</v>
      </c>
      <c r="G226" s="37">
        <v>544.29999999999995</v>
      </c>
      <c r="H226" s="37"/>
      <c r="I226" s="38"/>
    </row>
    <row r="227" spans="1:9">
      <c r="A227" s="19">
        <v>38793</v>
      </c>
      <c r="B227" s="34">
        <v>6.5550500000000005</v>
      </c>
      <c r="C227" s="37">
        <v>6.5426700000000002</v>
      </c>
      <c r="D227" s="37">
        <v>6.5400200000000002</v>
      </c>
      <c r="E227" s="37">
        <v>6.5453200000000002</v>
      </c>
      <c r="F227" s="37">
        <v>552.75</v>
      </c>
      <c r="G227" s="37">
        <v>541</v>
      </c>
      <c r="H227" s="37"/>
      <c r="I227" s="38"/>
    </row>
    <row r="228" spans="1:9">
      <c r="A228" s="19">
        <v>38800</v>
      </c>
      <c r="B228" s="34">
        <v>6.6375000000000002</v>
      </c>
      <c r="C228" s="37">
        <v>6.6250300000000006</v>
      </c>
      <c r="D228" s="37">
        <v>6.6223400000000003</v>
      </c>
      <c r="E228" s="37">
        <v>6.6277300000000006</v>
      </c>
      <c r="F228" s="37">
        <v>556.75</v>
      </c>
      <c r="G228" s="37">
        <v>541</v>
      </c>
      <c r="H228" s="37"/>
      <c r="I228" s="38"/>
    </row>
    <row r="229" spans="1:9">
      <c r="A229" s="19">
        <v>38807</v>
      </c>
      <c r="B229" s="34">
        <v>6.562850000000001</v>
      </c>
      <c r="C229" s="37">
        <v>6.5512200000000007</v>
      </c>
      <c r="D229" s="37">
        <v>6.5485600000000002</v>
      </c>
      <c r="E229" s="37">
        <v>6.5538900000000009</v>
      </c>
      <c r="F229" s="37">
        <v>582</v>
      </c>
      <c r="G229" s="37">
        <v>581</v>
      </c>
      <c r="H229" s="37"/>
      <c r="I229" s="38">
        <v>581</v>
      </c>
    </row>
    <row r="230" spans="1:9">
      <c r="A230" s="19">
        <v>38814</v>
      </c>
      <c r="B230" s="34">
        <v>6.4974500000000006</v>
      </c>
      <c r="C230" s="37">
        <v>6.4859600000000004</v>
      </c>
      <c r="D230" s="37">
        <v>6.4833100000000004</v>
      </c>
      <c r="E230" s="37">
        <v>6.4886200000000009</v>
      </c>
      <c r="F230" s="37">
        <v>589.75</v>
      </c>
      <c r="G230" s="37">
        <v>589</v>
      </c>
      <c r="H230" s="37"/>
      <c r="I230" s="38"/>
    </row>
    <row r="231" spans="1:9">
      <c r="A231" s="19">
        <v>38821</v>
      </c>
      <c r="B231" s="34">
        <v>6.5014000000000003</v>
      </c>
      <c r="C231" s="37">
        <v>6.4896300000000009</v>
      </c>
      <c r="D231" s="37">
        <v>6.4869200000000005</v>
      </c>
      <c r="E231" s="37">
        <v>6.4923300000000008</v>
      </c>
      <c r="F231" s="37">
        <v>593</v>
      </c>
      <c r="G231" s="37">
        <v>597</v>
      </c>
      <c r="H231" s="37"/>
      <c r="I231" s="38"/>
    </row>
    <row r="232" spans="1:9">
      <c r="A232" s="19">
        <v>38828</v>
      </c>
      <c r="B232" s="34">
        <v>6.3555000000000001</v>
      </c>
      <c r="C232" s="37">
        <v>6.3429900000000004</v>
      </c>
      <c r="D232" s="37">
        <v>6.3404000000000007</v>
      </c>
      <c r="E232" s="37">
        <v>6.3455700000000004</v>
      </c>
      <c r="F232" s="37">
        <v>623.5</v>
      </c>
      <c r="G232" s="37">
        <v>635</v>
      </c>
      <c r="H232" s="37"/>
      <c r="I232" s="38"/>
    </row>
    <row r="233" spans="1:9">
      <c r="A233" s="19">
        <v>38835</v>
      </c>
      <c r="B233" s="34">
        <v>6.1775000000000002</v>
      </c>
      <c r="C233" s="37">
        <v>6.1636100000000003</v>
      </c>
      <c r="D233" s="37">
        <v>6.1610900000000006</v>
      </c>
      <c r="E233" s="37">
        <v>6.1661300000000008</v>
      </c>
      <c r="F233" s="37">
        <v>644</v>
      </c>
      <c r="G233" s="37">
        <v>636.5</v>
      </c>
      <c r="H233" s="37"/>
      <c r="I233" s="38"/>
    </row>
    <row r="234" spans="1:9">
      <c r="A234" s="19">
        <v>38842</v>
      </c>
      <c r="B234" s="34">
        <v>6.1185000000000009</v>
      </c>
      <c r="C234" s="37">
        <v>6.1059600000000005</v>
      </c>
      <c r="D234" s="37">
        <v>6.1034700000000006</v>
      </c>
      <c r="E234" s="37">
        <v>6.1084500000000004</v>
      </c>
      <c r="F234" s="37">
        <v>678</v>
      </c>
      <c r="G234" s="37">
        <v>669.2</v>
      </c>
      <c r="H234" s="37"/>
      <c r="I234" s="38"/>
    </row>
    <row r="235" spans="1:9">
      <c r="A235" s="19">
        <v>38849</v>
      </c>
      <c r="B235" s="34">
        <v>6.0083500000000001</v>
      </c>
      <c r="C235" s="37">
        <v>5.9961800000000007</v>
      </c>
      <c r="D235" s="37">
        <v>5.9937800000000001</v>
      </c>
      <c r="E235" s="37">
        <v>5.9985800000000005</v>
      </c>
      <c r="F235" s="37">
        <v>725</v>
      </c>
      <c r="G235" s="37">
        <v>706</v>
      </c>
      <c r="H235" s="37"/>
      <c r="I235" s="38"/>
    </row>
    <row r="236" spans="1:9">
      <c r="A236" s="19">
        <v>38856</v>
      </c>
      <c r="B236" s="34">
        <v>6.1373000000000006</v>
      </c>
      <c r="C236" s="37">
        <v>6.1254000000000008</v>
      </c>
      <c r="D236" s="37">
        <v>6.1228600000000002</v>
      </c>
      <c r="E236" s="37">
        <v>6.1279400000000006</v>
      </c>
      <c r="F236" s="37">
        <v>651.5</v>
      </c>
      <c r="G236" s="37">
        <v>706</v>
      </c>
      <c r="H236" s="37"/>
      <c r="I236" s="38"/>
    </row>
    <row r="237" spans="1:9">
      <c r="A237" s="19">
        <v>38863</v>
      </c>
      <c r="B237" s="34">
        <v>6.1535000000000002</v>
      </c>
      <c r="C237" s="37">
        <v>6.1416500000000003</v>
      </c>
      <c r="D237" s="37">
        <v>6.1391600000000004</v>
      </c>
      <c r="E237" s="37">
        <v>6.1441500000000007</v>
      </c>
      <c r="F237" s="37">
        <v>642.25</v>
      </c>
      <c r="G237" s="37">
        <v>706</v>
      </c>
      <c r="H237" s="37"/>
      <c r="I237" s="38"/>
    </row>
    <row r="238" spans="1:9">
      <c r="A238" s="19">
        <v>38870</v>
      </c>
      <c r="B238" s="34">
        <v>6.0211500000000004</v>
      </c>
      <c r="C238" s="37">
        <v>6.0099500000000008</v>
      </c>
      <c r="D238" s="37">
        <v>6.0074700000000005</v>
      </c>
      <c r="E238" s="37">
        <v>6.0124400000000007</v>
      </c>
      <c r="F238" s="37">
        <v>632.25</v>
      </c>
      <c r="G238" s="37">
        <v>634</v>
      </c>
      <c r="H238" s="37"/>
      <c r="I238" s="38">
        <v>634</v>
      </c>
    </row>
    <row r="239" spans="1:9">
      <c r="A239" s="19">
        <v>38877</v>
      </c>
      <c r="B239" s="34">
        <v>6.1670500000000006</v>
      </c>
      <c r="C239" s="37">
        <v>6.1562600000000005</v>
      </c>
      <c r="D239" s="37">
        <v>6.1533900000000008</v>
      </c>
      <c r="E239" s="37">
        <v>6.1591200000000006</v>
      </c>
      <c r="F239" s="37">
        <v>616</v>
      </c>
      <c r="G239" s="37">
        <v>608</v>
      </c>
      <c r="H239" s="37"/>
      <c r="I239" s="38">
        <v>606</v>
      </c>
    </row>
    <row r="240" spans="1:9">
      <c r="A240" s="19">
        <v>38884</v>
      </c>
      <c r="B240" s="34">
        <v>6.2087000000000003</v>
      </c>
      <c r="C240" s="37">
        <v>6.1961100000000009</v>
      </c>
      <c r="D240" s="37">
        <v>6.1924800000000007</v>
      </c>
      <c r="E240" s="37">
        <v>6.1997400000000003</v>
      </c>
      <c r="F240" s="37">
        <v>574</v>
      </c>
      <c r="G240" s="37">
        <v>572</v>
      </c>
      <c r="H240" s="37"/>
      <c r="I240" s="38"/>
    </row>
    <row r="241" spans="1:9">
      <c r="A241" s="19">
        <v>38891</v>
      </c>
      <c r="B241" s="34">
        <v>6.3242000000000003</v>
      </c>
      <c r="C241" s="37">
        <v>6.3108700000000004</v>
      </c>
      <c r="D241" s="37">
        <v>6.3082800000000008</v>
      </c>
      <c r="E241" s="37">
        <v>6.3134700000000006</v>
      </c>
      <c r="F241" s="37">
        <v>579.6</v>
      </c>
      <c r="G241" s="37">
        <v>584</v>
      </c>
      <c r="H241" s="37"/>
      <c r="I241" s="38"/>
    </row>
    <row r="242" spans="1:9">
      <c r="A242" s="19">
        <v>38898</v>
      </c>
      <c r="B242" s="34">
        <v>6.2226000000000008</v>
      </c>
      <c r="C242" s="37">
        <v>6.2082800000000002</v>
      </c>
      <c r="D242" s="37">
        <v>6.2057800000000007</v>
      </c>
      <c r="E242" s="37">
        <v>6.2107700000000001</v>
      </c>
      <c r="F242" s="37">
        <v>613.5</v>
      </c>
      <c r="G242" s="37">
        <v>611.30000000000007</v>
      </c>
      <c r="H242" s="37"/>
      <c r="I242" s="38"/>
    </row>
    <row r="243" spans="1:9">
      <c r="A243" s="19">
        <v>38905</v>
      </c>
      <c r="B243" s="34">
        <v>6.2123000000000008</v>
      </c>
      <c r="C243" s="37">
        <v>6.1989200000000002</v>
      </c>
      <c r="D243" s="37">
        <v>6.1964000000000006</v>
      </c>
      <c r="E243" s="37">
        <v>6.2014500000000004</v>
      </c>
      <c r="F243" s="37">
        <v>631.5</v>
      </c>
      <c r="G243" s="37">
        <v>624</v>
      </c>
      <c r="H243" s="37"/>
      <c r="I243" s="38"/>
    </row>
    <row r="244" spans="1:9">
      <c r="A244" s="19">
        <v>38912</v>
      </c>
      <c r="B244" s="34">
        <v>6.2635500000000004</v>
      </c>
      <c r="C244" s="37">
        <v>6.2499600000000006</v>
      </c>
      <c r="D244" s="37">
        <v>6.2474400000000001</v>
      </c>
      <c r="E244" s="37">
        <v>6.2524900000000008</v>
      </c>
      <c r="F244" s="37">
        <v>663.25</v>
      </c>
      <c r="G244" s="37">
        <v>624</v>
      </c>
      <c r="H244" s="37"/>
      <c r="I244" s="38"/>
    </row>
    <row r="245" spans="1:9">
      <c r="A245" s="19">
        <v>38919</v>
      </c>
      <c r="B245" s="34">
        <v>6.2469500000000009</v>
      </c>
      <c r="C245" s="37">
        <v>6.2338000000000005</v>
      </c>
      <c r="D245" s="37">
        <v>6.2312400000000006</v>
      </c>
      <c r="E245" s="37">
        <v>6.2363500000000007</v>
      </c>
      <c r="F245" s="37">
        <v>634</v>
      </c>
      <c r="G245" s="37">
        <v>677</v>
      </c>
      <c r="H245" s="37"/>
      <c r="I245" s="38"/>
    </row>
    <row r="246" spans="1:9">
      <c r="A246" s="19">
        <v>38926</v>
      </c>
      <c r="B246" s="34">
        <v>6.1777000000000006</v>
      </c>
      <c r="C246" s="37">
        <v>6.1645700000000003</v>
      </c>
      <c r="D246" s="37">
        <v>6.1620700000000008</v>
      </c>
      <c r="E246" s="37">
        <v>6.1670600000000002</v>
      </c>
      <c r="F246" s="37">
        <v>637.1</v>
      </c>
      <c r="G246" s="37">
        <v>633</v>
      </c>
      <c r="H246" s="37">
        <v>635</v>
      </c>
      <c r="I246" s="38"/>
    </row>
    <row r="247" spans="1:9">
      <c r="A247" s="19">
        <v>38933</v>
      </c>
      <c r="B247" s="34">
        <v>6.1199000000000003</v>
      </c>
      <c r="C247" s="37">
        <v>6.1073600000000008</v>
      </c>
      <c r="D247" s="37">
        <v>6.1048600000000004</v>
      </c>
      <c r="E247" s="37">
        <v>6.1098600000000003</v>
      </c>
      <c r="F247" s="37">
        <v>652.25</v>
      </c>
      <c r="G247" s="37">
        <v>643</v>
      </c>
      <c r="H247" s="37"/>
      <c r="I247" s="38"/>
    </row>
    <row r="248" spans="1:9">
      <c r="A248" s="19">
        <v>38940</v>
      </c>
      <c r="B248" s="34">
        <v>6.2501500000000005</v>
      </c>
      <c r="C248" s="37">
        <v>6.2379700000000007</v>
      </c>
      <c r="D248" s="37">
        <v>6.2354300000000009</v>
      </c>
      <c r="E248" s="37">
        <v>6.2405100000000004</v>
      </c>
      <c r="F248" s="37">
        <v>644.5</v>
      </c>
      <c r="G248" s="37">
        <v>626</v>
      </c>
      <c r="H248" s="37"/>
      <c r="I248" s="38"/>
    </row>
    <row r="249" spans="1:9">
      <c r="A249" s="19">
        <v>38947</v>
      </c>
      <c r="B249" s="34">
        <v>6.2920500000000006</v>
      </c>
      <c r="C249" s="37">
        <v>6.2799400000000007</v>
      </c>
      <c r="D249" s="37">
        <v>6.2774600000000005</v>
      </c>
      <c r="E249" s="37">
        <v>6.2824300000000006</v>
      </c>
      <c r="F249" s="37">
        <v>613.9</v>
      </c>
      <c r="G249" s="37">
        <v>609</v>
      </c>
      <c r="H249" s="37"/>
      <c r="I249" s="38">
        <v>606</v>
      </c>
    </row>
    <row r="250" spans="1:9">
      <c r="A250" s="19">
        <v>38954</v>
      </c>
      <c r="B250" s="34">
        <v>6.3187500000000005</v>
      </c>
      <c r="C250" s="37">
        <v>6.3063900000000004</v>
      </c>
      <c r="D250" s="37">
        <v>6.3038400000000001</v>
      </c>
      <c r="E250" s="37">
        <v>6.3089500000000003</v>
      </c>
      <c r="F250" s="37">
        <v>621.25</v>
      </c>
      <c r="G250" s="37">
        <v>622.5</v>
      </c>
      <c r="H250" s="37"/>
      <c r="I250" s="38">
        <v>621.80000000000007</v>
      </c>
    </row>
    <row r="251" spans="1:9">
      <c r="A251" s="19">
        <v>38961</v>
      </c>
      <c r="B251" s="34">
        <v>6.3398500000000002</v>
      </c>
      <c r="C251" s="37">
        <v>6.3279700000000005</v>
      </c>
      <c r="D251" s="37">
        <v>6.3254200000000003</v>
      </c>
      <c r="E251" s="37">
        <v>6.3305100000000003</v>
      </c>
      <c r="F251" s="37">
        <v>621.05000000000007</v>
      </c>
      <c r="G251" s="37">
        <v>618</v>
      </c>
      <c r="H251" s="37"/>
      <c r="I251" s="38"/>
    </row>
    <row r="252" spans="1:9">
      <c r="A252" s="19">
        <v>38968</v>
      </c>
      <c r="B252" s="34">
        <v>6.5122500000000008</v>
      </c>
      <c r="C252" s="37">
        <v>6.5002600000000008</v>
      </c>
      <c r="D252" s="37">
        <v>6.4976700000000003</v>
      </c>
      <c r="E252" s="37">
        <v>6.5028400000000008</v>
      </c>
      <c r="F252" s="37">
        <v>610</v>
      </c>
      <c r="G252" s="37">
        <v>618</v>
      </c>
      <c r="H252" s="37"/>
      <c r="I252" s="38"/>
    </row>
    <row r="253" spans="1:9">
      <c r="A253" s="19">
        <v>38975</v>
      </c>
      <c r="B253" s="34">
        <v>6.5448000000000004</v>
      </c>
      <c r="C253" s="37">
        <v>6.5329600000000001</v>
      </c>
      <c r="D253" s="37">
        <v>6.5303600000000008</v>
      </c>
      <c r="E253" s="37">
        <v>6.5355600000000003</v>
      </c>
      <c r="F253" s="37">
        <v>573.6</v>
      </c>
      <c r="G253" s="37">
        <v>591</v>
      </c>
      <c r="H253" s="37"/>
      <c r="I253" s="38"/>
    </row>
    <row r="254" spans="1:9">
      <c r="A254" s="19">
        <v>38982</v>
      </c>
      <c r="B254" s="34">
        <v>6.5526500000000008</v>
      </c>
      <c r="C254" s="37">
        <v>6.541430000000001</v>
      </c>
      <c r="D254" s="37">
        <v>6.5389000000000008</v>
      </c>
      <c r="E254" s="37">
        <v>6.5439600000000002</v>
      </c>
      <c r="F254" s="37">
        <v>589</v>
      </c>
      <c r="G254" s="37">
        <v>584</v>
      </c>
      <c r="H254" s="37"/>
      <c r="I254" s="38"/>
    </row>
    <row r="255" spans="1:9">
      <c r="A255" s="19">
        <v>38989</v>
      </c>
      <c r="B255" s="34">
        <v>6.5186500000000009</v>
      </c>
      <c r="C255" s="37">
        <v>6.5067500000000003</v>
      </c>
      <c r="D255" s="37">
        <v>6.5042000000000009</v>
      </c>
      <c r="E255" s="37">
        <v>6.5093000000000005</v>
      </c>
      <c r="F255" s="37">
        <v>599.25</v>
      </c>
      <c r="G255" s="37">
        <v>595.5</v>
      </c>
      <c r="H255" s="37"/>
      <c r="I255" s="38"/>
    </row>
    <row r="256" spans="1:9">
      <c r="A256" s="19">
        <v>38996</v>
      </c>
      <c r="B256" s="34">
        <v>6.6976000000000004</v>
      </c>
      <c r="C256" s="37">
        <v>6.6856000000000009</v>
      </c>
      <c r="D256" s="37">
        <v>6.6830600000000002</v>
      </c>
      <c r="E256" s="37">
        <v>6.6881400000000006</v>
      </c>
      <c r="F256" s="37">
        <v>560.75</v>
      </c>
      <c r="G256" s="37">
        <v>566</v>
      </c>
      <c r="H256" s="37"/>
      <c r="I256" s="38"/>
    </row>
    <row r="257" spans="1:9">
      <c r="A257" s="19">
        <v>39003</v>
      </c>
      <c r="B257" s="34">
        <v>6.7419000000000002</v>
      </c>
      <c r="C257" s="37">
        <v>6.7303300000000004</v>
      </c>
      <c r="D257" s="37">
        <v>6.7277200000000006</v>
      </c>
      <c r="E257" s="37">
        <v>6.7329400000000001</v>
      </c>
      <c r="F257" s="37">
        <v>586.1</v>
      </c>
      <c r="G257" s="37">
        <v>585.5</v>
      </c>
      <c r="H257" s="37"/>
      <c r="I257" s="38"/>
    </row>
    <row r="258" spans="1:9">
      <c r="A258" s="19">
        <v>39010</v>
      </c>
      <c r="B258" s="34">
        <v>6.6739500000000005</v>
      </c>
      <c r="C258" s="37">
        <v>6.662840000000001</v>
      </c>
      <c r="D258" s="37">
        <v>6.660260000000001</v>
      </c>
      <c r="E258" s="37">
        <v>6.6654200000000001</v>
      </c>
      <c r="F258" s="37">
        <v>596.6</v>
      </c>
      <c r="G258" s="37">
        <v>597</v>
      </c>
      <c r="H258" s="37"/>
      <c r="I258" s="38"/>
    </row>
    <row r="259" spans="1:9">
      <c r="A259" s="19">
        <v>39017</v>
      </c>
      <c r="B259" s="34">
        <v>6.5457500000000008</v>
      </c>
      <c r="C259" s="37">
        <v>6.535260000000001</v>
      </c>
      <c r="D259" s="37">
        <v>6.5327200000000003</v>
      </c>
      <c r="E259" s="37">
        <v>6.5378100000000003</v>
      </c>
      <c r="F259" s="37">
        <v>596.25</v>
      </c>
      <c r="G259" s="37">
        <v>595.5</v>
      </c>
      <c r="H259" s="37"/>
      <c r="I259" s="38"/>
    </row>
    <row r="260" spans="1:9">
      <c r="A260" s="19">
        <v>39024</v>
      </c>
      <c r="B260" s="34">
        <v>6.4937000000000005</v>
      </c>
      <c r="C260" s="37">
        <v>6.4834800000000001</v>
      </c>
      <c r="D260" s="37">
        <v>6.4809000000000001</v>
      </c>
      <c r="E260" s="37">
        <v>6.4860600000000002</v>
      </c>
      <c r="F260" s="37">
        <v>622.75</v>
      </c>
      <c r="G260" s="37">
        <v>612.5</v>
      </c>
      <c r="H260" s="37"/>
      <c r="I260" s="38"/>
    </row>
    <row r="261" spans="1:9">
      <c r="A261" s="19">
        <v>39031</v>
      </c>
      <c r="B261" s="34">
        <v>6.3740500000000004</v>
      </c>
      <c r="C261" s="37">
        <v>6.3639800000000006</v>
      </c>
      <c r="D261" s="37">
        <v>6.3614400000000009</v>
      </c>
      <c r="E261" s="37">
        <v>6.3665200000000004</v>
      </c>
      <c r="F261" s="37">
        <v>629.30000000000007</v>
      </c>
      <c r="G261" s="37">
        <v>617</v>
      </c>
      <c r="H261" s="37"/>
      <c r="I261" s="38"/>
    </row>
    <row r="262" spans="1:9">
      <c r="A262" s="19">
        <v>39038</v>
      </c>
      <c r="B262" s="34">
        <v>6.4467000000000008</v>
      </c>
      <c r="C262" s="37">
        <v>6.4366000000000003</v>
      </c>
      <c r="D262" s="37">
        <v>6.4340800000000007</v>
      </c>
      <c r="E262" s="37">
        <v>6.4391100000000003</v>
      </c>
      <c r="F262" s="37">
        <v>620.5</v>
      </c>
      <c r="G262" s="37">
        <v>617.5</v>
      </c>
      <c r="H262" s="37"/>
      <c r="I262" s="38"/>
    </row>
    <row r="263" spans="1:9">
      <c r="A263" s="19">
        <v>39045</v>
      </c>
      <c r="B263" s="34">
        <v>6.3052500000000009</v>
      </c>
      <c r="C263" s="37">
        <v>6.2957100000000006</v>
      </c>
      <c r="D263" s="37">
        <v>6.2932700000000006</v>
      </c>
      <c r="E263" s="37">
        <v>6.2981500000000006</v>
      </c>
      <c r="F263" s="37">
        <v>631.80000000000007</v>
      </c>
      <c r="G263" s="37">
        <v>617.5</v>
      </c>
      <c r="H263" s="37"/>
      <c r="I263" s="38"/>
    </row>
    <row r="264" spans="1:9">
      <c r="A264" s="19">
        <v>39052</v>
      </c>
      <c r="B264" s="34">
        <v>6.1342000000000008</v>
      </c>
      <c r="C264" s="37">
        <v>6.1245900000000004</v>
      </c>
      <c r="D264" s="37">
        <v>6.1221600000000009</v>
      </c>
      <c r="E264" s="37">
        <v>6.1270200000000008</v>
      </c>
      <c r="F264" s="37">
        <v>648.75</v>
      </c>
      <c r="G264" s="37">
        <v>644.5</v>
      </c>
      <c r="H264" s="37"/>
      <c r="I264" s="38">
        <v>644</v>
      </c>
    </row>
    <row r="265" spans="1:9">
      <c r="A265" s="19">
        <v>39059</v>
      </c>
      <c r="B265" s="34">
        <v>6.1096000000000004</v>
      </c>
      <c r="C265" s="37">
        <v>6.1006300000000007</v>
      </c>
      <c r="D265" s="37">
        <v>6.0982400000000005</v>
      </c>
      <c r="E265" s="37">
        <v>6.1030200000000008</v>
      </c>
      <c r="F265" s="37">
        <v>637.4</v>
      </c>
      <c r="G265" s="37">
        <v>626</v>
      </c>
      <c r="H265" s="37">
        <v>624.80000000000007</v>
      </c>
      <c r="I265" s="38">
        <v>623.9</v>
      </c>
    </row>
    <row r="266" spans="1:9">
      <c r="A266" s="19">
        <v>39066</v>
      </c>
      <c r="B266" s="34">
        <v>6.2326500000000005</v>
      </c>
      <c r="C266" s="37">
        <v>6.2240700000000002</v>
      </c>
      <c r="D266" s="37">
        <v>6.2215900000000008</v>
      </c>
      <c r="E266" s="37">
        <v>6.2265500000000005</v>
      </c>
      <c r="F266" s="37">
        <v>623.75</v>
      </c>
      <c r="G266" s="37">
        <v>614.9</v>
      </c>
      <c r="H266" s="37">
        <v>615.30000000000007</v>
      </c>
      <c r="I266" s="38">
        <v>613.5</v>
      </c>
    </row>
    <row r="267" spans="1:9">
      <c r="A267" s="19">
        <v>39073</v>
      </c>
      <c r="B267" s="34">
        <v>6.2255500000000001</v>
      </c>
      <c r="C267" s="37">
        <v>6.2170300000000003</v>
      </c>
      <c r="D267" s="37">
        <v>6.2146000000000008</v>
      </c>
      <c r="E267" s="37">
        <v>6.2194600000000007</v>
      </c>
      <c r="F267" s="37">
        <v>620.5</v>
      </c>
      <c r="G267" s="37">
        <v>618.70000000000005</v>
      </c>
      <c r="H267" s="37">
        <v>620.70000000000005</v>
      </c>
      <c r="I267" s="38">
        <v>619.4</v>
      </c>
    </row>
    <row r="268" spans="1:9">
      <c r="A268" s="19">
        <v>39080</v>
      </c>
      <c r="B268" s="34">
        <v>6.2263500000000009</v>
      </c>
      <c r="C268" s="37">
        <v>6.2171700000000003</v>
      </c>
      <c r="D268" s="37">
        <v>6.2147400000000008</v>
      </c>
      <c r="E268" s="37">
        <v>6.2195900000000002</v>
      </c>
      <c r="F268" s="37">
        <v>632</v>
      </c>
      <c r="G268" s="37">
        <v>626</v>
      </c>
      <c r="H268" s="37">
        <v>636.5</v>
      </c>
      <c r="I268" s="38">
        <v>635.1</v>
      </c>
    </row>
    <row r="269" spans="1:9">
      <c r="A269" s="19">
        <v>39087</v>
      </c>
      <c r="B269" s="34">
        <v>6.3664000000000005</v>
      </c>
      <c r="C269" s="37">
        <v>6.3573800000000009</v>
      </c>
      <c r="D269" s="37">
        <v>6.3548600000000004</v>
      </c>
      <c r="E269" s="37">
        <v>6.3598900000000009</v>
      </c>
      <c r="F269" s="37">
        <v>609.5</v>
      </c>
      <c r="G269" s="37">
        <v>617.30000000000007</v>
      </c>
      <c r="H269" s="37">
        <v>607.30000000000007</v>
      </c>
      <c r="I269" s="38">
        <v>606.5</v>
      </c>
    </row>
    <row r="270" spans="1:9">
      <c r="A270" s="19">
        <v>39094</v>
      </c>
      <c r="B270" s="34">
        <v>6.4547000000000008</v>
      </c>
      <c r="C270" s="37">
        <v>6.4456700000000007</v>
      </c>
      <c r="D270" s="37">
        <v>6.4431700000000003</v>
      </c>
      <c r="E270" s="37">
        <v>6.4481600000000006</v>
      </c>
      <c r="F270" s="37">
        <v>619.75</v>
      </c>
      <c r="G270" s="37">
        <v>616.20000000000005</v>
      </c>
      <c r="H270" s="37">
        <v>629.20000000000005</v>
      </c>
      <c r="I270" s="38">
        <v>624.30000000000007</v>
      </c>
    </row>
    <row r="271" spans="1:9">
      <c r="A271" s="19">
        <v>39101</v>
      </c>
      <c r="B271" s="34">
        <v>6.4631500000000006</v>
      </c>
      <c r="C271" s="37">
        <v>6.4544700000000006</v>
      </c>
      <c r="D271" s="37">
        <v>6.4519400000000005</v>
      </c>
      <c r="E271" s="37">
        <v>6.4570000000000007</v>
      </c>
      <c r="F271" s="37">
        <v>629</v>
      </c>
      <c r="G271" s="37">
        <v>633.5</v>
      </c>
      <c r="H271" s="37">
        <v>637.30000000000007</v>
      </c>
      <c r="I271" s="38">
        <v>633.20000000000005</v>
      </c>
    </row>
    <row r="272" spans="1:9">
      <c r="A272" s="19">
        <v>39108</v>
      </c>
      <c r="B272" s="34">
        <v>6.3454500000000005</v>
      </c>
      <c r="C272" s="37">
        <v>6.3383400000000005</v>
      </c>
      <c r="D272" s="37">
        <v>6.3359000000000005</v>
      </c>
      <c r="E272" s="37">
        <v>6.3407700000000009</v>
      </c>
      <c r="F272" s="37">
        <v>645.5</v>
      </c>
      <c r="G272" s="37">
        <v>640.30000000000007</v>
      </c>
      <c r="H272" s="37">
        <v>647.70000000000005</v>
      </c>
      <c r="I272" s="38">
        <v>644.9</v>
      </c>
    </row>
    <row r="273" spans="1:9">
      <c r="A273" s="19">
        <v>39115</v>
      </c>
      <c r="B273" s="34">
        <v>6.2650000000000006</v>
      </c>
      <c r="C273" s="37">
        <v>6.2582200000000006</v>
      </c>
      <c r="D273" s="37">
        <v>6.2557200000000002</v>
      </c>
      <c r="E273" s="37">
        <v>6.260720000000001</v>
      </c>
      <c r="F273" s="37">
        <v>645.70000000000005</v>
      </c>
      <c r="G273" s="37">
        <v>647.9</v>
      </c>
      <c r="H273" s="37">
        <v>648</v>
      </c>
      <c r="I273" s="38">
        <v>647.1</v>
      </c>
    </row>
    <row r="274" spans="1:9">
      <c r="A274" s="19">
        <v>39122</v>
      </c>
      <c r="B274" s="34">
        <v>6.2631500000000004</v>
      </c>
      <c r="C274" s="37">
        <v>6.2563800000000009</v>
      </c>
      <c r="D274" s="37">
        <v>6.2539700000000007</v>
      </c>
      <c r="E274" s="37">
        <v>6.2587900000000003</v>
      </c>
      <c r="F274" s="37">
        <v>664.5</v>
      </c>
      <c r="G274" s="37">
        <v>668.2</v>
      </c>
      <c r="H274" s="37">
        <v>667.30000000000007</v>
      </c>
      <c r="I274" s="38">
        <v>666.30000000000007</v>
      </c>
    </row>
    <row r="275" spans="1:9">
      <c r="A275" s="19">
        <v>39129</v>
      </c>
      <c r="B275" s="34">
        <v>6.1230500000000001</v>
      </c>
      <c r="C275" s="37">
        <v>6.1163700000000008</v>
      </c>
      <c r="D275" s="37">
        <v>6.1139500000000009</v>
      </c>
      <c r="E275" s="37">
        <v>6.1188000000000002</v>
      </c>
      <c r="F275" s="37">
        <v>665.1</v>
      </c>
      <c r="G275" s="37">
        <v>668.4</v>
      </c>
      <c r="H275" s="37">
        <v>670.2</v>
      </c>
      <c r="I275" s="38">
        <v>668.7</v>
      </c>
    </row>
    <row r="276" spans="1:9">
      <c r="A276" s="19">
        <v>39136</v>
      </c>
      <c r="B276" s="34">
        <v>6.1193000000000008</v>
      </c>
      <c r="C276" s="37">
        <v>6.1128200000000001</v>
      </c>
      <c r="D276" s="37">
        <v>6.1104000000000003</v>
      </c>
      <c r="E276" s="37">
        <v>6.1152300000000004</v>
      </c>
      <c r="F276" s="37">
        <v>683</v>
      </c>
      <c r="G276" s="37">
        <v>682</v>
      </c>
      <c r="H276" s="37">
        <v>682.7</v>
      </c>
      <c r="I276" s="38">
        <v>681.80000000000007</v>
      </c>
    </row>
    <row r="277" spans="1:9">
      <c r="A277" s="19">
        <v>39143</v>
      </c>
      <c r="B277" s="34">
        <v>6.1685500000000006</v>
      </c>
      <c r="C277" s="37">
        <v>6.1611800000000008</v>
      </c>
      <c r="D277" s="37">
        <v>6.1587300000000003</v>
      </c>
      <c r="E277" s="37">
        <v>6.1636400000000009</v>
      </c>
      <c r="F277" s="37">
        <v>651.19000000000005</v>
      </c>
      <c r="G277" s="37">
        <v>673</v>
      </c>
      <c r="H277" s="37">
        <v>642.6</v>
      </c>
      <c r="I277" s="38">
        <v>641.30000000000007</v>
      </c>
    </row>
    <row r="278" spans="1:9">
      <c r="A278" s="19">
        <v>39150</v>
      </c>
      <c r="B278" s="34">
        <v>6.1763500000000002</v>
      </c>
      <c r="C278" s="37">
        <v>6.1702500000000002</v>
      </c>
      <c r="D278" s="37">
        <v>6.1677800000000005</v>
      </c>
      <c r="E278" s="37">
        <v>6.1727200000000009</v>
      </c>
      <c r="F278" s="37">
        <v>652.25</v>
      </c>
      <c r="G278" s="37">
        <v>649.20000000000005</v>
      </c>
      <c r="H278" s="37">
        <v>649</v>
      </c>
      <c r="I278" s="38">
        <v>646.9</v>
      </c>
    </row>
    <row r="279" spans="1:9">
      <c r="A279" s="19">
        <v>39157</v>
      </c>
      <c r="B279" s="34">
        <v>6.1135500000000009</v>
      </c>
      <c r="C279" s="37">
        <v>6.1076500000000005</v>
      </c>
      <c r="D279" s="37">
        <v>6.1052600000000004</v>
      </c>
      <c r="E279" s="37">
        <v>6.1100500000000002</v>
      </c>
      <c r="F279" s="37">
        <v>653.20000000000005</v>
      </c>
      <c r="G279" s="37">
        <v>652.70000000000005</v>
      </c>
      <c r="H279" s="37">
        <v>654.9</v>
      </c>
      <c r="I279" s="38">
        <v>651.70000000000005</v>
      </c>
    </row>
    <row r="280" spans="1:9">
      <c r="A280" s="19">
        <v>39164</v>
      </c>
      <c r="B280" s="34">
        <v>6.1023500000000004</v>
      </c>
      <c r="C280" s="37">
        <v>6.0972600000000003</v>
      </c>
      <c r="D280" s="37">
        <v>6.0948300000000009</v>
      </c>
      <c r="E280" s="37">
        <v>6.0996900000000007</v>
      </c>
      <c r="F280" s="37">
        <v>656.25</v>
      </c>
      <c r="G280" s="37">
        <v>652.70000000000005</v>
      </c>
      <c r="H280" s="37"/>
      <c r="I280" s="38">
        <v>655.20000000000005</v>
      </c>
    </row>
    <row r="281" spans="1:9">
      <c r="A281" s="19">
        <v>39171</v>
      </c>
      <c r="B281" s="34">
        <v>6.1041000000000007</v>
      </c>
      <c r="C281" s="37">
        <v>6.0988200000000008</v>
      </c>
      <c r="D281" s="37">
        <v>6.0964300000000007</v>
      </c>
      <c r="E281" s="37">
        <v>6.1012100000000009</v>
      </c>
      <c r="F281" s="37">
        <v>661.75</v>
      </c>
      <c r="G281" s="37">
        <v>663.80000000000007</v>
      </c>
      <c r="H281" s="37">
        <v>663.7</v>
      </c>
      <c r="I281" s="38">
        <v>662.9</v>
      </c>
    </row>
    <row r="282" spans="1:9">
      <c r="A282" s="19">
        <v>39178</v>
      </c>
      <c r="B282" s="34">
        <v>6.0680000000000005</v>
      </c>
      <c r="C282" s="37">
        <v>6.0622900000000008</v>
      </c>
      <c r="D282" s="37">
        <v>6.0598800000000006</v>
      </c>
      <c r="E282" s="37">
        <v>6.0646900000000006</v>
      </c>
      <c r="F282" s="37">
        <v>673.5</v>
      </c>
      <c r="G282" s="37">
        <v>674.4</v>
      </c>
      <c r="H282" s="37"/>
      <c r="I282" s="38"/>
    </row>
    <row r="283" spans="1:9">
      <c r="A283" s="19">
        <v>39185</v>
      </c>
      <c r="B283" s="34">
        <v>5.9932500000000006</v>
      </c>
      <c r="C283" s="37">
        <v>5.9877700000000003</v>
      </c>
      <c r="D283" s="37">
        <v>5.9854200000000004</v>
      </c>
      <c r="E283" s="37">
        <v>5.9901100000000005</v>
      </c>
      <c r="F283" s="37">
        <v>681.75</v>
      </c>
      <c r="G283" s="37">
        <v>683.6</v>
      </c>
      <c r="H283" s="37">
        <v>686.2</v>
      </c>
      <c r="I283" s="38">
        <v>685.4</v>
      </c>
    </row>
    <row r="284" spans="1:9">
      <c r="A284" s="19">
        <v>39192</v>
      </c>
      <c r="B284" s="34">
        <v>5.9609500000000004</v>
      </c>
      <c r="C284" s="37">
        <v>5.9558400000000002</v>
      </c>
      <c r="D284" s="37">
        <v>5.9535100000000005</v>
      </c>
      <c r="E284" s="37">
        <v>5.9581700000000009</v>
      </c>
      <c r="F284" s="37">
        <v>691.4</v>
      </c>
      <c r="G284" s="37">
        <v>692.5</v>
      </c>
      <c r="H284" s="37">
        <v>692.30000000000007</v>
      </c>
      <c r="I284" s="38">
        <v>691.4</v>
      </c>
    </row>
    <row r="285" spans="1:9">
      <c r="A285" s="19">
        <v>39199</v>
      </c>
      <c r="B285" s="34">
        <v>5.9594500000000004</v>
      </c>
      <c r="C285" s="37">
        <v>5.9533300000000002</v>
      </c>
      <c r="D285" s="37">
        <v>5.9510100000000001</v>
      </c>
      <c r="E285" s="37">
        <v>5.9556500000000003</v>
      </c>
      <c r="F285" s="37">
        <v>677.5</v>
      </c>
      <c r="G285" s="37">
        <v>678.30000000000007</v>
      </c>
      <c r="H285" s="37">
        <v>681.80000000000007</v>
      </c>
      <c r="I285" s="38">
        <v>680.2</v>
      </c>
    </row>
    <row r="286" spans="1:9">
      <c r="A286" s="19">
        <v>39206</v>
      </c>
      <c r="B286" s="34">
        <v>5.9698500000000001</v>
      </c>
      <c r="C286" s="37">
        <v>5.9642200000000001</v>
      </c>
      <c r="D286" s="37">
        <v>5.9618800000000007</v>
      </c>
      <c r="E286" s="37">
        <v>5.9665500000000007</v>
      </c>
      <c r="F286" s="37">
        <v>688.80000000000007</v>
      </c>
      <c r="G286" s="37">
        <v>673</v>
      </c>
      <c r="H286" s="37">
        <v>688.80000000000007</v>
      </c>
      <c r="I286" s="38">
        <v>687.9</v>
      </c>
    </row>
    <row r="287" spans="1:9">
      <c r="A287" s="19">
        <v>39213</v>
      </c>
      <c r="B287" s="34">
        <v>6.0519500000000006</v>
      </c>
      <c r="C287" s="37">
        <v>6.0464500000000001</v>
      </c>
      <c r="D287" s="37">
        <v>6.0440600000000009</v>
      </c>
      <c r="E287" s="37">
        <v>6.0488400000000002</v>
      </c>
      <c r="F287" s="37">
        <v>669</v>
      </c>
      <c r="G287" s="37">
        <v>673</v>
      </c>
      <c r="H287" s="37">
        <v>670.9</v>
      </c>
      <c r="I287" s="38">
        <v>670.1</v>
      </c>
    </row>
    <row r="288" spans="1:9">
      <c r="A288" s="19">
        <v>39220</v>
      </c>
      <c r="B288" s="34">
        <v>6.0591500000000007</v>
      </c>
      <c r="C288" s="37">
        <v>6.0539200000000006</v>
      </c>
      <c r="D288" s="37">
        <v>6.0515600000000003</v>
      </c>
      <c r="E288" s="37">
        <v>6.0562700000000005</v>
      </c>
      <c r="F288" s="37">
        <v>657</v>
      </c>
      <c r="G288" s="37">
        <v>673</v>
      </c>
      <c r="H288" s="37">
        <v>661.30000000000007</v>
      </c>
      <c r="I288" s="38">
        <v>660.2</v>
      </c>
    </row>
    <row r="289" spans="1:9">
      <c r="A289" s="19">
        <v>39227</v>
      </c>
      <c r="B289" s="34">
        <v>6.0185500000000003</v>
      </c>
      <c r="C289" s="37">
        <v>6.0138800000000003</v>
      </c>
      <c r="D289" s="37">
        <v>6.0115200000000009</v>
      </c>
      <c r="E289" s="37">
        <v>6.0162400000000007</v>
      </c>
      <c r="F289" s="37">
        <v>655.30000000000007</v>
      </c>
      <c r="G289" s="37">
        <v>655.7</v>
      </c>
      <c r="H289" s="37">
        <v>655.80000000000007</v>
      </c>
      <c r="I289" s="38">
        <v>654.80000000000007</v>
      </c>
    </row>
    <row r="290" spans="1:9">
      <c r="A290" s="19">
        <v>39234</v>
      </c>
      <c r="B290" s="34">
        <v>6.0375500000000004</v>
      </c>
      <c r="C290" s="37">
        <v>6.0330700000000004</v>
      </c>
      <c r="D290" s="37">
        <v>6.0307000000000004</v>
      </c>
      <c r="E290" s="37">
        <v>6.0354400000000004</v>
      </c>
      <c r="F290" s="37">
        <v>666.5</v>
      </c>
      <c r="G290" s="37">
        <v>671.2</v>
      </c>
      <c r="H290" s="37">
        <v>671.7</v>
      </c>
      <c r="I290" s="38">
        <v>671.2</v>
      </c>
    </row>
    <row r="291" spans="1:9">
      <c r="A291" s="19">
        <v>39241</v>
      </c>
      <c r="B291" s="34">
        <v>6.0573000000000006</v>
      </c>
      <c r="C291" s="37">
        <v>6.0533500000000009</v>
      </c>
      <c r="D291" s="37">
        <v>6.0510400000000004</v>
      </c>
      <c r="E291" s="37">
        <v>6.0556600000000005</v>
      </c>
      <c r="F291" s="37">
        <v>655.25</v>
      </c>
      <c r="G291" s="37">
        <v>647.1</v>
      </c>
      <c r="H291" s="37">
        <v>648.6</v>
      </c>
      <c r="I291" s="38">
        <v>648.20000000000005</v>
      </c>
    </row>
    <row r="292" spans="1:9">
      <c r="A292" s="19">
        <v>39248</v>
      </c>
      <c r="B292" s="34">
        <v>6.0427000000000008</v>
      </c>
      <c r="C292" s="37">
        <v>6.0388000000000002</v>
      </c>
      <c r="D292" s="37">
        <v>6.0363300000000004</v>
      </c>
      <c r="E292" s="37">
        <v>6.0412800000000004</v>
      </c>
      <c r="F292" s="37">
        <v>653.1</v>
      </c>
      <c r="G292" s="37">
        <v>655.20000000000005</v>
      </c>
      <c r="H292" s="37">
        <v>655.30000000000007</v>
      </c>
      <c r="I292" s="38">
        <v>655.1</v>
      </c>
    </row>
    <row r="293" spans="1:9">
      <c r="A293" s="19">
        <v>39255</v>
      </c>
      <c r="B293" s="34">
        <v>5.9417500000000008</v>
      </c>
      <c r="C293" s="37">
        <v>5.9385400000000006</v>
      </c>
      <c r="D293" s="37">
        <v>5.9362400000000006</v>
      </c>
      <c r="E293" s="37">
        <v>5.9408400000000006</v>
      </c>
      <c r="F293" s="37">
        <v>652.85</v>
      </c>
      <c r="G293" s="37">
        <v>649.9</v>
      </c>
      <c r="H293" s="37">
        <v>654.1</v>
      </c>
      <c r="I293" s="38">
        <v>653.30000000000007</v>
      </c>
    </row>
    <row r="294" spans="1:9">
      <c r="A294" s="19">
        <v>39262</v>
      </c>
      <c r="B294" s="34">
        <v>5.9063500000000007</v>
      </c>
      <c r="C294" s="37">
        <v>5.9028900000000002</v>
      </c>
      <c r="D294" s="37">
        <v>5.9005200000000002</v>
      </c>
      <c r="E294" s="37">
        <v>5.9052700000000007</v>
      </c>
      <c r="F294" s="37">
        <v>650.5</v>
      </c>
      <c r="G294" s="37">
        <v>649.20000000000005</v>
      </c>
      <c r="H294" s="37">
        <v>649.5</v>
      </c>
      <c r="I294" s="38">
        <v>648.30000000000007</v>
      </c>
    </row>
    <row r="295" spans="1:9">
      <c r="A295" s="19">
        <v>39269</v>
      </c>
      <c r="B295" s="34">
        <v>5.8005500000000003</v>
      </c>
      <c r="C295" s="37">
        <v>5.7970900000000007</v>
      </c>
      <c r="D295" s="37">
        <v>5.7947500000000005</v>
      </c>
      <c r="E295" s="37">
        <v>5.7994300000000001</v>
      </c>
      <c r="F295" s="37">
        <v>648.75</v>
      </c>
      <c r="G295" s="37">
        <v>655.7</v>
      </c>
      <c r="H295" s="37">
        <v>656.2</v>
      </c>
      <c r="I295" s="38">
        <v>655.20000000000005</v>
      </c>
    </row>
    <row r="296" spans="1:9">
      <c r="A296" s="19">
        <v>39276</v>
      </c>
      <c r="B296" s="34">
        <v>5.7425500000000005</v>
      </c>
      <c r="C296" s="37">
        <v>5.7390800000000004</v>
      </c>
      <c r="D296" s="37">
        <v>5.7368000000000006</v>
      </c>
      <c r="E296" s="37">
        <v>5.7413600000000002</v>
      </c>
      <c r="F296" s="37">
        <v>666.5</v>
      </c>
      <c r="G296" s="37">
        <v>666.7</v>
      </c>
      <c r="H296" s="37">
        <v>670</v>
      </c>
      <c r="I296" s="38">
        <v>666.1</v>
      </c>
    </row>
    <row r="297" spans="1:9">
      <c r="A297" s="19">
        <v>39283</v>
      </c>
      <c r="B297" s="34">
        <v>5.7080000000000002</v>
      </c>
      <c r="C297" s="37">
        <v>5.7046100000000006</v>
      </c>
      <c r="D297" s="37">
        <v>5.7023100000000007</v>
      </c>
      <c r="E297" s="37">
        <v>5.7069100000000006</v>
      </c>
      <c r="F297" s="37">
        <v>681.6</v>
      </c>
      <c r="G297" s="37">
        <v>667.1</v>
      </c>
      <c r="H297" s="37">
        <v>684.80000000000007</v>
      </c>
      <c r="I297" s="38">
        <v>683</v>
      </c>
    </row>
    <row r="298" spans="1:9">
      <c r="A298" s="19">
        <v>39290</v>
      </c>
      <c r="B298" s="34">
        <v>5.8770500000000006</v>
      </c>
      <c r="C298" s="37">
        <v>5.8740800000000002</v>
      </c>
      <c r="D298" s="37">
        <v>5.8717400000000008</v>
      </c>
      <c r="E298" s="37">
        <v>5.87643</v>
      </c>
      <c r="F298" s="37">
        <v>660.5</v>
      </c>
      <c r="G298" s="37">
        <v>667.1</v>
      </c>
      <c r="H298" s="37"/>
      <c r="I298" s="38"/>
    </row>
    <row r="299" spans="1:9">
      <c r="A299" s="19">
        <v>39297</v>
      </c>
      <c r="B299" s="34">
        <v>5.7589500000000005</v>
      </c>
      <c r="C299" s="37">
        <v>5.7562600000000002</v>
      </c>
      <c r="D299" s="37">
        <v>5.7539800000000003</v>
      </c>
      <c r="E299" s="37">
        <v>5.7585400000000009</v>
      </c>
      <c r="F299" s="37">
        <v>670.5</v>
      </c>
      <c r="G299" s="37">
        <v>672.2</v>
      </c>
      <c r="H299" s="37">
        <v>673.2</v>
      </c>
      <c r="I299" s="38">
        <v>672.2</v>
      </c>
    </row>
    <row r="300" spans="1:9">
      <c r="A300" s="19">
        <v>39304</v>
      </c>
      <c r="B300" s="34">
        <v>5.8418500000000009</v>
      </c>
      <c r="C300" s="37">
        <v>5.8382900000000006</v>
      </c>
      <c r="D300" s="37">
        <v>5.8359500000000004</v>
      </c>
      <c r="E300" s="37">
        <v>5.8406300000000009</v>
      </c>
      <c r="F300" s="37">
        <v>668.5</v>
      </c>
      <c r="G300" s="37">
        <v>671.30000000000007</v>
      </c>
      <c r="H300" s="37">
        <v>672.80000000000007</v>
      </c>
      <c r="I300" s="38">
        <v>671.9</v>
      </c>
    </row>
    <row r="301" spans="1:9">
      <c r="A301" s="19">
        <v>39311</v>
      </c>
      <c r="B301" s="34">
        <v>5.9232000000000005</v>
      </c>
      <c r="C301" s="37">
        <v>5.9203000000000001</v>
      </c>
      <c r="D301" s="37">
        <v>5.9179600000000008</v>
      </c>
      <c r="E301" s="37">
        <v>5.9226400000000003</v>
      </c>
      <c r="F301" s="37">
        <v>657.5</v>
      </c>
      <c r="G301" s="37">
        <v>657.7</v>
      </c>
      <c r="H301" s="37">
        <v>658.2</v>
      </c>
      <c r="I301" s="38">
        <v>657.2</v>
      </c>
    </row>
    <row r="302" spans="1:9">
      <c r="A302" s="19">
        <v>39318</v>
      </c>
      <c r="B302" s="34">
        <v>5.8320000000000007</v>
      </c>
      <c r="C302" s="37">
        <v>5.8295200000000005</v>
      </c>
      <c r="D302" s="37">
        <v>5.8272100000000009</v>
      </c>
      <c r="E302" s="37">
        <v>5.8318300000000001</v>
      </c>
      <c r="F302" s="37">
        <v>660.85</v>
      </c>
      <c r="G302" s="37">
        <v>668.1</v>
      </c>
      <c r="H302" s="37">
        <v>668.80000000000007</v>
      </c>
      <c r="I302" s="38">
        <v>667.9</v>
      </c>
    </row>
    <row r="303" spans="1:9">
      <c r="A303" s="19">
        <v>39325</v>
      </c>
      <c r="B303" s="34">
        <v>5.8221000000000007</v>
      </c>
      <c r="C303" s="37">
        <v>5.8169400000000007</v>
      </c>
      <c r="D303" s="37">
        <v>5.8145100000000003</v>
      </c>
      <c r="E303" s="37">
        <v>5.8193700000000002</v>
      </c>
      <c r="F303" s="37">
        <v>672</v>
      </c>
      <c r="G303" s="37">
        <v>672.7</v>
      </c>
      <c r="H303" s="37">
        <v>673.2</v>
      </c>
      <c r="I303" s="38">
        <v>672.30000000000007</v>
      </c>
    </row>
    <row r="304" spans="1:9">
      <c r="A304" s="19">
        <v>39332</v>
      </c>
      <c r="B304" s="34">
        <v>5.7531000000000008</v>
      </c>
      <c r="C304" s="37">
        <v>5.7500300000000006</v>
      </c>
      <c r="D304" s="37">
        <v>5.7477500000000008</v>
      </c>
      <c r="E304" s="37">
        <v>5.7523100000000005</v>
      </c>
      <c r="F304" s="37">
        <v>701</v>
      </c>
      <c r="G304" s="37">
        <v>692.4</v>
      </c>
      <c r="H304" s="37">
        <v>701.4</v>
      </c>
      <c r="I304" s="38">
        <v>700.7</v>
      </c>
    </row>
    <row r="305" spans="1:9">
      <c r="A305" s="19">
        <v>39339</v>
      </c>
      <c r="B305" s="34">
        <v>5.6269000000000009</v>
      </c>
      <c r="C305" s="37">
        <v>5.6261900000000002</v>
      </c>
      <c r="D305" s="37">
        <v>5.6238000000000001</v>
      </c>
      <c r="E305" s="37">
        <v>5.6285800000000004</v>
      </c>
      <c r="F305" s="37">
        <v>716.35</v>
      </c>
      <c r="G305" s="37">
        <v>714.9</v>
      </c>
      <c r="H305" s="37">
        <v>708</v>
      </c>
      <c r="I305" s="38">
        <v>707.2</v>
      </c>
    </row>
    <row r="306" spans="1:9">
      <c r="A306" s="19">
        <v>39346</v>
      </c>
      <c r="B306" s="34">
        <v>5.5287000000000006</v>
      </c>
      <c r="C306" s="37">
        <v>5.5283700000000007</v>
      </c>
      <c r="D306" s="37">
        <v>5.5261100000000001</v>
      </c>
      <c r="E306" s="37">
        <v>5.5306300000000004</v>
      </c>
      <c r="F306" s="37">
        <v>737</v>
      </c>
      <c r="G306" s="37">
        <v>724.6</v>
      </c>
      <c r="H306" s="37">
        <v>732.2</v>
      </c>
      <c r="I306" s="38">
        <v>731.1</v>
      </c>
    </row>
    <row r="307" spans="1:9">
      <c r="A307" s="19">
        <v>39353</v>
      </c>
      <c r="B307" s="34">
        <v>5.42225</v>
      </c>
      <c r="C307" s="37">
        <v>5.4235000000000007</v>
      </c>
      <c r="D307" s="37">
        <v>5.4212300000000004</v>
      </c>
      <c r="E307" s="37">
        <v>5.4257600000000004</v>
      </c>
      <c r="F307" s="37">
        <v>743</v>
      </c>
      <c r="G307" s="37">
        <v>744</v>
      </c>
      <c r="H307" s="37">
        <v>743.80000000000007</v>
      </c>
      <c r="I307" s="38">
        <v>743.30000000000007</v>
      </c>
    </row>
    <row r="308" spans="1:9">
      <c r="A308" s="19">
        <v>39360</v>
      </c>
      <c r="B308" s="34">
        <v>5.4128500000000006</v>
      </c>
      <c r="C308" s="37">
        <v>5.4140200000000007</v>
      </c>
      <c r="D308" s="37">
        <v>5.4108300000000007</v>
      </c>
      <c r="E308" s="37">
        <v>5.4172100000000007</v>
      </c>
      <c r="F308" s="37">
        <v>737</v>
      </c>
      <c r="G308" s="37">
        <v>741.7</v>
      </c>
      <c r="H308" s="37">
        <v>742.4</v>
      </c>
      <c r="I308" s="38">
        <v>742.1</v>
      </c>
    </row>
    <row r="309" spans="1:9">
      <c r="A309" s="19">
        <v>39367</v>
      </c>
      <c r="B309" s="34">
        <v>5.4171500000000004</v>
      </c>
      <c r="C309" s="37">
        <v>5.4184900000000003</v>
      </c>
      <c r="D309" s="37">
        <v>5.4162600000000003</v>
      </c>
      <c r="E309" s="37">
        <v>5.4207200000000002</v>
      </c>
      <c r="F309" s="37">
        <v>749.5</v>
      </c>
      <c r="G309" s="37">
        <v>748.7</v>
      </c>
      <c r="H309" s="37">
        <v>750.1</v>
      </c>
      <c r="I309" s="38">
        <v>749.1</v>
      </c>
    </row>
    <row r="310" spans="1:9">
      <c r="A310" s="19">
        <v>39374</v>
      </c>
      <c r="B310" s="34">
        <v>5.3805000000000005</v>
      </c>
      <c r="C310" s="37">
        <v>5.3822200000000002</v>
      </c>
      <c r="D310" s="37">
        <v>5.3800500000000007</v>
      </c>
      <c r="E310" s="37">
        <v>5.3843900000000007</v>
      </c>
      <c r="F310" s="37">
        <v>763</v>
      </c>
      <c r="G310" s="37">
        <v>762.7</v>
      </c>
      <c r="H310" s="37">
        <v>766.30000000000007</v>
      </c>
      <c r="I310" s="38">
        <v>765.5</v>
      </c>
    </row>
    <row r="311" spans="1:9">
      <c r="A311" s="19">
        <v>39381</v>
      </c>
      <c r="B311" s="34">
        <v>5.3632000000000009</v>
      </c>
      <c r="C311" s="37">
        <v>5.3658400000000004</v>
      </c>
      <c r="D311" s="37">
        <v>5.3636000000000008</v>
      </c>
      <c r="E311" s="37">
        <v>5.3680700000000003</v>
      </c>
      <c r="F311" s="37">
        <v>779.15</v>
      </c>
      <c r="G311" s="37">
        <v>783.4</v>
      </c>
      <c r="H311" s="37">
        <v>785.7</v>
      </c>
      <c r="I311" s="38">
        <v>784.1</v>
      </c>
    </row>
    <row r="312" spans="1:9">
      <c r="A312" s="19">
        <v>39388</v>
      </c>
      <c r="B312" s="34">
        <v>5.4151500000000006</v>
      </c>
      <c r="C312" s="37">
        <v>5.4177400000000002</v>
      </c>
      <c r="D312" s="37">
        <v>5.41554</v>
      </c>
      <c r="E312" s="37">
        <v>5.4199300000000008</v>
      </c>
      <c r="F312" s="37">
        <v>796.5</v>
      </c>
      <c r="G312" s="37">
        <v>806.5</v>
      </c>
      <c r="H312" s="37">
        <v>808</v>
      </c>
      <c r="I312" s="38">
        <v>806.6</v>
      </c>
    </row>
    <row r="313" spans="1:9">
      <c r="A313" s="19">
        <v>39395</v>
      </c>
      <c r="B313" s="34">
        <v>5.3116500000000002</v>
      </c>
      <c r="C313" s="37">
        <v>5.3146800000000001</v>
      </c>
      <c r="D313" s="37">
        <v>5.3125900000000001</v>
      </c>
      <c r="E313" s="37">
        <v>5.31677</v>
      </c>
      <c r="F313" s="37">
        <v>831.5</v>
      </c>
      <c r="G313" s="37">
        <v>832.7</v>
      </c>
      <c r="H313" s="37"/>
      <c r="I313" s="38">
        <v>830.80000000000007</v>
      </c>
    </row>
    <row r="314" spans="1:9">
      <c r="A314" s="19">
        <v>39402</v>
      </c>
      <c r="B314" s="34">
        <v>5.4907000000000004</v>
      </c>
      <c r="C314" s="37">
        <v>5.4928400000000002</v>
      </c>
      <c r="D314" s="37">
        <v>5.4906200000000007</v>
      </c>
      <c r="E314" s="37">
        <v>5.4950500000000009</v>
      </c>
      <c r="F314" s="37">
        <v>789.75</v>
      </c>
      <c r="G314" s="37">
        <v>793.7</v>
      </c>
      <c r="H314" s="37">
        <v>787.4</v>
      </c>
      <c r="I314" s="38">
        <v>785.1</v>
      </c>
    </row>
    <row r="315" spans="1:9">
      <c r="A315" s="19">
        <v>39409</v>
      </c>
      <c r="B315" s="34">
        <v>5.4143000000000008</v>
      </c>
      <c r="C315" s="37">
        <v>5.4174900000000008</v>
      </c>
      <c r="D315" s="37">
        <v>5.4153400000000005</v>
      </c>
      <c r="E315" s="37">
        <v>5.4196400000000002</v>
      </c>
      <c r="F315" s="37">
        <v>798</v>
      </c>
      <c r="G315" s="37">
        <v>802.5</v>
      </c>
      <c r="H315" s="37">
        <v>824.2</v>
      </c>
      <c r="I315" s="38">
        <v>822.6</v>
      </c>
    </row>
    <row r="316" spans="1:9">
      <c r="A316" s="19">
        <v>39416</v>
      </c>
      <c r="B316" s="34">
        <v>5.5449000000000002</v>
      </c>
      <c r="C316" s="37">
        <v>5.5462100000000003</v>
      </c>
      <c r="D316" s="37">
        <v>5.5438200000000002</v>
      </c>
      <c r="E316" s="37">
        <v>5.54861</v>
      </c>
      <c r="F316" s="37">
        <v>783.39</v>
      </c>
      <c r="G316" s="37">
        <v>783.30000000000007</v>
      </c>
      <c r="H316" s="37">
        <v>783.6</v>
      </c>
      <c r="I316" s="38">
        <v>783.2</v>
      </c>
    </row>
    <row r="317" spans="1:9">
      <c r="A317" s="19">
        <v>39423</v>
      </c>
      <c r="B317" s="34">
        <v>5.47065</v>
      </c>
      <c r="C317" s="37">
        <v>5.4728200000000005</v>
      </c>
      <c r="D317" s="37">
        <v>5.4706100000000006</v>
      </c>
      <c r="E317" s="37">
        <v>5.4750300000000003</v>
      </c>
      <c r="F317" s="37">
        <v>792.5</v>
      </c>
      <c r="G317" s="37">
        <v>794.5</v>
      </c>
      <c r="H317" s="37">
        <v>795.7</v>
      </c>
      <c r="I317" s="38">
        <v>794.6</v>
      </c>
    </row>
    <row r="318" spans="1:9">
      <c r="A318" s="19">
        <v>39430</v>
      </c>
      <c r="B318" s="34">
        <v>5.5315000000000003</v>
      </c>
      <c r="C318" s="37">
        <v>5.5347500000000007</v>
      </c>
      <c r="D318" s="37">
        <v>5.53254</v>
      </c>
      <c r="E318" s="37">
        <v>5.5369600000000005</v>
      </c>
      <c r="F318" s="37">
        <v>789.5</v>
      </c>
      <c r="G318" s="37">
        <v>794.4</v>
      </c>
      <c r="H318" s="37">
        <v>794.4</v>
      </c>
      <c r="I318" s="38">
        <v>793.9</v>
      </c>
    </row>
    <row r="319" spans="1:9">
      <c r="A319" s="19">
        <v>39437</v>
      </c>
      <c r="B319" s="34">
        <v>5.5906500000000001</v>
      </c>
      <c r="C319" s="37">
        <v>5.5943000000000005</v>
      </c>
      <c r="D319" s="37">
        <v>5.5920700000000005</v>
      </c>
      <c r="E319" s="37">
        <v>5.5965200000000008</v>
      </c>
      <c r="F319" s="37">
        <v>810.5</v>
      </c>
      <c r="G319" s="37">
        <v>811.6</v>
      </c>
      <c r="H319" s="37">
        <v>812.6</v>
      </c>
      <c r="I319" s="38">
        <v>811.4</v>
      </c>
    </row>
    <row r="320" spans="1:9">
      <c r="A320" s="19">
        <v>39444</v>
      </c>
      <c r="B320" s="34">
        <v>5.4157500000000001</v>
      </c>
      <c r="C320" s="37">
        <v>5.4202700000000004</v>
      </c>
      <c r="D320" s="37">
        <v>5.4181000000000008</v>
      </c>
      <c r="E320" s="37">
        <v>5.4224400000000008</v>
      </c>
      <c r="F320" s="37">
        <v>833.75</v>
      </c>
      <c r="G320" s="37">
        <v>838.5</v>
      </c>
      <c r="H320" s="37">
        <v>841.9</v>
      </c>
      <c r="I320" s="38">
        <v>840.6</v>
      </c>
    </row>
    <row r="321" spans="1:9">
      <c r="A321" s="19">
        <v>39451</v>
      </c>
      <c r="B321" s="34">
        <v>5.3328000000000007</v>
      </c>
      <c r="C321" s="37">
        <v>5.3373900000000001</v>
      </c>
      <c r="D321" s="37">
        <v>5.3352400000000006</v>
      </c>
      <c r="E321" s="37">
        <v>5.3395300000000008</v>
      </c>
      <c r="F321" s="37">
        <v>855</v>
      </c>
      <c r="G321" s="37">
        <v>860.30000000000007</v>
      </c>
      <c r="H321" s="37">
        <v>860.4</v>
      </c>
      <c r="I321" s="38">
        <v>859.7</v>
      </c>
    </row>
    <row r="322" spans="1:9">
      <c r="A322" s="19">
        <v>39458</v>
      </c>
      <c r="B322" s="34">
        <v>5.2797000000000001</v>
      </c>
      <c r="C322" s="37">
        <v>5.2855700000000008</v>
      </c>
      <c r="D322" s="37">
        <v>5.2834300000000001</v>
      </c>
      <c r="E322" s="37">
        <v>5.2877100000000006</v>
      </c>
      <c r="F322" s="37">
        <v>891</v>
      </c>
      <c r="G322" s="37">
        <v>899.7</v>
      </c>
      <c r="H322" s="37">
        <v>902.5</v>
      </c>
      <c r="I322" s="38">
        <v>895.9</v>
      </c>
    </row>
    <row r="323" spans="1:9">
      <c r="A323" s="19">
        <v>39465</v>
      </c>
      <c r="B323" s="34">
        <v>5.46035</v>
      </c>
      <c r="C323" s="37">
        <v>5.4672900000000002</v>
      </c>
      <c r="D323" s="37">
        <v>5.46516</v>
      </c>
      <c r="E323" s="37">
        <v>5.4694200000000004</v>
      </c>
      <c r="F323" s="37">
        <v>882</v>
      </c>
      <c r="G323" s="37">
        <v>883.2</v>
      </c>
      <c r="H323" s="37">
        <v>883.1</v>
      </c>
      <c r="I323" s="38">
        <v>882.4</v>
      </c>
    </row>
    <row r="324" spans="1:9">
      <c r="A324" s="19">
        <v>39472</v>
      </c>
      <c r="B324" s="34">
        <v>5.4651000000000005</v>
      </c>
      <c r="C324" s="37">
        <v>5.4751200000000004</v>
      </c>
      <c r="D324" s="37">
        <v>5.4730000000000008</v>
      </c>
      <c r="E324" s="37">
        <v>5.4772400000000001</v>
      </c>
      <c r="F324" s="37">
        <v>918.25</v>
      </c>
      <c r="G324" s="37">
        <v>906.5</v>
      </c>
      <c r="H324" s="37">
        <v>914.1</v>
      </c>
      <c r="I324" s="38">
        <v>913</v>
      </c>
    </row>
    <row r="325" spans="1:9">
      <c r="A325" s="19">
        <v>39479</v>
      </c>
      <c r="B325" s="34">
        <v>5.4269000000000007</v>
      </c>
      <c r="C325" s="37">
        <v>5.4371300000000007</v>
      </c>
      <c r="D325" s="37">
        <v>5.4349900000000009</v>
      </c>
      <c r="E325" s="37">
        <v>5.4392800000000001</v>
      </c>
      <c r="F325" s="37">
        <v>914.75</v>
      </c>
      <c r="G325" s="37">
        <v>905.4</v>
      </c>
      <c r="H325" s="37">
        <v>905.80000000000007</v>
      </c>
      <c r="I325" s="38">
        <v>904.7</v>
      </c>
    </row>
    <row r="326" spans="1:9">
      <c r="A326" s="19">
        <v>39486</v>
      </c>
      <c r="B326" s="34">
        <v>5.5303000000000004</v>
      </c>
      <c r="C326" s="37">
        <v>5.5409800000000002</v>
      </c>
      <c r="D326" s="37">
        <v>5.5388300000000008</v>
      </c>
      <c r="E326" s="37">
        <v>5.5431300000000006</v>
      </c>
      <c r="F326" s="37">
        <v>916.25</v>
      </c>
      <c r="G326" s="37">
        <v>919</v>
      </c>
      <c r="H326" s="37">
        <v>923.4</v>
      </c>
      <c r="I326" s="38">
        <v>922.9</v>
      </c>
    </row>
    <row r="327" spans="1:9">
      <c r="A327" s="19">
        <v>39493</v>
      </c>
      <c r="B327" s="34">
        <v>5.3873500000000005</v>
      </c>
      <c r="C327" s="37">
        <v>5.3977700000000004</v>
      </c>
      <c r="D327" s="37">
        <v>5.3956200000000001</v>
      </c>
      <c r="E327" s="37">
        <v>5.3999100000000002</v>
      </c>
      <c r="F327" s="37">
        <v>912.5</v>
      </c>
      <c r="G327" s="37">
        <v>902.4</v>
      </c>
      <c r="H327" s="37">
        <v>902.1</v>
      </c>
      <c r="I327" s="38">
        <v>901.7</v>
      </c>
    </row>
    <row r="328" spans="1:9">
      <c r="A328" s="19">
        <v>39500</v>
      </c>
      <c r="B328" s="34">
        <v>5.3241500000000004</v>
      </c>
      <c r="C328" s="37">
        <v>5.3348100000000001</v>
      </c>
      <c r="D328" s="37">
        <v>5.3326900000000004</v>
      </c>
      <c r="E328" s="37">
        <v>5.3369300000000006</v>
      </c>
      <c r="F328" s="37">
        <v>943</v>
      </c>
      <c r="G328" s="37">
        <v>943.4</v>
      </c>
      <c r="H328" s="37">
        <v>944.5</v>
      </c>
      <c r="I328" s="38">
        <v>943.80000000000007</v>
      </c>
    </row>
    <row r="329" spans="1:9">
      <c r="A329" s="19">
        <v>39507</v>
      </c>
      <c r="B329" s="34">
        <v>5.2162500000000005</v>
      </c>
      <c r="C329" s="37">
        <v>5.2277700000000005</v>
      </c>
      <c r="D329" s="37">
        <v>5.2254900000000006</v>
      </c>
      <c r="E329" s="37">
        <v>5.2300600000000008</v>
      </c>
      <c r="F329" s="37">
        <v>971.5</v>
      </c>
      <c r="G329" s="37">
        <v>972.5</v>
      </c>
      <c r="H329" s="37">
        <v>975.1</v>
      </c>
      <c r="I329" s="38">
        <v>972.9</v>
      </c>
    </row>
    <row r="330" spans="1:9">
      <c r="A330" s="19">
        <v>39514</v>
      </c>
      <c r="B330" s="34">
        <v>5.1656000000000004</v>
      </c>
      <c r="C330" s="37">
        <v>5.1788200000000009</v>
      </c>
      <c r="D330" s="37">
        <v>5.1768100000000006</v>
      </c>
      <c r="E330" s="37">
        <v>5.1808200000000006</v>
      </c>
      <c r="F330" s="37">
        <v>972.5</v>
      </c>
      <c r="G330" s="37">
        <v>973.5</v>
      </c>
      <c r="H330" s="37">
        <v>973.2</v>
      </c>
      <c r="I330" s="38">
        <v>971.6</v>
      </c>
    </row>
    <row r="331" spans="1:9">
      <c r="A331" s="19">
        <v>39521</v>
      </c>
      <c r="B331" s="34">
        <v>5.1345000000000001</v>
      </c>
      <c r="C331" s="37">
        <v>5.1484500000000004</v>
      </c>
      <c r="D331" s="37">
        <v>5.1464000000000008</v>
      </c>
      <c r="E331" s="37">
        <v>5.1505100000000006</v>
      </c>
      <c r="F331" s="37">
        <v>1003.5</v>
      </c>
      <c r="G331" s="37">
        <v>1002.5</v>
      </c>
      <c r="H331" s="37">
        <v>1002.3000000000001</v>
      </c>
      <c r="I331" s="38">
        <v>1001.3000000000001</v>
      </c>
    </row>
    <row r="332" spans="1:9">
      <c r="A332" s="19">
        <v>39528</v>
      </c>
      <c r="B332" s="34">
        <v>5.2802500000000006</v>
      </c>
      <c r="C332" s="37">
        <v>5.2949700000000002</v>
      </c>
      <c r="D332" s="37">
        <v>5.2928800000000003</v>
      </c>
      <c r="E332" s="37">
        <v>5.2970600000000001</v>
      </c>
      <c r="F332" s="37">
        <v>925.75</v>
      </c>
      <c r="G332" s="37">
        <v>925.5</v>
      </c>
      <c r="H332" s="37"/>
      <c r="I332" s="38"/>
    </row>
    <row r="333" spans="1:9">
      <c r="A333" s="19">
        <v>39535</v>
      </c>
      <c r="B333" s="34">
        <v>5.1140500000000007</v>
      </c>
      <c r="C333" s="37">
        <v>5.1271400000000007</v>
      </c>
      <c r="D333" s="37">
        <v>5.12493</v>
      </c>
      <c r="E333" s="37">
        <v>5.1293500000000005</v>
      </c>
      <c r="F333" s="37">
        <v>934.25</v>
      </c>
      <c r="G333" s="37">
        <v>929.2</v>
      </c>
      <c r="H333" s="37">
        <v>929.2</v>
      </c>
      <c r="I333" s="38">
        <v>928.9</v>
      </c>
    </row>
    <row r="334" spans="1:9">
      <c r="A334" s="19">
        <v>39542</v>
      </c>
      <c r="B334" s="34">
        <v>5.0674000000000001</v>
      </c>
      <c r="C334" s="37">
        <v>5.0807400000000005</v>
      </c>
      <c r="D334" s="37">
        <v>5.0787500000000003</v>
      </c>
      <c r="E334" s="37">
        <v>5.0827200000000001</v>
      </c>
      <c r="F334" s="37">
        <v>905.5</v>
      </c>
      <c r="G334" s="37">
        <v>913.1</v>
      </c>
      <c r="H334" s="37">
        <v>913.30000000000007</v>
      </c>
      <c r="I334" s="38">
        <v>912.6</v>
      </c>
    </row>
    <row r="335" spans="1:9">
      <c r="A335" s="19">
        <v>39549</v>
      </c>
      <c r="B335" s="34">
        <v>5.0233000000000008</v>
      </c>
      <c r="C335" s="37">
        <v>5.0372000000000003</v>
      </c>
      <c r="D335" s="37">
        <v>5.0351000000000008</v>
      </c>
      <c r="E335" s="37">
        <v>5.0392900000000003</v>
      </c>
      <c r="F335" s="37">
        <v>927.75</v>
      </c>
      <c r="G335" s="37">
        <v>924.6</v>
      </c>
      <c r="H335" s="37">
        <v>925.4</v>
      </c>
      <c r="I335" s="38">
        <v>924.7</v>
      </c>
    </row>
    <row r="336" spans="1:9">
      <c r="A336" s="19">
        <v>39556</v>
      </c>
      <c r="B336" s="34">
        <v>5.0699000000000005</v>
      </c>
      <c r="C336" s="37">
        <v>5.0832700000000006</v>
      </c>
      <c r="D336" s="37">
        <v>5.0812400000000002</v>
      </c>
      <c r="E336" s="37">
        <v>5.0853100000000007</v>
      </c>
      <c r="F336" s="37">
        <v>908.75</v>
      </c>
      <c r="G336" s="37">
        <v>917.5</v>
      </c>
      <c r="H336" s="37">
        <v>916.5</v>
      </c>
      <c r="I336" s="38">
        <v>916</v>
      </c>
    </row>
    <row r="337" spans="1:9">
      <c r="A337" s="19">
        <v>39563</v>
      </c>
      <c r="B337" s="34">
        <v>5.1012000000000004</v>
      </c>
      <c r="C337" s="37">
        <v>5.1156400000000009</v>
      </c>
      <c r="D337" s="37">
        <v>5.11355</v>
      </c>
      <c r="E337" s="37">
        <v>5.1177400000000004</v>
      </c>
      <c r="F337" s="37">
        <v>891.5</v>
      </c>
      <c r="G337" s="37">
        <v>887.80000000000007</v>
      </c>
      <c r="H337" s="37">
        <v>885.9</v>
      </c>
      <c r="I337" s="38">
        <v>885</v>
      </c>
    </row>
    <row r="338" spans="1:9">
      <c r="A338" s="19">
        <v>39570</v>
      </c>
      <c r="B338" s="34">
        <v>5.1297000000000006</v>
      </c>
      <c r="C338" s="37">
        <v>5.1445700000000008</v>
      </c>
      <c r="D338" s="37">
        <v>5.1424800000000008</v>
      </c>
      <c r="E338" s="37">
        <v>5.1466700000000003</v>
      </c>
      <c r="F338" s="37">
        <v>853.5</v>
      </c>
      <c r="G338" s="37">
        <v>855.2</v>
      </c>
      <c r="H338" s="37">
        <v>856.7</v>
      </c>
      <c r="I338" s="38">
        <v>856</v>
      </c>
    </row>
    <row r="339" spans="1:9">
      <c r="A339" s="19">
        <v>39577</v>
      </c>
      <c r="B339" s="34">
        <v>5.0945500000000008</v>
      </c>
      <c r="C339" s="37">
        <v>5.1113900000000001</v>
      </c>
      <c r="D339" s="37">
        <v>5.1093200000000003</v>
      </c>
      <c r="E339" s="37">
        <v>5.1134600000000008</v>
      </c>
      <c r="F339" s="37">
        <v>876</v>
      </c>
      <c r="G339" s="37">
        <v>884.6</v>
      </c>
      <c r="H339" s="37">
        <v>884.80000000000007</v>
      </c>
      <c r="I339" s="38">
        <v>883.7</v>
      </c>
    </row>
    <row r="340" spans="1:9">
      <c r="A340" s="19">
        <v>39584</v>
      </c>
      <c r="B340" s="34">
        <v>5.0469500000000007</v>
      </c>
      <c r="C340" s="37">
        <v>5.0631600000000008</v>
      </c>
      <c r="D340" s="37">
        <v>5.0609300000000008</v>
      </c>
      <c r="E340" s="37">
        <v>5.0654000000000003</v>
      </c>
      <c r="F340" s="37">
        <v>897</v>
      </c>
      <c r="G340" s="37">
        <v>898.80000000000007</v>
      </c>
      <c r="H340" s="37">
        <v>902.1</v>
      </c>
      <c r="I340" s="38">
        <v>901.1</v>
      </c>
    </row>
    <row r="341" spans="1:9">
      <c r="A341" s="19">
        <v>39591</v>
      </c>
      <c r="B341" s="34">
        <v>5.0152000000000001</v>
      </c>
      <c r="C341" s="37">
        <v>5.0311000000000003</v>
      </c>
      <c r="D341" s="37">
        <v>5.02902</v>
      </c>
      <c r="E341" s="37">
        <v>5.0331700000000001</v>
      </c>
      <c r="F341" s="37">
        <v>927.5</v>
      </c>
      <c r="G341" s="37">
        <v>924.7</v>
      </c>
      <c r="H341" s="37">
        <v>924.7</v>
      </c>
      <c r="I341" s="38">
        <v>923.7</v>
      </c>
    </row>
    <row r="342" spans="1:9">
      <c r="A342" s="19">
        <v>39598</v>
      </c>
      <c r="B342" s="34">
        <v>5.1023000000000005</v>
      </c>
      <c r="C342" s="37">
        <v>5.1168800000000001</v>
      </c>
      <c r="D342" s="37">
        <v>5.11477</v>
      </c>
      <c r="E342" s="37">
        <v>5.1189900000000002</v>
      </c>
      <c r="F342" s="37">
        <v>885.75</v>
      </c>
      <c r="G342" s="37">
        <v>885.5</v>
      </c>
      <c r="H342" s="37">
        <v>886.4</v>
      </c>
      <c r="I342" s="38">
        <v>885.7</v>
      </c>
    </row>
    <row r="343" spans="1:9">
      <c r="A343" s="19">
        <v>39605</v>
      </c>
      <c r="B343" s="34">
        <v>5.0332500000000007</v>
      </c>
      <c r="C343" s="37">
        <v>5.0482100000000001</v>
      </c>
      <c r="D343" s="37">
        <v>5.0460900000000004</v>
      </c>
      <c r="E343" s="37">
        <v>5.0503400000000003</v>
      </c>
      <c r="F343" s="37">
        <v>890.5</v>
      </c>
      <c r="G343" s="37">
        <v>900.80000000000007</v>
      </c>
      <c r="H343" s="37">
        <v>902.1</v>
      </c>
      <c r="I343" s="38">
        <v>901.80000000000007</v>
      </c>
    </row>
    <row r="344" spans="1:9">
      <c r="A344" s="19">
        <v>39612</v>
      </c>
      <c r="B344" s="34">
        <v>5.2406500000000005</v>
      </c>
      <c r="C344" s="37">
        <v>5.2546900000000001</v>
      </c>
      <c r="D344" s="37">
        <v>5.25265</v>
      </c>
      <c r="E344" s="37">
        <v>5.2567400000000006</v>
      </c>
      <c r="F344" s="37">
        <v>866</v>
      </c>
      <c r="G344" s="37">
        <v>868.9</v>
      </c>
      <c r="H344" s="37">
        <v>871.2</v>
      </c>
      <c r="I344" s="38">
        <v>870</v>
      </c>
    </row>
    <row r="345" spans="1:9">
      <c r="A345" s="19">
        <v>39619</v>
      </c>
      <c r="B345" s="34">
        <v>5.1425000000000001</v>
      </c>
      <c r="C345" s="37">
        <v>5.1571800000000003</v>
      </c>
      <c r="D345" s="37">
        <v>5.1552600000000002</v>
      </c>
      <c r="E345" s="37">
        <v>5.1591100000000001</v>
      </c>
      <c r="F345" s="37">
        <v>907.5</v>
      </c>
      <c r="G345" s="37">
        <v>901.80000000000007</v>
      </c>
      <c r="H345" s="37">
        <v>901.80000000000007</v>
      </c>
      <c r="I345" s="38">
        <v>900.9</v>
      </c>
    </row>
    <row r="346" spans="1:9">
      <c r="A346" s="19">
        <v>39626</v>
      </c>
      <c r="B346" s="34">
        <v>5.0665500000000003</v>
      </c>
      <c r="C346" s="37">
        <v>5.0824000000000007</v>
      </c>
      <c r="D346" s="37">
        <v>5.0805000000000007</v>
      </c>
      <c r="E346" s="37">
        <v>5.0843100000000003</v>
      </c>
      <c r="F346" s="37">
        <v>919.5</v>
      </c>
      <c r="G346" s="37">
        <v>927.1</v>
      </c>
      <c r="H346" s="37">
        <v>927.80000000000007</v>
      </c>
      <c r="I346" s="38">
        <v>926.5</v>
      </c>
    </row>
    <row r="347" spans="1:9">
      <c r="A347" s="19">
        <v>39633</v>
      </c>
      <c r="B347" s="34">
        <v>5.0851000000000006</v>
      </c>
      <c r="C347" s="37">
        <v>5.1005500000000001</v>
      </c>
      <c r="D347" s="37">
        <v>5.0984800000000003</v>
      </c>
      <c r="E347" s="37">
        <v>5.1026200000000008</v>
      </c>
      <c r="F347" s="37">
        <v>934</v>
      </c>
      <c r="G347" s="37">
        <v>932.9</v>
      </c>
      <c r="H347" s="37"/>
      <c r="I347" s="38"/>
    </row>
    <row r="348" spans="1:9">
      <c r="A348" s="19">
        <v>39640</v>
      </c>
      <c r="B348" s="34">
        <v>5.0595500000000007</v>
      </c>
      <c r="C348" s="37">
        <v>5.0745100000000001</v>
      </c>
      <c r="D348" s="37">
        <v>5.0725200000000008</v>
      </c>
      <c r="E348" s="37">
        <v>5.0764900000000006</v>
      </c>
      <c r="F348" s="37">
        <v>962.75</v>
      </c>
      <c r="G348" s="37">
        <v>965.4</v>
      </c>
      <c r="H348" s="37">
        <v>964.80000000000007</v>
      </c>
      <c r="I348" s="38">
        <v>964</v>
      </c>
    </row>
    <row r="349" spans="1:9">
      <c r="A349" s="19">
        <v>39647</v>
      </c>
      <c r="B349" s="34">
        <v>5.0793500000000007</v>
      </c>
      <c r="C349" s="37">
        <v>5.0945800000000006</v>
      </c>
      <c r="D349" s="37">
        <v>5.0923900000000009</v>
      </c>
      <c r="E349" s="37">
        <v>5.0967600000000006</v>
      </c>
      <c r="F349" s="37">
        <v>959.75</v>
      </c>
      <c r="G349" s="37">
        <v>957</v>
      </c>
      <c r="H349" s="37">
        <v>955</v>
      </c>
      <c r="I349" s="38">
        <v>954.30000000000007</v>
      </c>
    </row>
    <row r="350" spans="1:9">
      <c r="A350" s="19">
        <v>39654</v>
      </c>
      <c r="B350" s="34">
        <v>5.1504000000000003</v>
      </c>
      <c r="C350" s="37">
        <v>5.1657900000000003</v>
      </c>
      <c r="D350" s="37">
        <v>5.1639100000000004</v>
      </c>
      <c r="E350" s="37">
        <v>5.1676600000000006</v>
      </c>
      <c r="F350" s="37">
        <v>920.5</v>
      </c>
      <c r="G350" s="37">
        <v>929</v>
      </c>
      <c r="H350" s="37">
        <v>929.30000000000007</v>
      </c>
      <c r="I350" s="38">
        <v>928.7</v>
      </c>
    </row>
    <row r="351" spans="1:9">
      <c r="A351" s="19">
        <v>39661</v>
      </c>
      <c r="B351" s="34">
        <v>5.1414500000000007</v>
      </c>
      <c r="C351" s="37">
        <v>5.1566200000000002</v>
      </c>
      <c r="D351" s="37">
        <v>5.1542800000000009</v>
      </c>
      <c r="E351" s="37">
        <v>5.1589700000000001</v>
      </c>
      <c r="F351" s="37">
        <v>912.5</v>
      </c>
      <c r="G351" s="37">
        <v>910.30000000000007</v>
      </c>
      <c r="H351" s="37">
        <v>914</v>
      </c>
      <c r="I351" s="38">
        <v>905</v>
      </c>
    </row>
    <row r="352" spans="1:9">
      <c r="A352" s="19">
        <v>39668</v>
      </c>
      <c r="B352" s="34">
        <v>5.3484500000000006</v>
      </c>
      <c r="C352" s="37">
        <v>5.3643400000000003</v>
      </c>
      <c r="D352" s="37">
        <v>5.3623700000000003</v>
      </c>
      <c r="E352" s="37">
        <v>5.3663000000000007</v>
      </c>
      <c r="F352" s="37">
        <v>852.5</v>
      </c>
      <c r="G352" s="37">
        <v>857</v>
      </c>
      <c r="H352" s="37">
        <v>874</v>
      </c>
      <c r="I352" s="38">
        <v>850</v>
      </c>
    </row>
    <row r="353" spans="1:9">
      <c r="A353" s="19">
        <v>39675</v>
      </c>
      <c r="B353" s="34">
        <v>5.4261500000000007</v>
      </c>
      <c r="C353" s="37">
        <v>5.4427800000000008</v>
      </c>
      <c r="D353" s="37">
        <v>5.4406800000000004</v>
      </c>
      <c r="E353" s="37">
        <v>5.4448800000000004</v>
      </c>
      <c r="F353" s="37">
        <v>786.5</v>
      </c>
      <c r="G353" s="37">
        <v>785.30000000000007</v>
      </c>
      <c r="H353" s="37">
        <v>785.9</v>
      </c>
      <c r="I353" s="38">
        <v>785.5</v>
      </c>
    </row>
    <row r="354" spans="1:9">
      <c r="A354" s="19">
        <v>39682</v>
      </c>
      <c r="B354" s="34">
        <v>5.3582000000000001</v>
      </c>
      <c r="C354" s="37">
        <v>5.3748000000000005</v>
      </c>
      <c r="D354" s="37">
        <v>5.3727500000000008</v>
      </c>
      <c r="E354" s="37">
        <v>5.3768400000000005</v>
      </c>
      <c r="F354" s="37">
        <v>824</v>
      </c>
      <c r="G354" s="37">
        <v>825</v>
      </c>
      <c r="H354" s="37">
        <v>987.6</v>
      </c>
      <c r="I354" s="38"/>
    </row>
    <row r="355" spans="1:9">
      <c r="A355" s="19">
        <v>39689</v>
      </c>
      <c r="B355" s="34">
        <v>5.4088000000000003</v>
      </c>
      <c r="C355" s="37">
        <v>5.4245200000000002</v>
      </c>
      <c r="D355" s="37">
        <v>5.4224600000000001</v>
      </c>
      <c r="E355" s="37">
        <v>5.4265800000000004</v>
      </c>
      <c r="F355" s="37">
        <v>833</v>
      </c>
      <c r="G355" s="37">
        <v>833</v>
      </c>
      <c r="H355" s="37">
        <v>830.5</v>
      </c>
      <c r="I355" s="38">
        <v>829.1</v>
      </c>
    </row>
    <row r="356" spans="1:9">
      <c r="A356" s="19">
        <v>39696</v>
      </c>
      <c r="B356" s="34">
        <v>5.6213000000000006</v>
      </c>
      <c r="C356" s="37">
        <v>5.6377600000000001</v>
      </c>
      <c r="D356" s="37">
        <v>5.6356100000000007</v>
      </c>
      <c r="E356" s="37">
        <v>5.6399000000000008</v>
      </c>
      <c r="F356" s="37">
        <v>808.5</v>
      </c>
      <c r="G356" s="37">
        <v>801.4</v>
      </c>
      <c r="H356" s="37"/>
      <c r="I356" s="38">
        <v>775</v>
      </c>
    </row>
    <row r="357" spans="1:9">
      <c r="A357" s="19">
        <v>39703</v>
      </c>
      <c r="B357" s="34">
        <v>5.7332000000000001</v>
      </c>
      <c r="C357" s="37">
        <v>5.7499200000000004</v>
      </c>
      <c r="D357" s="37">
        <v>5.7477500000000008</v>
      </c>
      <c r="E357" s="37">
        <v>5.7520900000000008</v>
      </c>
      <c r="F357" s="37">
        <v>750.25</v>
      </c>
      <c r="G357" s="37">
        <v>756</v>
      </c>
      <c r="H357" s="37">
        <v>763.7</v>
      </c>
      <c r="I357" s="38">
        <v>762.80000000000007</v>
      </c>
    </row>
    <row r="358" spans="1:9">
      <c r="A358" s="19">
        <v>39710</v>
      </c>
      <c r="B358" s="34">
        <v>5.7139000000000006</v>
      </c>
      <c r="C358" s="37">
        <v>5.7253900000000009</v>
      </c>
      <c r="D358" s="37">
        <v>5.7227100000000002</v>
      </c>
      <c r="E358" s="37">
        <v>5.7280700000000007</v>
      </c>
      <c r="F358" s="37">
        <v>869</v>
      </c>
      <c r="G358" s="37">
        <v>850.9</v>
      </c>
      <c r="H358" s="37">
        <v>873.30000000000007</v>
      </c>
      <c r="I358" s="38">
        <v>871.5</v>
      </c>
    </row>
    <row r="359" spans="1:9">
      <c r="A359" s="19">
        <v>39717</v>
      </c>
      <c r="B359" s="34">
        <v>5.657</v>
      </c>
      <c r="C359" s="37">
        <v>5.6680400000000004</v>
      </c>
      <c r="D359" s="37">
        <v>5.6655200000000008</v>
      </c>
      <c r="E359" s="37">
        <v>5.67056</v>
      </c>
      <c r="F359" s="37">
        <v>902</v>
      </c>
      <c r="G359" s="37">
        <v>890.2</v>
      </c>
      <c r="H359" s="37"/>
      <c r="I359" s="38"/>
    </row>
    <row r="360" spans="1:9">
      <c r="A360" s="19">
        <v>39724</v>
      </c>
      <c r="B360" s="34">
        <v>5.9931000000000001</v>
      </c>
      <c r="C360" s="37">
        <v>6.0040900000000006</v>
      </c>
      <c r="D360" s="37">
        <v>6.0012400000000001</v>
      </c>
      <c r="E360" s="37">
        <v>6.0069400000000002</v>
      </c>
      <c r="F360" s="37">
        <v>828</v>
      </c>
      <c r="G360" s="37">
        <v>836.30000000000007</v>
      </c>
      <c r="H360" s="37">
        <v>850</v>
      </c>
      <c r="I360" s="38">
        <v>836.30000000000007</v>
      </c>
    </row>
    <row r="361" spans="1:9">
      <c r="A361" s="19">
        <v>39731</v>
      </c>
      <c r="B361" s="34">
        <v>6.2447500000000007</v>
      </c>
      <c r="C361" s="37">
        <v>6.2499900000000004</v>
      </c>
      <c r="D361" s="37">
        <v>6.2470500000000007</v>
      </c>
      <c r="E361" s="37">
        <v>6.2529400000000006</v>
      </c>
      <c r="F361" s="37">
        <v>900.5</v>
      </c>
      <c r="G361" s="37">
        <v>846.4</v>
      </c>
      <c r="H361" s="37">
        <v>997.7</v>
      </c>
      <c r="I361" s="38">
        <v>775</v>
      </c>
    </row>
    <row r="362" spans="1:9">
      <c r="A362" s="19">
        <v>39738</v>
      </c>
      <c r="B362" s="34">
        <v>6.5296000000000003</v>
      </c>
      <c r="C362" s="37">
        <v>6.5432300000000003</v>
      </c>
      <c r="D362" s="37">
        <v>6.5385000000000009</v>
      </c>
      <c r="E362" s="37">
        <v>6.5479700000000003</v>
      </c>
      <c r="F362" s="37">
        <v>784.5</v>
      </c>
      <c r="G362" s="37">
        <v>781</v>
      </c>
      <c r="H362" s="37">
        <v>782.80000000000007</v>
      </c>
      <c r="I362" s="38">
        <v>781.4</v>
      </c>
    </row>
    <row r="363" spans="1:9">
      <c r="A363" s="19">
        <v>39745</v>
      </c>
      <c r="B363" s="34">
        <v>6.8068500000000007</v>
      </c>
      <c r="C363" s="37">
        <v>6.8188500000000003</v>
      </c>
      <c r="D363" s="37">
        <v>6.8138700000000005</v>
      </c>
      <c r="E363" s="37">
        <v>6.8238200000000004</v>
      </c>
      <c r="F363" s="37">
        <v>712.5</v>
      </c>
      <c r="G363" s="37">
        <v>734.2</v>
      </c>
      <c r="H363" s="37">
        <v>735.4</v>
      </c>
      <c r="I363" s="38">
        <v>734.30000000000007</v>
      </c>
    </row>
    <row r="364" spans="1:9">
      <c r="A364" s="19">
        <v>39752</v>
      </c>
      <c r="B364" s="34">
        <v>6.7322000000000006</v>
      </c>
      <c r="C364" s="37">
        <v>6.7486100000000002</v>
      </c>
      <c r="D364" s="37">
        <v>6.7428600000000003</v>
      </c>
      <c r="E364" s="37">
        <v>6.7543700000000007</v>
      </c>
      <c r="F364" s="37">
        <v>730.75</v>
      </c>
      <c r="G364" s="37">
        <v>723</v>
      </c>
      <c r="H364" s="37">
        <v>724.30000000000007</v>
      </c>
      <c r="I364" s="38">
        <v>722.5</v>
      </c>
    </row>
    <row r="365" spans="1:9">
      <c r="A365" s="19">
        <v>39759</v>
      </c>
      <c r="B365" s="34">
        <v>6.8579000000000008</v>
      </c>
      <c r="C365" s="37">
        <v>6.8765900000000002</v>
      </c>
      <c r="D365" s="37">
        <v>6.8727900000000002</v>
      </c>
      <c r="E365" s="37">
        <v>6.8803900000000002</v>
      </c>
      <c r="F365" s="37">
        <v>735.25</v>
      </c>
      <c r="G365" s="37">
        <v>735.6</v>
      </c>
      <c r="H365" s="37">
        <v>736.80000000000007</v>
      </c>
      <c r="I365" s="38">
        <v>736.4</v>
      </c>
    </row>
    <row r="366" spans="1:9">
      <c r="A366" s="19">
        <v>39766</v>
      </c>
      <c r="B366" s="34">
        <v>6.9083500000000004</v>
      </c>
      <c r="C366" s="37">
        <v>6.9288500000000006</v>
      </c>
      <c r="D366" s="37">
        <v>6.9243900000000007</v>
      </c>
      <c r="E366" s="37">
        <v>6.9333100000000005</v>
      </c>
      <c r="F366" s="37">
        <v>747.5</v>
      </c>
      <c r="G366" s="37">
        <v>747.1</v>
      </c>
      <c r="H366" s="37">
        <v>743.1</v>
      </c>
      <c r="I366" s="38">
        <v>742.5</v>
      </c>
    </row>
    <row r="367" spans="1:9">
      <c r="A367" s="19">
        <v>39773</v>
      </c>
      <c r="B367" s="34">
        <v>7.2867000000000006</v>
      </c>
      <c r="C367" s="37">
        <v>7.3042100000000003</v>
      </c>
      <c r="D367" s="37">
        <v>7.2981500000000006</v>
      </c>
      <c r="E367" s="37">
        <v>7.3102700000000009</v>
      </c>
      <c r="F367" s="37">
        <v>774.5</v>
      </c>
      <c r="G367" s="37">
        <v>784.1</v>
      </c>
      <c r="H367" s="37">
        <v>802.2</v>
      </c>
      <c r="I367" s="38">
        <v>801.2</v>
      </c>
    </row>
    <row r="368" spans="1:9">
      <c r="A368" s="19">
        <v>39780</v>
      </c>
      <c r="B368" s="34">
        <v>7.0070500000000004</v>
      </c>
      <c r="C368" s="37">
        <v>7.0219300000000002</v>
      </c>
      <c r="D368" s="37">
        <v>7.0172700000000008</v>
      </c>
      <c r="E368" s="37">
        <v>7.0265800000000009</v>
      </c>
      <c r="F368" s="37">
        <v>820.5</v>
      </c>
      <c r="G368" s="37">
        <v>816.2</v>
      </c>
      <c r="H368" s="37">
        <v>816.5</v>
      </c>
      <c r="I368" s="38">
        <v>816.2</v>
      </c>
    </row>
    <row r="369" spans="1:9">
      <c r="A369" s="19">
        <v>39787</v>
      </c>
      <c r="B369" s="34">
        <v>7.2939000000000007</v>
      </c>
      <c r="C369" s="37">
        <v>7.304590000000001</v>
      </c>
      <c r="D369" s="37">
        <v>7.3009800000000009</v>
      </c>
      <c r="E369" s="37">
        <v>7.3082000000000003</v>
      </c>
      <c r="F369" s="37">
        <v>749</v>
      </c>
      <c r="G369" s="37">
        <v>756.1</v>
      </c>
      <c r="H369" s="37">
        <v>798</v>
      </c>
      <c r="I369" s="38">
        <v>751</v>
      </c>
    </row>
    <row r="370" spans="1:9">
      <c r="A370" s="19">
        <v>39794</v>
      </c>
      <c r="B370" s="34">
        <v>6.9172000000000002</v>
      </c>
      <c r="C370" s="37">
        <v>6.9280500000000007</v>
      </c>
      <c r="D370" s="37">
        <v>6.9231600000000002</v>
      </c>
      <c r="E370" s="37">
        <v>6.9329400000000003</v>
      </c>
      <c r="F370" s="37">
        <v>826.5</v>
      </c>
      <c r="G370" s="37">
        <v>817</v>
      </c>
      <c r="H370" s="37">
        <v>821.9</v>
      </c>
      <c r="I370" s="38">
        <v>820.6</v>
      </c>
    </row>
    <row r="371" spans="1:9">
      <c r="A371" s="19">
        <v>39801</v>
      </c>
      <c r="B371" s="34">
        <v>7.0341000000000005</v>
      </c>
      <c r="C371" s="37">
        <v>7.048140000000001</v>
      </c>
      <c r="D371" s="37">
        <v>7.0452100000000009</v>
      </c>
      <c r="E371" s="37">
        <v>7.0510700000000002</v>
      </c>
      <c r="F371" s="37">
        <v>835.75</v>
      </c>
      <c r="G371" s="37">
        <v>836.9</v>
      </c>
      <c r="H371" s="37">
        <v>838.80000000000007</v>
      </c>
      <c r="I371" s="38">
        <v>837.2</v>
      </c>
    </row>
    <row r="372" spans="1:9">
      <c r="A372" s="19">
        <v>39808</v>
      </c>
      <c r="B372" s="34">
        <v>7.1919000000000004</v>
      </c>
      <c r="C372" s="37">
        <v>7.2298700000000009</v>
      </c>
      <c r="D372" s="37">
        <v>7.2242500000000005</v>
      </c>
      <c r="E372" s="37">
        <v>7.2354900000000004</v>
      </c>
      <c r="F372" s="37">
        <v>843.5</v>
      </c>
      <c r="G372" s="37">
        <v>869.9</v>
      </c>
      <c r="H372" s="37">
        <v>870.9</v>
      </c>
      <c r="I372" s="38">
        <v>869.2</v>
      </c>
    </row>
    <row r="373" spans="1:9">
      <c r="A373" s="19">
        <v>39815</v>
      </c>
      <c r="B373" s="34">
        <v>6.8776500000000009</v>
      </c>
      <c r="C373" s="37">
        <v>6.8938000000000006</v>
      </c>
      <c r="D373" s="37">
        <v>6.8885800000000001</v>
      </c>
      <c r="E373" s="37">
        <v>6.8990100000000005</v>
      </c>
      <c r="F373" s="37">
        <v>874.5</v>
      </c>
      <c r="G373" s="37">
        <v>875.1</v>
      </c>
      <c r="H373" s="37">
        <v>882</v>
      </c>
      <c r="I373" s="38">
        <v>847</v>
      </c>
    </row>
    <row r="374" spans="1:9">
      <c r="A374" s="19">
        <v>39822</v>
      </c>
      <c r="B374" s="34">
        <v>6.999950000000001</v>
      </c>
      <c r="C374" s="37">
        <v>7.0160600000000004</v>
      </c>
      <c r="D374" s="37">
        <v>7.0130100000000004</v>
      </c>
      <c r="E374" s="37">
        <v>7.0191200000000009</v>
      </c>
      <c r="F374" s="37">
        <v>847.25</v>
      </c>
      <c r="G374" s="37">
        <v>858.9</v>
      </c>
      <c r="H374" s="37">
        <v>854.6</v>
      </c>
      <c r="I374" s="38">
        <v>853.80000000000007</v>
      </c>
    </row>
    <row r="375" spans="1:9">
      <c r="A375" s="19">
        <v>39829</v>
      </c>
      <c r="B375" s="34">
        <v>6.969100000000001</v>
      </c>
      <c r="C375" s="37">
        <v>6.9843700000000002</v>
      </c>
      <c r="D375" s="37">
        <v>6.9813500000000008</v>
      </c>
      <c r="E375" s="37">
        <v>6.9874000000000009</v>
      </c>
      <c r="F375" s="37">
        <v>833.75</v>
      </c>
      <c r="G375" s="37">
        <v>841.5</v>
      </c>
      <c r="H375" s="37">
        <v>843.5</v>
      </c>
      <c r="I375" s="38">
        <v>842.2</v>
      </c>
    </row>
    <row r="376" spans="1:9">
      <c r="A376" s="19">
        <v>39836</v>
      </c>
      <c r="B376" s="34">
        <v>7.0353000000000003</v>
      </c>
      <c r="C376" s="37">
        <v>7.0478700000000005</v>
      </c>
      <c r="D376" s="37">
        <v>7.0448000000000004</v>
      </c>
      <c r="E376" s="37">
        <v>7.0509500000000003</v>
      </c>
      <c r="F376" s="37">
        <v>875.75</v>
      </c>
      <c r="G376" s="37">
        <v>898.4</v>
      </c>
      <c r="H376" s="37">
        <v>898.4</v>
      </c>
      <c r="I376" s="38">
        <v>897.4</v>
      </c>
    </row>
    <row r="377" spans="1:9">
      <c r="A377" s="19">
        <v>39843</v>
      </c>
      <c r="B377" s="34">
        <v>6.9113500000000005</v>
      </c>
      <c r="C377" s="37">
        <v>6.9223500000000007</v>
      </c>
      <c r="D377" s="37">
        <v>6.9189500000000006</v>
      </c>
      <c r="E377" s="37">
        <v>6.9257600000000004</v>
      </c>
      <c r="F377" s="37">
        <v>919.5</v>
      </c>
      <c r="G377" s="37">
        <v>929.30000000000007</v>
      </c>
      <c r="H377" s="37">
        <v>939.9</v>
      </c>
      <c r="I377" s="38">
        <v>928.80000000000007</v>
      </c>
    </row>
    <row r="378" spans="1:9">
      <c r="A378" s="19">
        <v>39850</v>
      </c>
      <c r="B378" s="34">
        <v>6.8050500000000005</v>
      </c>
      <c r="C378" s="37">
        <v>6.8157800000000002</v>
      </c>
      <c r="D378" s="37">
        <v>6.8129800000000005</v>
      </c>
      <c r="E378" s="37">
        <v>6.8185900000000004</v>
      </c>
      <c r="F378" s="37">
        <v>913</v>
      </c>
      <c r="G378" s="37">
        <v>912.1</v>
      </c>
      <c r="H378" s="37">
        <v>912.30000000000007</v>
      </c>
      <c r="I378" s="38">
        <v>911.2</v>
      </c>
    </row>
    <row r="379" spans="1:9">
      <c r="A379" s="19">
        <v>39857</v>
      </c>
      <c r="B379" s="34">
        <v>6.7506500000000003</v>
      </c>
      <c r="C379" s="37">
        <v>6.7621000000000002</v>
      </c>
      <c r="D379" s="37">
        <v>6.7581200000000008</v>
      </c>
      <c r="E379" s="37">
        <v>6.7660800000000005</v>
      </c>
      <c r="F379" s="37">
        <v>935.5</v>
      </c>
      <c r="G379" s="37">
        <v>941.7</v>
      </c>
      <c r="H379" s="37">
        <v>962.5</v>
      </c>
      <c r="I379" s="38">
        <v>938.4</v>
      </c>
    </row>
    <row r="380" spans="1:9">
      <c r="A380" s="19">
        <v>39864</v>
      </c>
      <c r="B380" s="34">
        <v>6.8998500000000007</v>
      </c>
      <c r="C380" s="37">
        <v>6.9114500000000003</v>
      </c>
      <c r="D380" s="37">
        <v>6.9088900000000004</v>
      </c>
      <c r="E380" s="37">
        <v>6.9140000000000006</v>
      </c>
      <c r="F380" s="37">
        <v>989</v>
      </c>
      <c r="G380" s="37">
        <v>993.7</v>
      </c>
      <c r="H380" s="37">
        <v>1003</v>
      </c>
      <c r="I380" s="38">
        <v>992.4</v>
      </c>
    </row>
    <row r="381" spans="1:9">
      <c r="A381" s="19">
        <v>39871</v>
      </c>
      <c r="B381" s="34">
        <v>7.0507500000000007</v>
      </c>
      <c r="C381" s="37">
        <v>7.0601800000000008</v>
      </c>
      <c r="D381" s="37">
        <v>7.0575600000000005</v>
      </c>
      <c r="E381" s="37">
        <v>7.0628000000000002</v>
      </c>
      <c r="F381" s="37">
        <v>952</v>
      </c>
      <c r="G381" s="37">
        <v>942</v>
      </c>
      <c r="H381" s="37">
        <v>940.2</v>
      </c>
      <c r="I381" s="38">
        <v>938.9</v>
      </c>
    </row>
    <row r="382" spans="1:9">
      <c r="A382" s="19">
        <v>39878</v>
      </c>
      <c r="B382" s="34">
        <v>7.072750000000001</v>
      </c>
      <c r="C382" s="37">
        <v>7.0841500000000002</v>
      </c>
      <c r="D382" s="37">
        <v>7.0811900000000003</v>
      </c>
      <c r="E382" s="37">
        <v>7.0871000000000004</v>
      </c>
      <c r="F382" s="37">
        <v>936</v>
      </c>
      <c r="G382" s="37">
        <v>940</v>
      </c>
      <c r="H382" s="37">
        <v>939.2</v>
      </c>
      <c r="I382" s="38">
        <v>938.1</v>
      </c>
    </row>
    <row r="383" spans="1:9">
      <c r="A383" s="19">
        <v>39885</v>
      </c>
      <c r="B383" s="34">
        <v>6.8445500000000008</v>
      </c>
      <c r="C383" s="37">
        <v>6.8538700000000006</v>
      </c>
      <c r="D383" s="37">
        <v>6.8508300000000002</v>
      </c>
      <c r="E383" s="37">
        <v>6.8569100000000009</v>
      </c>
      <c r="F383" s="37">
        <v>928</v>
      </c>
      <c r="G383" s="37">
        <v>929.6</v>
      </c>
      <c r="H383" s="37">
        <v>929.6</v>
      </c>
      <c r="I383" s="38"/>
    </row>
    <row r="384" spans="1:9">
      <c r="A384" s="19">
        <v>39892</v>
      </c>
      <c r="B384" s="34">
        <v>6.3812500000000005</v>
      </c>
      <c r="C384" s="37">
        <v>6.3909600000000006</v>
      </c>
      <c r="D384" s="37">
        <v>6.3884800000000004</v>
      </c>
      <c r="E384" s="37">
        <v>6.3934400000000009</v>
      </c>
      <c r="F384" s="37">
        <v>954</v>
      </c>
      <c r="G384" s="37">
        <v>957.5</v>
      </c>
      <c r="H384" s="37">
        <v>952.80000000000007</v>
      </c>
      <c r="I384" s="38">
        <v>952.1</v>
      </c>
    </row>
    <row r="385" spans="1:9">
      <c r="A385" s="19">
        <v>39899</v>
      </c>
      <c r="B385" s="34">
        <v>6.6423000000000005</v>
      </c>
      <c r="C385" s="37">
        <v>6.6505500000000008</v>
      </c>
      <c r="D385" s="37">
        <v>6.6477200000000005</v>
      </c>
      <c r="E385" s="37">
        <v>6.6533900000000008</v>
      </c>
      <c r="F385" s="37">
        <v>924</v>
      </c>
      <c r="G385" s="37">
        <v>939</v>
      </c>
      <c r="H385" s="37"/>
      <c r="I385" s="38"/>
    </row>
    <row r="386" spans="1:9">
      <c r="A386" s="19">
        <v>39906</v>
      </c>
      <c r="B386" s="34">
        <v>6.5712000000000002</v>
      </c>
      <c r="C386" s="37">
        <v>6.5806200000000006</v>
      </c>
      <c r="D386" s="37">
        <v>6.5777700000000001</v>
      </c>
      <c r="E386" s="37">
        <v>6.5834700000000002</v>
      </c>
      <c r="F386" s="37">
        <v>905</v>
      </c>
      <c r="G386" s="37">
        <v>891.5</v>
      </c>
      <c r="H386" s="37">
        <v>894.9</v>
      </c>
      <c r="I386" s="38">
        <v>894.6</v>
      </c>
    </row>
    <row r="387" spans="1:9">
      <c r="A387" s="19">
        <v>39913</v>
      </c>
      <c r="B387" s="34">
        <v>6.6367500000000001</v>
      </c>
      <c r="C387" s="37">
        <v>6.6459800000000007</v>
      </c>
      <c r="D387" s="37">
        <v>6.6427100000000001</v>
      </c>
      <c r="E387" s="37">
        <v>6.6492600000000008</v>
      </c>
      <c r="F387" s="37">
        <v>880.5</v>
      </c>
      <c r="G387" s="37">
        <v>877.6</v>
      </c>
      <c r="H387" s="37"/>
      <c r="I387" s="38"/>
    </row>
    <row r="388" spans="1:9">
      <c r="A388" s="19">
        <v>39920</v>
      </c>
      <c r="B388" s="34">
        <v>6.6969000000000003</v>
      </c>
      <c r="C388" s="37">
        <v>6.7061200000000003</v>
      </c>
      <c r="D388" s="37">
        <v>6.7030600000000007</v>
      </c>
      <c r="E388" s="37">
        <v>6.7091900000000004</v>
      </c>
      <c r="F388" s="37">
        <v>870.5</v>
      </c>
      <c r="G388" s="37">
        <v>868.2</v>
      </c>
      <c r="H388" s="37">
        <v>879.5</v>
      </c>
      <c r="I388" s="38">
        <v>844.30000000000007</v>
      </c>
    </row>
    <row r="389" spans="1:9">
      <c r="A389" s="19">
        <v>39927</v>
      </c>
      <c r="B389" s="34">
        <v>6.5569500000000005</v>
      </c>
      <c r="C389" s="37">
        <v>6.5658900000000004</v>
      </c>
      <c r="D389" s="37">
        <v>6.5632400000000004</v>
      </c>
      <c r="E389" s="37">
        <v>6.5685500000000001</v>
      </c>
      <c r="F389" s="37">
        <v>907.5</v>
      </c>
      <c r="G389" s="37">
        <v>912.1</v>
      </c>
      <c r="H389" s="37">
        <v>940.1</v>
      </c>
      <c r="I389" s="38">
        <v>875</v>
      </c>
    </row>
    <row r="390" spans="1:9">
      <c r="A390" s="19">
        <v>39934</v>
      </c>
      <c r="B390" s="34">
        <v>6.5551000000000004</v>
      </c>
      <c r="C390" s="37">
        <v>6.5636200000000002</v>
      </c>
      <c r="D390" s="37">
        <v>6.5603400000000009</v>
      </c>
      <c r="E390" s="37">
        <v>6.5669000000000004</v>
      </c>
      <c r="F390" s="37">
        <v>884.5</v>
      </c>
      <c r="G390" s="37">
        <v>885.6</v>
      </c>
      <c r="H390" s="37">
        <v>920</v>
      </c>
      <c r="I390" s="38">
        <v>870</v>
      </c>
    </row>
    <row r="391" spans="1:9">
      <c r="A391" s="19">
        <v>39941</v>
      </c>
      <c r="B391" s="34">
        <v>6.4148000000000005</v>
      </c>
      <c r="C391" s="37">
        <v>6.4214900000000004</v>
      </c>
      <c r="D391" s="37">
        <v>6.4191300000000009</v>
      </c>
      <c r="E391" s="37">
        <v>6.4238500000000007</v>
      </c>
      <c r="F391" s="37">
        <v>907</v>
      </c>
      <c r="G391" s="37">
        <v>915.30000000000007</v>
      </c>
      <c r="H391" s="37">
        <v>917.1</v>
      </c>
      <c r="I391" s="38">
        <v>916.7</v>
      </c>
    </row>
    <row r="392" spans="1:9">
      <c r="A392" s="19">
        <v>39948</v>
      </c>
      <c r="B392" s="34">
        <v>6.4840000000000009</v>
      </c>
      <c r="C392" s="37">
        <v>6.4902500000000005</v>
      </c>
      <c r="D392" s="37">
        <v>6.4874400000000003</v>
      </c>
      <c r="E392" s="37">
        <v>6.4930600000000007</v>
      </c>
      <c r="F392" s="37">
        <v>929.5</v>
      </c>
      <c r="G392" s="37">
        <v>931.2</v>
      </c>
      <c r="H392" s="37">
        <v>931.7</v>
      </c>
      <c r="I392" s="38">
        <v>931.1</v>
      </c>
    </row>
    <row r="393" spans="1:9">
      <c r="A393" s="19">
        <v>39955</v>
      </c>
      <c r="B393" s="34">
        <v>6.3326000000000002</v>
      </c>
      <c r="C393" s="37">
        <v>6.3393200000000007</v>
      </c>
      <c r="D393" s="37">
        <v>6.3368100000000007</v>
      </c>
      <c r="E393" s="37">
        <v>6.3418300000000007</v>
      </c>
      <c r="F393" s="37">
        <v>959.75</v>
      </c>
      <c r="G393" s="37">
        <v>958.7</v>
      </c>
      <c r="H393" s="37">
        <v>957.4</v>
      </c>
      <c r="I393" s="38">
        <v>956.30000000000007</v>
      </c>
    </row>
    <row r="394" spans="1:9">
      <c r="A394" s="19">
        <v>39962</v>
      </c>
      <c r="B394" s="34">
        <v>6.290750000000001</v>
      </c>
      <c r="C394" s="37">
        <v>6.2964200000000003</v>
      </c>
      <c r="D394" s="37">
        <v>6.2934600000000005</v>
      </c>
      <c r="E394" s="37">
        <v>6.2993900000000007</v>
      </c>
      <c r="F394" s="37">
        <v>975.5</v>
      </c>
      <c r="G394" s="37">
        <v>980.1</v>
      </c>
      <c r="H394" s="37">
        <v>980.5</v>
      </c>
      <c r="I394" s="38">
        <v>978.6</v>
      </c>
    </row>
    <row r="395" spans="1:9">
      <c r="A395" s="19">
        <v>39969</v>
      </c>
      <c r="B395" s="34">
        <v>6.4058000000000002</v>
      </c>
      <c r="C395" s="37">
        <v>6.4121000000000006</v>
      </c>
      <c r="D395" s="37">
        <v>6.4088000000000003</v>
      </c>
      <c r="E395" s="37">
        <v>6.4154100000000005</v>
      </c>
      <c r="F395" s="37">
        <v>962</v>
      </c>
      <c r="G395" s="37">
        <v>955.80000000000007</v>
      </c>
      <c r="H395" s="37">
        <v>957</v>
      </c>
      <c r="I395" s="38">
        <v>956</v>
      </c>
    </row>
    <row r="396" spans="1:9">
      <c r="A396" s="19">
        <v>39976</v>
      </c>
      <c r="B396" s="34">
        <v>6.3516500000000002</v>
      </c>
      <c r="C396" s="37">
        <v>6.3575300000000006</v>
      </c>
      <c r="D396" s="37">
        <v>6.3550200000000006</v>
      </c>
      <c r="E396" s="37">
        <v>6.3600400000000006</v>
      </c>
      <c r="F396" s="37">
        <v>937.25</v>
      </c>
      <c r="G396" s="37">
        <v>940.1</v>
      </c>
      <c r="H396" s="37">
        <v>939.2</v>
      </c>
      <c r="I396" s="38">
        <v>938.9</v>
      </c>
    </row>
    <row r="397" spans="1:9">
      <c r="A397" s="19">
        <v>39983</v>
      </c>
      <c r="B397" s="34">
        <v>6.4011500000000003</v>
      </c>
      <c r="C397" s="37">
        <v>6.405990000000001</v>
      </c>
      <c r="D397" s="37">
        <v>6.403550000000001</v>
      </c>
      <c r="E397" s="37">
        <v>6.408430000000001</v>
      </c>
      <c r="F397" s="37">
        <v>935.25</v>
      </c>
      <c r="G397" s="37">
        <v>935.4</v>
      </c>
      <c r="H397" s="37">
        <v>934.4</v>
      </c>
      <c r="I397" s="38">
        <v>933.7</v>
      </c>
    </row>
    <row r="398" spans="1:9">
      <c r="A398" s="19">
        <v>39990</v>
      </c>
      <c r="B398" s="34">
        <v>6.4456500000000005</v>
      </c>
      <c r="C398" s="37">
        <v>6.4509900000000009</v>
      </c>
      <c r="D398" s="37">
        <v>6.4485000000000001</v>
      </c>
      <c r="E398" s="37">
        <v>6.4534700000000003</v>
      </c>
      <c r="F398" s="37">
        <v>942</v>
      </c>
      <c r="G398" s="37">
        <v>939.6</v>
      </c>
      <c r="H398" s="37"/>
      <c r="I398" s="38"/>
    </row>
    <row r="399" spans="1:9">
      <c r="A399" s="19">
        <v>39997</v>
      </c>
      <c r="B399" s="34">
        <v>6.4006500000000006</v>
      </c>
      <c r="C399" s="37">
        <v>6.4053900000000006</v>
      </c>
      <c r="D399" s="37">
        <v>6.4029300000000005</v>
      </c>
      <c r="E399" s="37">
        <v>6.4078600000000003</v>
      </c>
      <c r="F399" s="37">
        <v>932.5</v>
      </c>
      <c r="G399" s="37">
        <v>929.7</v>
      </c>
      <c r="H399" s="37"/>
      <c r="I399" s="38"/>
    </row>
    <row r="400" spans="1:9">
      <c r="A400" s="19">
        <v>40004</v>
      </c>
      <c r="B400" s="34">
        <v>6.5139500000000004</v>
      </c>
      <c r="C400" s="37">
        <v>6.5191100000000004</v>
      </c>
      <c r="D400" s="37">
        <v>6.5163900000000003</v>
      </c>
      <c r="E400" s="37">
        <v>6.5218300000000005</v>
      </c>
      <c r="F400" s="37">
        <v>913</v>
      </c>
      <c r="G400" s="37">
        <v>913.5</v>
      </c>
      <c r="H400" s="37">
        <v>913.1</v>
      </c>
      <c r="I400" s="38">
        <v>912.1</v>
      </c>
    </row>
    <row r="401" spans="1:9">
      <c r="A401" s="19">
        <v>40011</v>
      </c>
      <c r="B401" s="34">
        <v>6.3979000000000008</v>
      </c>
      <c r="C401" s="37">
        <v>6.4028000000000009</v>
      </c>
      <c r="D401" s="37">
        <v>6.4002000000000008</v>
      </c>
      <c r="E401" s="37">
        <v>6.4054000000000002</v>
      </c>
      <c r="F401" s="37">
        <v>935</v>
      </c>
      <c r="G401" s="37">
        <v>935.7</v>
      </c>
      <c r="H401" s="37">
        <v>937.6</v>
      </c>
      <c r="I401" s="38">
        <v>936.5</v>
      </c>
    </row>
    <row r="402" spans="1:9">
      <c r="A402" s="19">
        <v>40018</v>
      </c>
      <c r="B402" s="34">
        <v>6.2452000000000005</v>
      </c>
      <c r="C402" s="37">
        <v>6.2502000000000004</v>
      </c>
      <c r="D402" s="37">
        <v>6.2476300000000009</v>
      </c>
      <c r="E402" s="37">
        <v>6.2527700000000008</v>
      </c>
      <c r="F402" s="37">
        <v>951.5</v>
      </c>
      <c r="G402" s="37">
        <v>952.80000000000007</v>
      </c>
      <c r="H402" s="37">
        <v>951.4</v>
      </c>
      <c r="I402" s="38">
        <v>950.4</v>
      </c>
    </row>
    <row r="403" spans="1:9">
      <c r="A403" s="19">
        <v>40025</v>
      </c>
      <c r="B403" s="34">
        <v>6.1559000000000008</v>
      </c>
      <c r="C403" s="37">
        <v>6.1608000000000009</v>
      </c>
      <c r="D403" s="37">
        <v>6.1578900000000001</v>
      </c>
      <c r="E403" s="37">
        <v>6.1637100000000009</v>
      </c>
      <c r="F403" s="37">
        <v>939</v>
      </c>
      <c r="G403" s="37">
        <v>954.5</v>
      </c>
      <c r="H403" s="37">
        <v>955.2</v>
      </c>
      <c r="I403" s="38">
        <v>954.6</v>
      </c>
    </row>
    <row r="404" spans="1:9">
      <c r="A404" s="19">
        <v>40032</v>
      </c>
      <c r="B404" s="34">
        <v>6.1107500000000003</v>
      </c>
      <c r="C404" s="37">
        <v>6.1152600000000001</v>
      </c>
      <c r="D404" s="37">
        <v>6.1116700000000002</v>
      </c>
      <c r="E404" s="37">
        <v>6.1188500000000001</v>
      </c>
      <c r="F404" s="37">
        <v>956</v>
      </c>
      <c r="G404" s="37">
        <v>955</v>
      </c>
      <c r="H404" s="37">
        <v>955.2</v>
      </c>
      <c r="I404" s="38">
        <v>954.6</v>
      </c>
    </row>
    <row r="405" spans="1:9">
      <c r="A405" s="19">
        <v>40039</v>
      </c>
      <c r="B405" s="34">
        <v>6.0622500000000006</v>
      </c>
      <c r="C405" s="37">
        <v>6.0674100000000006</v>
      </c>
      <c r="D405" s="37">
        <v>6.0652300000000006</v>
      </c>
      <c r="E405" s="37">
        <v>6.0696000000000003</v>
      </c>
      <c r="F405" s="37">
        <v>953.6</v>
      </c>
      <c r="G405" s="37">
        <v>946</v>
      </c>
      <c r="H405" s="37">
        <v>948</v>
      </c>
      <c r="I405" s="38">
        <v>946.9</v>
      </c>
    </row>
    <row r="406" spans="1:9">
      <c r="A406" s="19">
        <v>40046</v>
      </c>
      <c r="B406" s="34">
        <v>6.0008000000000008</v>
      </c>
      <c r="C406" s="37">
        <v>6.0062500000000005</v>
      </c>
      <c r="D406" s="37">
        <v>6.0031400000000001</v>
      </c>
      <c r="E406" s="37">
        <v>6.0093700000000005</v>
      </c>
      <c r="F406" s="37">
        <v>952.5</v>
      </c>
      <c r="G406" s="37">
        <v>953.1</v>
      </c>
      <c r="H406" s="37">
        <v>954.30000000000007</v>
      </c>
      <c r="I406" s="38">
        <v>953.80000000000007</v>
      </c>
    </row>
    <row r="407" spans="1:9">
      <c r="A407" s="19">
        <v>40053</v>
      </c>
      <c r="B407" s="34">
        <v>5.9937000000000005</v>
      </c>
      <c r="C407" s="37">
        <v>5.9989000000000008</v>
      </c>
      <c r="D407" s="37">
        <v>5.9967400000000008</v>
      </c>
      <c r="E407" s="37">
        <v>6.0010600000000007</v>
      </c>
      <c r="F407" s="37">
        <v>955.5</v>
      </c>
      <c r="G407" s="37">
        <v>956</v>
      </c>
      <c r="H407" s="37">
        <v>955.9</v>
      </c>
      <c r="I407" s="38">
        <v>954.9</v>
      </c>
    </row>
    <row r="408" spans="1:9">
      <c r="A408" s="19">
        <v>40060</v>
      </c>
      <c r="B408" s="34">
        <v>6.0528000000000004</v>
      </c>
      <c r="C408" s="37">
        <v>6.0580200000000008</v>
      </c>
      <c r="D408" s="37">
        <v>6.0557000000000007</v>
      </c>
      <c r="E408" s="37">
        <v>6.0603500000000006</v>
      </c>
      <c r="F408" s="37">
        <v>989</v>
      </c>
      <c r="G408" s="37">
        <v>991</v>
      </c>
      <c r="H408" s="37">
        <v>993.9</v>
      </c>
      <c r="I408" s="38">
        <v>993.1</v>
      </c>
    </row>
    <row r="409" spans="1:9">
      <c r="A409" s="19">
        <v>40067</v>
      </c>
      <c r="B409" s="34">
        <v>5.9097500000000007</v>
      </c>
      <c r="C409" s="37">
        <v>5.9148300000000003</v>
      </c>
      <c r="D409" s="37">
        <v>5.9127200000000002</v>
      </c>
      <c r="E409" s="37">
        <v>5.9169400000000003</v>
      </c>
      <c r="F409" s="37">
        <v>1008.25</v>
      </c>
      <c r="G409" s="37">
        <v>1006.2</v>
      </c>
      <c r="H409" s="37">
        <v>1006.5</v>
      </c>
      <c r="I409" s="38">
        <v>1005.2</v>
      </c>
    </row>
    <row r="410" spans="1:9">
      <c r="A410" s="19">
        <v>40074</v>
      </c>
      <c r="B410" s="34">
        <v>5.8712000000000009</v>
      </c>
      <c r="C410" s="37">
        <v>5.8759700000000006</v>
      </c>
      <c r="D410" s="37">
        <v>5.8727400000000003</v>
      </c>
      <c r="E410" s="37">
        <v>5.8791900000000004</v>
      </c>
      <c r="F410" s="37">
        <v>1012</v>
      </c>
      <c r="G410" s="37">
        <v>1009.8000000000001</v>
      </c>
      <c r="H410" s="37">
        <v>1007.7</v>
      </c>
      <c r="I410" s="38">
        <v>1006.5</v>
      </c>
    </row>
    <row r="411" spans="1:9">
      <c r="A411" s="19">
        <v>40081</v>
      </c>
      <c r="B411" s="34">
        <v>5.7992500000000007</v>
      </c>
      <c r="C411" s="37">
        <v>5.8042900000000008</v>
      </c>
      <c r="D411" s="37">
        <v>5.8013000000000003</v>
      </c>
      <c r="E411" s="37">
        <v>5.8072900000000001</v>
      </c>
      <c r="F411" s="37">
        <v>991.5</v>
      </c>
      <c r="G411" s="37">
        <v>990</v>
      </c>
      <c r="H411" s="37">
        <v>991.5</v>
      </c>
      <c r="I411" s="38">
        <v>990.6</v>
      </c>
    </row>
    <row r="412" spans="1:9">
      <c r="A412" s="19">
        <v>40088</v>
      </c>
      <c r="B412" s="34">
        <v>5.7966500000000005</v>
      </c>
      <c r="C412" s="37">
        <v>5.8020600000000009</v>
      </c>
      <c r="D412" s="37">
        <v>5.7997100000000001</v>
      </c>
      <c r="E412" s="37">
        <v>5.8044000000000002</v>
      </c>
      <c r="F412" s="37">
        <v>1003.5</v>
      </c>
      <c r="G412" s="37">
        <v>1003.2</v>
      </c>
      <c r="H412" s="37">
        <v>1010.7</v>
      </c>
      <c r="I412" s="38">
        <v>998</v>
      </c>
    </row>
    <row r="413" spans="1:9">
      <c r="A413" s="19">
        <v>40095</v>
      </c>
      <c r="B413" s="34">
        <v>5.6308000000000007</v>
      </c>
      <c r="C413" s="37">
        <v>5.6362800000000002</v>
      </c>
      <c r="D413" s="37">
        <v>5.6341800000000006</v>
      </c>
      <c r="E413" s="37">
        <v>5.6383900000000002</v>
      </c>
      <c r="F413" s="37">
        <v>1051.5</v>
      </c>
      <c r="G413" s="37">
        <v>1049.5999999999999</v>
      </c>
      <c r="H413" s="37"/>
      <c r="I413" s="38">
        <v>1041.5</v>
      </c>
    </row>
    <row r="414" spans="1:9">
      <c r="A414" s="19">
        <v>40102</v>
      </c>
      <c r="B414" s="34">
        <v>5.6426500000000006</v>
      </c>
      <c r="C414" s="37">
        <v>5.6489600000000006</v>
      </c>
      <c r="D414" s="37">
        <v>5.6467100000000006</v>
      </c>
      <c r="E414" s="37">
        <v>5.6512100000000007</v>
      </c>
      <c r="F414" s="37">
        <v>1047.5</v>
      </c>
      <c r="G414" s="37">
        <v>1054</v>
      </c>
      <c r="H414" s="37">
        <v>1054.0999999999999</v>
      </c>
      <c r="I414" s="38">
        <v>1053.5</v>
      </c>
    </row>
    <row r="415" spans="1:9">
      <c r="A415" s="19">
        <v>40109</v>
      </c>
      <c r="B415" s="34">
        <v>5.5412000000000008</v>
      </c>
      <c r="C415" s="37">
        <v>5.5479000000000003</v>
      </c>
      <c r="D415" s="37">
        <v>5.5457000000000001</v>
      </c>
      <c r="E415" s="37">
        <v>5.5501000000000005</v>
      </c>
      <c r="F415" s="37">
        <v>1061.75</v>
      </c>
      <c r="G415" s="37">
        <v>1053.8</v>
      </c>
      <c r="H415" s="37">
        <v>1054.9000000000001</v>
      </c>
      <c r="I415" s="38">
        <v>1053.8</v>
      </c>
    </row>
    <row r="416" spans="1:9">
      <c r="A416" s="19">
        <v>40116</v>
      </c>
      <c r="B416" s="34">
        <v>5.6979000000000006</v>
      </c>
      <c r="C416" s="37">
        <v>5.7042700000000002</v>
      </c>
      <c r="D416" s="37">
        <v>5.7021100000000002</v>
      </c>
      <c r="E416" s="37">
        <v>5.7064300000000001</v>
      </c>
      <c r="F416" s="37">
        <v>1040</v>
      </c>
      <c r="G416" s="37">
        <v>1044.7</v>
      </c>
      <c r="H416" s="37">
        <v>1045</v>
      </c>
      <c r="I416" s="38">
        <v>1043.9000000000001</v>
      </c>
    </row>
    <row r="417" spans="1:9">
      <c r="A417" s="19">
        <v>40123</v>
      </c>
      <c r="B417" s="34">
        <v>5.6907500000000004</v>
      </c>
      <c r="C417" s="37">
        <v>5.6970900000000002</v>
      </c>
      <c r="D417" s="37">
        <v>5.6948200000000009</v>
      </c>
      <c r="E417" s="37">
        <v>5.69937</v>
      </c>
      <c r="F417" s="37">
        <v>1096.75</v>
      </c>
      <c r="G417" s="37">
        <v>1094.4000000000001</v>
      </c>
      <c r="H417" s="37">
        <v>1097.2</v>
      </c>
      <c r="I417" s="38">
        <v>1096.1000000000001</v>
      </c>
    </row>
    <row r="418" spans="1:9">
      <c r="A418" s="19">
        <v>40130</v>
      </c>
      <c r="B418" s="34">
        <v>5.6134000000000004</v>
      </c>
      <c r="C418" s="37">
        <v>5.6197900000000001</v>
      </c>
      <c r="D418" s="37">
        <v>5.6177700000000002</v>
      </c>
      <c r="E418" s="37">
        <v>5.6218100000000009</v>
      </c>
      <c r="F418" s="37">
        <v>1104</v>
      </c>
      <c r="G418" s="37">
        <v>1118.2</v>
      </c>
      <c r="H418" s="37">
        <v>1119</v>
      </c>
      <c r="I418" s="38">
        <v>1118.3</v>
      </c>
    </row>
    <row r="419" spans="1:9">
      <c r="A419" s="19">
        <v>40137</v>
      </c>
      <c r="B419" s="34">
        <v>5.6712000000000007</v>
      </c>
      <c r="C419" s="37">
        <v>5.6788100000000004</v>
      </c>
      <c r="D419" s="37">
        <v>5.6765800000000004</v>
      </c>
      <c r="E419" s="37">
        <v>5.6810300000000007</v>
      </c>
      <c r="F419" s="37">
        <v>1140</v>
      </c>
      <c r="G419" s="37">
        <v>1139.6000000000001</v>
      </c>
      <c r="H419" s="37">
        <v>1151.2</v>
      </c>
      <c r="I419" s="38">
        <v>1150.4000000000001</v>
      </c>
    </row>
    <row r="420" spans="1:9">
      <c r="A420" s="19">
        <v>40144</v>
      </c>
      <c r="B420" s="34">
        <v>5.6680000000000001</v>
      </c>
      <c r="C420" s="37">
        <v>5.6759500000000003</v>
      </c>
      <c r="D420" s="37">
        <v>5.6737000000000002</v>
      </c>
      <c r="E420" s="37">
        <v>5.6782100000000009</v>
      </c>
      <c r="F420" s="37">
        <v>1179.75</v>
      </c>
      <c r="G420" s="37">
        <v>1177.8</v>
      </c>
      <c r="H420" s="37">
        <v>1177.8</v>
      </c>
      <c r="I420" s="38">
        <v>1177.5</v>
      </c>
    </row>
    <row r="421" spans="1:9">
      <c r="A421" s="19">
        <v>40151</v>
      </c>
      <c r="B421" s="34">
        <v>5.6657000000000002</v>
      </c>
      <c r="C421" s="37">
        <v>5.6727600000000002</v>
      </c>
      <c r="D421" s="37">
        <v>5.6704800000000004</v>
      </c>
      <c r="E421" s="37">
        <v>5.6750500000000006</v>
      </c>
      <c r="F421" s="37">
        <v>1190.25</v>
      </c>
      <c r="G421" s="37">
        <v>1161.8</v>
      </c>
      <c r="H421" s="37">
        <v>1161.9000000000001</v>
      </c>
      <c r="I421" s="38">
        <v>1161.6000000000001</v>
      </c>
    </row>
    <row r="422" spans="1:9">
      <c r="A422" s="19">
        <v>40158</v>
      </c>
      <c r="B422" s="34">
        <v>5.7700500000000003</v>
      </c>
      <c r="C422" s="37">
        <v>5.7772800000000002</v>
      </c>
      <c r="D422" s="37">
        <v>5.7749900000000007</v>
      </c>
      <c r="E422" s="37">
        <v>5.7795700000000005</v>
      </c>
      <c r="F422" s="37">
        <v>1124</v>
      </c>
      <c r="G422" s="37">
        <v>1115.4000000000001</v>
      </c>
      <c r="H422" s="37">
        <v>1115.4000000000001</v>
      </c>
      <c r="I422" s="38">
        <v>1114.9000000000001</v>
      </c>
    </row>
    <row r="423" spans="1:9">
      <c r="A423" s="19">
        <v>40165</v>
      </c>
      <c r="B423" s="34">
        <v>5.8651500000000008</v>
      </c>
      <c r="C423" s="37">
        <v>5.8728800000000003</v>
      </c>
      <c r="D423" s="37">
        <v>5.8704900000000002</v>
      </c>
      <c r="E423" s="37">
        <v>5.8752800000000001</v>
      </c>
      <c r="F423" s="37">
        <v>1104.5</v>
      </c>
      <c r="G423" s="37">
        <v>1112.7</v>
      </c>
      <c r="H423" s="37">
        <v>1112.9000000000001</v>
      </c>
      <c r="I423" s="38">
        <v>1112.2</v>
      </c>
    </row>
    <row r="424" spans="1:9">
      <c r="A424" s="19">
        <v>40172</v>
      </c>
      <c r="B424" s="34">
        <v>5.8217500000000006</v>
      </c>
      <c r="C424" s="37">
        <v>5.8290500000000005</v>
      </c>
      <c r="D424" s="37">
        <v>5.8267400000000009</v>
      </c>
      <c r="E424" s="37">
        <v>5.8313600000000001</v>
      </c>
      <c r="F424" s="37">
        <v>1102</v>
      </c>
      <c r="G424" s="37">
        <v>1104.3</v>
      </c>
      <c r="H424" s="37"/>
      <c r="I424" s="38"/>
    </row>
    <row r="425" spans="1:9">
      <c r="A425" s="19">
        <v>40179</v>
      </c>
      <c r="B425" s="34">
        <v>5.7768000000000006</v>
      </c>
      <c r="C425" s="37">
        <v>5.7846100000000007</v>
      </c>
      <c r="D425" s="37">
        <v>5.7821600000000002</v>
      </c>
      <c r="E425" s="37">
        <v>5.7870500000000007</v>
      </c>
      <c r="F425" s="37">
        <v>1100.5</v>
      </c>
      <c r="G425" s="37">
        <v>1095.7</v>
      </c>
      <c r="H425" s="37"/>
      <c r="I425" s="38"/>
    </row>
    <row r="426" spans="1:9">
      <c r="A426" s="19">
        <v>40186</v>
      </c>
      <c r="B426" s="34">
        <v>5.7007000000000003</v>
      </c>
      <c r="C426" s="37">
        <v>5.7086100000000002</v>
      </c>
      <c r="D426" s="37">
        <v>5.7064300000000001</v>
      </c>
      <c r="E426" s="37">
        <v>5.7108000000000008</v>
      </c>
      <c r="F426" s="37">
        <v>1126.75</v>
      </c>
      <c r="G426" s="37">
        <v>1136.1000000000001</v>
      </c>
      <c r="H426" s="37">
        <v>1138.4000000000001</v>
      </c>
      <c r="I426" s="38">
        <v>1137.4000000000001</v>
      </c>
    </row>
    <row r="427" spans="1:9">
      <c r="A427" s="19">
        <v>40193</v>
      </c>
      <c r="B427" s="34">
        <v>5.6814000000000009</v>
      </c>
      <c r="C427" s="37">
        <v>5.6896500000000003</v>
      </c>
      <c r="D427" s="37">
        <v>5.6874900000000004</v>
      </c>
      <c r="E427" s="37">
        <v>5.6918000000000006</v>
      </c>
      <c r="F427" s="37">
        <v>1128</v>
      </c>
      <c r="G427" s="37">
        <v>1130</v>
      </c>
      <c r="H427" s="37">
        <v>1130.8</v>
      </c>
      <c r="I427" s="38">
        <v>1129.9000000000001</v>
      </c>
    </row>
    <row r="428" spans="1:9">
      <c r="A428" s="19">
        <v>40200</v>
      </c>
      <c r="B428" s="34">
        <v>5.8053000000000008</v>
      </c>
      <c r="C428" s="37">
        <v>5.8135900000000005</v>
      </c>
      <c r="D428" s="37">
        <v>5.8112200000000005</v>
      </c>
      <c r="E428" s="37">
        <v>5.8159600000000005</v>
      </c>
      <c r="F428" s="37">
        <v>1084</v>
      </c>
      <c r="G428" s="37">
        <v>1090.2</v>
      </c>
      <c r="H428" s="37"/>
      <c r="I428" s="38"/>
    </row>
    <row r="429" spans="1:9">
      <c r="A429" s="19">
        <v>40207</v>
      </c>
      <c r="B429" s="34">
        <v>5.8935500000000003</v>
      </c>
      <c r="C429" s="37">
        <v>5.9011100000000001</v>
      </c>
      <c r="D429" s="37">
        <v>5.8988800000000001</v>
      </c>
      <c r="E429" s="37">
        <v>5.9033500000000005</v>
      </c>
      <c r="F429" s="37">
        <v>1078.5</v>
      </c>
      <c r="G429" s="37">
        <v>1081.8</v>
      </c>
      <c r="H429" s="37"/>
      <c r="I429" s="38">
        <v>1073</v>
      </c>
    </row>
    <row r="430" spans="1:9">
      <c r="A430" s="19">
        <v>40214</v>
      </c>
      <c r="B430" s="34">
        <v>5.9908500000000009</v>
      </c>
      <c r="C430" s="37">
        <v>5.9983700000000004</v>
      </c>
      <c r="D430" s="37">
        <v>5.9961600000000006</v>
      </c>
      <c r="E430" s="37">
        <v>6.0005800000000002</v>
      </c>
      <c r="F430" s="37">
        <v>1058</v>
      </c>
      <c r="G430" s="37">
        <v>1065.9000000000001</v>
      </c>
      <c r="H430" s="37">
        <v>1156</v>
      </c>
      <c r="I430" s="38"/>
    </row>
    <row r="431" spans="1:9">
      <c r="A431" s="19">
        <v>40221</v>
      </c>
      <c r="B431" s="34">
        <v>5.9174500000000005</v>
      </c>
      <c r="C431" s="37">
        <v>5.9248500000000002</v>
      </c>
      <c r="D431" s="37">
        <v>5.92239</v>
      </c>
      <c r="E431" s="37">
        <v>5.9273200000000008</v>
      </c>
      <c r="F431" s="37">
        <v>1082</v>
      </c>
      <c r="G431" s="37">
        <v>1092</v>
      </c>
      <c r="H431" s="37">
        <v>1112.3</v>
      </c>
      <c r="I431" s="38">
        <v>1079.8</v>
      </c>
    </row>
    <row r="432" spans="1:9">
      <c r="A432" s="19">
        <v>40228</v>
      </c>
      <c r="B432" s="34">
        <v>5.9891000000000005</v>
      </c>
      <c r="C432" s="37">
        <v>5.9966500000000007</v>
      </c>
      <c r="D432" s="37">
        <v>5.9943400000000002</v>
      </c>
      <c r="E432" s="37">
        <v>5.9989700000000008</v>
      </c>
      <c r="F432" s="37">
        <v>1112.75</v>
      </c>
      <c r="G432" s="37">
        <v>1117.5</v>
      </c>
      <c r="H432" s="37"/>
      <c r="I432" s="38"/>
    </row>
    <row r="433" spans="1:9">
      <c r="A433" s="19">
        <v>40235</v>
      </c>
      <c r="B433" s="34">
        <v>5.9104500000000009</v>
      </c>
      <c r="C433" s="37">
        <v>5.9200300000000006</v>
      </c>
      <c r="D433" s="37">
        <v>5.9175400000000007</v>
      </c>
      <c r="E433" s="37">
        <v>5.9225200000000005</v>
      </c>
      <c r="F433" s="37">
        <v>1108.25</v>
      </c>
      <c r="G433" s="37">
        <v>1117</v>
      </c>
      <c r="H433" s="37"/>
      <c r="I433" s="38"/>
    </row>
    <row r="434" spans="1:9">
      <c r="A434" s="19">
        <v>40242</v>
      </c>
      <c r="B434" s="34">
        <v>5.8969000000000005</v>
      </c>
      <c r="C434" s="37">
        <v>5.9054000000000002</v>
      </c>
      <c r="D434" s="37">
        <v>5.9028800000000006</v>
      </c>
      <c r="E434" s="37">
        <v>5.9079200000000007</v>
      </c>
      <c r="F434" s="37">
        <v>1135</v>
      </c>
      <c r="G434" s="37">
        <v>1134.6000000000001</v>
      </c>
      <c r="H434" s="37"/>
      <c r="I434" s="38"/>
    </row>
    <row r="435" spans="1:9">
      <c r="A435" s="19">
        <v>40249</v>
      </c>
      <c r="B435" s="34">
        <v>5.8351000000000006</v>
      </c>
      <c r="C435" s="37">
        <v>5.8435500000000005</v>
      </c>
      <c r="D435" s="37">
        <v>5.8413500000000003</v>
      </c>
      <c r="E435" s="37">
        <v>5.8457400000000002</v>
      </c>
      <c r="F435" s="37">
        <v>1106.25</v>
      </c>
      <c r="G435" s="37">
        <v>1101.2</v>
      </c>
      <c r="H435" s="37"/>
      <c r="I435" s="38"/>
    </row>
    <row r="436" spans="1:9">
      <c r="A436" s="19">
        <v>40256</v>
      </c>
      <c r="B436" s="34">
        <v>5.8945500000000006</v>
      </c>
      <c r="C436" s="37">
        <v>5.9025600000000003</v>
      </c>
      <c r="D436" s="37">
        <v>5.9001000000000001</v>
      </c>
      <c r="E436" s="37">
        <v>5.9050300000000009</v>
      </c>
      <c r="F436" s="37">
        <v>1105.5</v>
      </c>
      <c r="G436" s="37">
        <v>1104.2</v>
      </c>
      <c r="H436" s="37"/>
      <c r="I436" s="38"/>
    </row>
    <row r="437" spans="1:9">
      <c r="A437" s="19">
        <v>40263</v>
      </c>
      <c r="B437" s="34">
        <v>6.0395000000000003</v>
      </c>
      <c r="C437" s="37">
        <v>6.0473400000000002</v>
      </c>
      <c r="D437" s="37">
        <v>6.0450500000000007</v>
      </c>
      <c r="E437" s="37">
        <v>6.0496300000000005</v>
      </c>
      <c r="F437" s="37">
        <v>1096.5</v>
      </c>
      <c r="G437" s="37">
        <v>1092.3</v>
      </c>
      <c r="H437" s="37"/>
      <c r="I437" s="38"/>
    </row>
    <row r="438" spans="1:9">
      <c r="A438" s="19">
        <v>40270</v>
      </c>
      <c r="B438" s="34">
        <v>5.9211500000000008</v>
      </c>
      <c r="C438" s="37">
        <v>5.9293500000000003</v>
      </c>
      <c r="D438" s="37">
        <v>5.9271500000000001</v>
      </c>
      <c r="E438" s="37">
        <v>5.9315400000000009</v>
      </c>
      <c r="F438" s="37">
        <v>1123.5</v>
      </c>
      <c r="G438" s="37">
        <v>1126.1000000000001</v>
      </c>
      <c r="H438" s="37"/>
      <c r="I438" s="38"/>
    </row>
    <row r="439" spans="1:9">
      <c r="A439" s="19">
        <v>40277</v>
      </c>
      <c r="B439" s="34">
        <v>5.9207000000000001</v>
      </c>
      <c r="C439" s="37">
        <v>5.9291200000000002</v>
      </c>
      <c r="D439" s="37">
        <v>5.9267900000000004</v>
      </c>
      <c r="E439" s="37">
        <v>5.9314500000000008</v>
      </c>
      <c r="F439" s="37">
        <v>1152.5</v>
      </c>
      <c r="G439" s="37">
        <v>1161.4000000000001</v>
      </c>
      <c r="H439" s="37"/>
      <c r="I439" s="38">
        <v>1126</v>
      </c>
    </row>
    <row r="440" spans="1:9">
      <c r="A440" s="19">
        <v>40284</v>
      </c>
      <c r="B440" s="34">
        <v>5.8913500000000001</v>
      </c>
      <c r="C440" s="37">
        <v>5.8997100000000007</v>
      </c>
      <c r="D440" s="37">
        <v>5.8975200000000001</v>
      </c>
      <c r="E440" s="37">
        <v>5.9019000000000004</v>
      </c>
      <c r="F440" s="37">
        <v>1151.5</v>
      </c>
      <c r="G440" s="37">
        <v>1136.5</v>
      </c>
      <c r="H440" s="37"/>
      <c r="I440" s="38"/>
    </row>
    <row r="441" spans="1:9">
      <c r="A441" s="19">
        <v>40291</v>
      </c>
      <c r="B441" s="34">
        <v>5.9024500000000009</v>
      </c>
      <c r="C441" s="37">
        <v>5.9111100000000008</v>
      </c>
      <c r="D441" s="37">
        <v>5.9088100000000008</v>
      </c>
      <c r="E441" s="37">
        <v>5.9134000000000002</v>
      </c>
      <c r="F441" s="37">
        <v>1139.5</v>
      </c>
      <c r="G441" s="37">
        <v>1154.1000000000001</v>
      </c>
      <c r="H441" s="37"/>
      <c r="I441" s="38"/>
    </row>
    <row r="442" spans="1:9">
      <c r="A442" s="19">
        <v>40298</v>
      </c>
      <c r="B442" s="34">
        <v>5.9051000000000009</v>
      </c>
      <c r="C442" s="37">
        <v>5.9135300000000006</v>
      </c>
      <c r="D442" s="37">
        <v>5.9112700000000009</v>
      </c>
      <c r="E442" s="37">
        <v>5.9157800000000007</v>
      </c>
      <c r="F442" s="37">
        <v>1179.25</v>
      </c>
      <c r="G442" s="37">
        <v>1178.5</v>
      </c>
      <c r="H442" s="37"/>
      <c r="I442" s="38"/>
    </row>
    <row r="443" spans="1:9">
      <c r="A443" s="19">
        <v>40305</v>
      </c>
      <c r="B443" s="34">
        <v>6.2954000000000008</v>
      </c>
      <c r="C443" s="37">
        <v>6.3029200000000003</v>
      </c>
      <c r="D443" s="37">
        <v>6.3002700000000003</v>
      </c>
      <c r="E443" s="37">
        <v>6.3055800000000009</v>
      </c>
      <c r="F443" s="37">
        <v>1202.25</v>
      </c>
      <c r="G443" s="37">
        <v>1207.8</v>
      </c>
      <c r="H443" s="37">
        <v>1212.5</v>
      </c>
      <c r="I443" s="38">
        <v>1150</v>
      </c>
    </row>
    <row r="444" spans="1:9">
      <c r="A444" s="19">
        <v>40312</v>
      </c>
      <c r="B444" s="34">
        <v>6.2151500000000004</v>
      </c>
      <c r="C444" s="37">
        <v>6.2242700000000006</v>
      </c>
      <c r="D444" s="37">
        <v>6.2213100000000008</v>
      </c>
      <c r="E444" s="37">
        <v>6.2272300000000005</v>
      </c>
      <c r="F444" s="37">
        <v>1236.5</v>
      </c>
      <c r="G444" s="37">
        <v>1228.2</v>
      </c>
      <c r="H444" s="37">
        <v>1254</v>
      </c>
      <c r="I444" s="38">
        <v>1120</v>
      </c>
    </row>
    <row r="445" spans="1:9">
      <c r="A445" s="19">
        <v>40319</v>
      </c>
      <c r="B445" s="34">
        <v>6.4825000000000008</v>
      </c>
      <c r="C445" s="37">
        <v>6.4921800000000003</v>
      </c>
      <c r="D445" s="37">
        <v>6.4891400000000008</v>
      </c>
      <c r="E445" s="37">
        <v>6.4952200000000007</v>
      </c>
      <c r="F445" s="37">
        <v>1179.75</v>
      </c>
      <c r="G445" s="37">
        <v>1177</v>
      </c>
      <c r="H445" s="37"/>
      <c r="I445" s="38">
        <v>1120</v>
      </c>
    </row>
    <row r="446" spans="1:9">
      <c r="A446" s="19">
        <v>40326</v>
      </c>
      <c r="B446" s="34">
        <v>6.4673000000000007</v>
      </c>
      <c r="C446" s="37">
        <v>6.4763100000000007</v>
      </c>
      <c r="D446" s="37">
        <v>6.4738000000000007</v>
      </c>
      <c r="E446" s="37">
        <v>6.4788200000000007</v>
      </c>
      <c r="F446" s="37">
        <v>1207.5</v>
      </c>
      <c r="G446" s="37">
        <v>1213.7</v>
      </c>
      <c r="H446" s="37">
        <v>1214.5</v>
      </c>
      <c r="I446" s="38">
        <v>1211.7</v>
      </c>
    </row>
    <row r="447" spans="1:9">
      <c r="A447" s="19">
        <v>40333</v>
      </c>
      <c r="B447" s="34">
        <v>6.5565500000000005</v>
      </c>
      <c r="C447" s="37">
        <v>6.5660100000000003</v>
      </c>
      <c r="D447" s="37">
        <v>6.5631800000000009</v>
      </c>
      <c r="E447" s="37">
        <v>6.5688300000000002</v>
      </c>
      <c r="F447" s="37">
        <v>1203.5</v>
      </c>
      <c r="G447" s="37">
        <v>1220.4000000000001</v>
      </c>
      <c r="H447" s="37">
        <v>1221.5</v>
      </c>
      <c r="I447" s="38">
        <v>1211</v>
      </c>
    </row>
    <row r="448" spans="1:9">
      <c r="A448" s="19">
        <v>40340</v>
      </c>
      <c r="B448" s="34">
        <v>6.478250000000001</v>
      </c>
      <c r="C448" s="37">
        <v>6.4880300000000002</v>
      </c>
      <c r="D448" s="37">
        <v>6.4855200000000002</v>
      </c>
      <c r="E448" s="37">
        <v>6.4905400000000002</v>
      </c>
      <c r="F448" s="37">
        <v>1220</v>
      </c>
      <c r="G448" s="37">
        <v>1225.5</v>
      </c>
      <c r="H448" s="37">
        <v>1238</v>
      </c>
      <c r="I448" s="38">
        <v>1224</v>
      </c>
    </row>
    <row r="449" spans="1:9">
      <c r="A449" s="19">
        <v>40347</v>
      </c>
      <c r="B449" s="34">
        <v>6.3559000000000001</v>
      </c>
      <c r="C449" s="37">
        <v>6.3650800000000007</v>
      </c>
      <c r="D449" s="37">
        <v>6.3621500000000006</v>
      </c>
      <c r="E449" s="37">
        <v>6.3680000000000003</v>
      </c>
      <c r="F449" s="37">
        <v>1256</v>
      </c>
      <c r="G449" s="37">
        <v>1256.1000000000001</v>
      </c>
      <c r="H449" s="37">
        <v>1278.9000000000001</v>
      </c>
      <c r="I449" s="38">
        <v>1252</v>
      </c>
    </row>
    <row r="450" spans="1:9">
      <c r="A450" s="19">
        <v>40354</v>
      </c>
      <c r="B450" s="34">
        <v>6.4840500000000008</v>
      </c>
      <c r="C450" s="37">
        <v>6.4934800000000008</v>
      </c>
      <c r="D450" s="37">
        <v>6.4905400000000002</v>
      </c>
      <c r="E450" s="37">
        <v>6.4964200000000005</v>
      </c>
      <c r="F450" s="37">
        <v>1254</v>
      </c>
      <c r="G450" s="37">
        <v>1256</v>
      </c>
      <c r="H450" s="37">
        <v>1350.6000000000001</v>
      </c>
      <c r="I450" s="38">
        <v>1238</v>
      </c>
    </row>
    <row r="451" spans="1:9">
      <c r="A451" s="19">
        <v>40361</v>
      </c>
      <c r="B451" s="34">
        <v>6.4222500000000009</v>
      </c>
      <c r="C451" s="37">
        <v>6.4330200000000008</v>
      </c>
      <c r="D451" s="37">
        <v>6.4304100000000002</v>
      </c>
      <c r="E451" s="37">
        <v>6.4356300000000006</v>
      </c>
      <c r="F451" s="37">
        <v>1201.5</v>
      </c>
      <c r="G451" s="37">
        <v>1207.8</v>
      </c>
      <c r="H451" s="37">
        <v>1244.9000000000001</v>
      </c>
      <c r="I451" s="38">
        <v>1190</v>
      </c>
    </row>
    <row r="452" spans="1:9">
      <c r="A452" s="19">
        <v>40368</v>
      </c>
      <c r="B452" s="34">
        <v>6.3692000000000002</v>
      </c>
      <c r="C452" s="37">
        <v>6.3795400000000004</v>
      </c>
      <c r="D452" s="37">
        <v>6.3769000000000009</v>
      </c>
      <c r="E452" s="37">
        <v>6.3821800000000009</v>
      </c>
      <c r="F452" s="37">
        <v>1208.75</v>
      </c>
      <c r="G452" s="37">
        <v>1210.2</v>
      </c>
      <c r="H452" s="37"/>
      <c r="I452" s="38">
        <v>1208.2</v>
      </c>
    </row>
    <row r="453" spans="1:9">
      <c r="A453" s="19">
        <v>40375</v>
      </c>
      <c r="B453" s="34">
        <v>6.2421500000000005</v>
      </c>
      <c r="C453" s="37">
        <v>6.2521100000000009</v>
      </c>
      <c r="D453" s="37">
        <v>6.2494700000000005</v>
      </c>
      <c r="E453" s="37">
        <v>6.2547600000000001</v>
      </c>
      <c r="F453" s="37">
        <v>1189.25</v>
      </c>
      <c r="G453" s="37">
        <v>1189.8</v>
      </c>
      <c r="H453" s="37">
        <v>1193.3</v>
      </c>
      <c r="I453" s="38">
        <v>1192.2</v>
      </c>
    </row>
    <row r="454" spans="1:9">
      <c r="A454" s="19">
        <v>40382</v>
      </c>
      <c r="B454" s="34">
        <v>6.2183500000000009</v>
      </c>
      <c r="C454" s="37">
        <v>6.2282400000000004</v>
      </c>
      <c r="D454" s="37">
        <v>6.2254500000000004</v>
      </c>
      <c r="E454" s="37">
        <v>6.2310200000000009</v>
      </c>
      <c r="F454" s="37">
        <v>1190.5</v>
      </c>
      <c r="G454" s="37">
        <v>1188</v>
      </c>
      <c r="H454" s="37">
        <v>1193.9000000000001</v>
      </c>
      <c r="I454" s="38">
        <v>1188</v>
      </c>
    </row>
    <row r="455" spans="1:9">
      <c r="A455" s="19">
        <v>40389</v>
      </c>
      <c r="B455" s="34">
        <v>6.0733000000000006</v>
      </c>
      <c r="C455" s="37">
        <v>6.0832800000000002</v>
      </c>
      <c r="D455" s="37">
        <v>6.0800200000000002</v>
      </c>
      <c r="E455" s="37">
        <v>6.0865500000000008</v>
      </c>
      <c r="F455" s="37">
        <v>1169</v>
      </c>
      <c r="G455" s="37">
        <v>1181.5</v>
      </c>
      <c r="H455" s="37">
        <v>1193.7</v>
      </c>
      <c r="I455" s="38">
        <v>1179.2</v>
      </c>
    </row>
    <row r="456" spans="1:9">
      <c r="A456" s="19">
        <v>40396</v>
      </c>
      <c r="B456" s="34">
        <v>5.9557000000000002</v>
      </c>
      <c r="C456" s="37">
        <v>5.9654400000000001</v>
      </c>
      <c r="D456" s="37">
        <v>5.9606000000000003</v>
      </c>
      <c r="E456" s="37">
        <v>5.9702800000000007</v>
      </c>
      <c r="F456" s="37">
        <v>1207.75</v>
      </c>
      <c r="G456" s="37">
        <v>1205.5</v>
      </c>
      <c r="H456" s="37">
        <v>1210</v>
      </c>
      <c r="I456" s="38">
        <v>1197.5</v>
      </c>
    </row>
    <row r="457" spans="1:9">
      <c r="A457" s="19">
        <v>40403</v>
      </c>
      <c r="B457" s="34">
        <v>6.2123000000000008</v>
      </c>
      <c r="C457" s="37">
        <v>6.2223200000000007</v>
      </c>
      <c r="D457" s="37">
        <v>6.2191100000000006</v>
      </c>
      <c r="E457" s="37">
        <v>6.2255400000000005</v>
      </c>
      <c r="F457" s="37">
        <v>1214.25</v>
      </c>
      <c r="G457" s="37">
        <v>1213.5</v>
      </c>
      <c r="H457" s="37">
        <v>1219.5</v>
      </c>
      <c r="I457" s="38">
        <v>1211</v>
      </c>
    </row>
    <row r="458" spans="1:9">
      <c r="A458" s="19">
        <v>40410</v>
      </c>
      <c r="B458" s="34">
        <v>6.2541500000000001</v>
      </c>
      <c r="C458" s="37">
        <v>6.2642100000000003</v>
      </c>
      <c r="D458" s="37">
        <v>6.2617300000000009</v>
      </c>
      <c r="E458" s="37">
        <v>6.2666900000000005</v>
      </c>
      <c r="F458" s="37">
        <v>1223.5</v>
      </c>
      <c r="G458" s="37">
        <v>1227.7</v>
      </c>
      <c r="H458" s="37">
        <v>1246.1000000000001</v>
      </c>
      <c r="I458" s="38">
        <v>1225.5</v>
      </c>
    </row>
    <row r="459" spans="1:9">
      <c r="A459" s="19">
        <v>40417</v>
      </c>
      <c r="B459" s="34">
        <v>6.2926500000000001</v>
      </c>
      <c r="C459" s="37">
        <v>6.3028500000000003</v>
      </c>
      <c r="D459" s="37">
        <v>6.3002200000000004</v>
      </c>
      <c r="E459" s="37">
        <v>6.3054800000000002</v>
      </c>
      <c r="F459" s="37">
        <v>1235</v>
      </c>
      <c r="G459" s="37">
        <v>1234.8</v>
      </c>
      <c r="H459" s="37">
        <v>1237.1000000000001</v>
      </c>
      <c r="I459" s="38">
        <v>1233.8</v>
      </c>
    </row>
    <row r="460" spans="1:9">
      <c r="A460" s="19">
        <v>40424</v>
      </c>
      <c r="B460" s="34">
        <v>6.1304500000000006</v>
      </c>
      <c r="C460" s="37">
        <v>6.1402800000000006</v>
      </c>
      <c r="D460" s="37">
        <v>6.1379400000000004</v>
      </c>
      <c r="E460" s="37">
        <v>6.1426300000000005</v>
      </c>
      <c r="F460" s="37">
        <v>1240.5</v>
      </c>
      <c r="G460" s="37">
        <v>1247.4000000000001</v>
      </c>
      <c r="H460" s="37">
        <v>1252.7</v>
      </c>
      <c r="I460" s="38">
        <v>1215</v>
      </c>
    </row>
    <row r="461" spans="1:9">
      <c r="A461" s="19">
        <v>40431</v>
      </c>
      <c r="B461" s="34">
        <v>6.1828000000000003</v>
      </c>
      <c r="C461" s="37">
        <v>6.1926100000000002</v>
      </c>
      <c r="D461" s="37">
        <v>6.1899600000000001</v>
      </c>
      <c r="E461" s="37">
        <v>6.1952500000000006</v>
      </c>
      <c r="F461" s="37">
        <v>1246.5</v>
      </c>
      <c r="G461" s="37">
        <v>1249.6000000000001</v>
      </c>
      <c r="H461" s="37">
        <v>1252.8</v>
      </c>
      <c r="I461" s="38">
        <v>1231.8</v>
      </c>
    </row>
    <row r="462" spans="1:9">
      <c r="A462" s="19">
        <v>40438</v>
      </c>
      <c r="B462" s="34">
        <v>6.0988500000000005</v>
      </c>
      <c r="C462" s="37">
        <v>6.1082400000000003</v>
      </c>
      <c r="D462" s="37">
        <v>6.1058700000000004</v>
      </c>
      <c r="E462" s="37">
        <v>6.1106000000000007</v>
      </c>
      <c r="F462" s="37">
        <v>1274</v>
      </c>
      <c r="G462" s="37">
        <v>1273.8</v>
      </c>
      <c r="H462" s="37">
        <v>1275</v>
      </c>
      <c r="I462" s="38">
        <v>1260</v>
      </c>
    </row>
    <row r="463" spans="1:9">
      <c r="A463" s="19">
        <v>40445</v>
      </c>
      <c r="B463" s="34">
        <v>5.8814000000000002</v>
      </c>
      <c r="C463" s="37">
        <v>5.8906900000000002</v>
      </c>
      <c r="D463" s="37">
        <v>5.8882100000000008</v>
      </c>
      <c r="E463" s="37">
        <v>5.8931800000000001</v>
      </c>
      <c r="F463" s="37">
        <v>1297</v>
      </c>
      <c r="G463" s="37">
        <v>1295.4000000000001</v>
      </c>
      <c r="H463" s="37">
        <v>1297</v>
      </c>
      <c r="I463" s="38">
        <v>1237.1000000000001</v>
      </c>
    </row>
    <row r="464" spans="1:9">
      <c r="A464" s="19">
        <v>40452</v>
      </c>
      <c r="B464" s="34">
        <v>5.8549000000000007</v>
      </c>
      <c r="C464" s="37">
        <v>5.8644500000000006</v>
      </c>
      <c r="D464" s="37">
        <v>5.8622800000000002</v>
      </c>
      <c r="E464" s="37">
        <v>5.8666200000000002</v>
      </c>
      <c r="F464" s="37">
        <v>1316.25</v>
      </c>
      <c r="G464" s="37">
        <v>1318.2</v>
      </c>
      <c r="H464" s="37">
        <v>1322</v>
      </c>
      <c r="I464" s="38">
        <v>1312</v>
      </c>
    </row>
    <row r="465" spans="1:9">
      <c r="A465" s="19">
        <v>40459</v>
      </c>
      <c r="B465" s="34">
        <v>5.8290500000000005</v>
      </c>
      <c r="C465" s="37">
        <v>5.8382000000000005</v>
      </c>
      <c r="D465" s="37">
        <v>5.8360900000000004</v>
      </c>
      <c r="E465" s="37">
        <v>5.8403200000000002</v>
      </c>
      <c r="F465" s="37">
        <v>1341.5</v>
      </c>
      <c r="G465" s="37">
        <v>1346.5</v>
      </c>
      <c r="H465" s="37">
        <v>1365.1000000000001</v>
      </c>
      <c r="I465" s="38">
        <v>1335.6000000000001</v>
      </c>
    </row>
    <row r="466" spans="1:9">
      <c r="A466" s="19">
        <v>40466</v>
      </c>
      <c r="B466" s="34">
        <v>5.7883500000000003</v>
      </c>
      <c r="C466" s="37">
        <v>5.7972700000000001</v>
      </c>
      <c r="D466" s="37">
        <v>5.7951300000000003</v>
      </c>
      <c r="E466" s="37">
        <v>5.7994100000000008</v>
      </c>
      <c r="F466" s="37">
        <v>1367.5</v>
      </c>
      <c r="G466" s="37">
        <v>1364.7</v>
      </c>
      <c r="H466" s="37">
        <v>1378.6000000000001</v>
      </c>
      <c r="I466" s="38">
        <v>1363.7</v>
      </c>
    </row>
    <row r="467" spans="1:9">
      <c r="A467" s="19">
        <v>40473</v>
      </c>
      <c r="B467" s="34">
        <v>5.8095500000000007</v>
      </c>
      <c r="C467" s="37">
        <v>5.8188400000000007</v>
      </c>
      <c r="D467" s="37">
        <v>5.8166300000000009</v>
      </c>
      <c r="E467" s="37">
        <v>5.8210600000000001</v>
      </c>
      <c r="F467" s="37">
        <v>1322.5</v>
      </c>
      <c r="G467" s="37">
        <v>1328.1000000000001</v>
      </c>
      <c r="H467" s="37">
        <v>1328.6000000000001</v>
      </c>
      <c r="I467" s="38">
        <v>1310</v>
      </c>
    </row>
    <row r="468" spans="1:9">
      <c r="A468" s="19">
        <v>40480</v>
      </c>
      <c r="B468" s="34">
        <v>5.8891000000000009</v>
      </c>
      <c r="C468" s="37">
        <v>5.8982000000000001</v>
      </c>
      <c r="D468" s="37">
        <v>5.8957800000000002</v>
      </c>
      <c r="E468" s="37">
        <v>5.9006200000000009</v>
      </c>
      <c r="F468" s="37">
        <v>1346.75</v>
      </c>
      <c r="G468" s="37">
        <v>1358.7</v>
      </c>
      <c r="H468" s="37">
        <v>1391.7</v>
      </c>
      <c r="I468" s="38">
        <v>1352.9</v>
      </c>
    </row>
    <row r="469" spans="1:9">
      <c r="A469" s="19">
        <v>40487</v>
      </c>
      <c r="B469" s="34">
        <v>5.7663500000000001</v>
      </c>
      <c r="C469" s="37">
        <v>5.7752600000000003</v>
      </c>
      <c r="D469" s="37">
        <v>5.7728800000000007</v>
      </c>
      <c r="E469" s="37">
        <v>5.7776400000000008</v>
      </c>
      <c r="F469" s="37">
        <v>1395</v>
      </c>
      <c r="G469" s="37">
        <v>1393</v>
      </c>
      <c r="H469" s="37">
        <v>1393.9</v>
      </c>
      <c r="I469" s="38">
        <v>1386</v>
      </c>
    </row>
    <row r="470" spans="1:9">
      <c r="A470" s="19">
        <v>40494</v>
      </c>
      <c r="B470" s="34">
        <v>5.9486000000000008</v>
      </c>
      <c r="C470" s="37">
        <v>5.9575700000000005</v>
      </c>
      <c r="D470" s="37">
        <v>5.9553900000000004</v>
      </c>
      <c r="E470" s="37">
        <v>5.9597600000000002</v>
      </c>
      <c r="F470" s="37">
        <v>1388.5</v>
      </c>
      <c r="G470" s="37">
        <v>1365.7</v>
      </c>
      <c r="H470" s="37">
        <v>1368.3</v>
      </c>
      <c r="I470" s="38">
        <v>1363.7</v>
      </c>
    </row>
    <row r="471" spans="1:9">
      <c r="A471" s="19">
        <v>40501</v>
      </c>
      <c r="B471" s="34">
        <v>5.9845500000000005</v>
      </c>
      <c r="C471" s="37">
        <v>5.9933500000000004</v>
      </c>
      <c r="D471" s="37">
        <v>5.9911000000000003</v>
      </c>
      <c r="E471" s="37">
        <v>5.9956100000000001</v>
      </c>
      <c r="F471" s="37">
        <v>1342.5</v>
      </c>
      <c r="G471" s="37">
        <v>1346.1000000000001</v>
      </c>
      <c r="H471" s="37">
        <v>1353.7</v>
      </c>
      <c r="I471" s="38">
        <v>1352.7</v>
      </c>
    </row>
    <row r="472" spans="1:9">
      <c r="A472" s="19">
        <v>40508</v>
      </c>
      <c r="B472" s="34">
        <v>6.1732500000000003</v>
      </c>
      <c r="C472" s="37">
        <v>6.1824600000000007</v>
      </c>
      <c r="D472" s="37">
        <v>6.1799900000000001</v>
      </c>
      <c r="E472" s="37">
        <v>6.1849400000000001</v>
      </c>
      <c r="F472" s="37">
        <v>1372.5</v>
      </c>
      <c r="G472" s="37">
        <v>1372.1000000000001</v>
      </c>
      <c r="H472" s="37">
        <v>1372.5</v>
      </c>
      <c r="I472" s="38">
        <v>1353.4</v>
      </c>
    </row>
    <row r="473" spans="1:9">
      <c r="A473" s="19">
        <v>40515</v>
      </c>
      <c r="B473" s="34">
        <v>5.9844000000000008</v>
      </c>
      <c r="C473" s="37">
        <v>5.9934700000000003</v>
      </c>
      <c r="D473" s="37">
        <v>5.9910200000000007</v>
      </c>
      <c r="E473" s="37">
        <v>5.9959200000000008</v>
      </c>
      <c r="F473" s="37">
        <v>1403.5</v>
      </c>
      <c r="G473" s="37">
        <v>1413.8</v>
      </c>
      <c r="H473" s="37">
        <v>1415.1000000000001</v>
      </c>
      <c r="I473" s="38">
        <v>1412</v>
      </c>
    </row>
    <row r="474" spans="1:9">
      <c r="A474" s="19">
        <v>40522</v>
      </c>
      <c r="B474" s="34">
        <v>6.0037000000000003</v>
      </c>
      <c r="C474" s="37">
        <v>6.0128600000000008</v>
      </c>
      <c r="D474" s="37">
        <v>6.0103500000000007</v>
      </c>
      <c r="E474" s="37">
        <v>6.0153700000000008</v>
      </c>
      <c r="F474" s="37">
        <v>1375.25</v>
      </c>
      <c r="G474" s="37">
        <v>1387.2</v>
      </c>
      <c r="H474" s="37">
        <v>1401.3</v>
      </c>
      <c r="I474" s="38">
        <v>1382</v>
      </c>
    </row>
    <row r="475" spans="1:9">
      <c r="A475" s="19">
        <v>40529</v>
      </c>
      <c r="B475" s="34">
        <v>5.9899000000000004</v>
      </c>
      <c r="C475" s="37">
        <v>5.9988400000000004</v>
      </c>
      <c r="D475" s="37">
        <v>5.9961900000000004</v>
      </c>
      <c r="E475" s="37">
        <v>6.0014900000000004</v>
      </c>
      <c r="F475" s="37">
        <v>1368.5</v>
      </c>
      <c r="G475" s="37">
        <v>1377.2</v>
      </c>
      <c r="H475" s="37">
        <v>1375.4</v>
      </c>
      <c r="I475" s="38">
        <v>1374.7</v>
      </c>
    </row>
    <row r="476" spans="1:9">
      <c r="A476" s="19">
        <v>40536</v>
      </c>
      <c r="B476" s="34">
        <v>5.9743000000000004</v>
      </c>
      <c r="C476" s="37">
        <v>5.9831900000000005</v>
      </c>
      <c r="D476" s="37">
        <v>5.9805300000000008</v>
      </c>
      <c r="E476" s="37">
        <v>5.9858500000000001</v>
      </c>
      <c r="F476" s="37">
        <v>1373.5</v>
      </c>
      <c r="G476" s="37">
        <v>1379.3</v>
      </c>
      <c r="H476" s="37"/>
      <c r="I476" s="38"/>
    </row>
    <row r="477" spans="1:9">
      <c r="A477" s="19">
        <v>40543</v>
      </c>
      <c r="B477" s="34">
        <v>5.8125000000000009</v>
      </c>
      <c r="C477" s="37">
        <v>5.8213000000000008</v>
      </c>
      <c r="D477" s="37">
        <v>5.8182200000000002</v>
      </c>
      <c r="E477" s="37">
        <v>5.8243900000000002</v>
      </c>
      <c r="F477" s="37">
        <v>1405.5</v>
      </c>
      <c r="G477" s="37">
        <v>1418.9</v>
      </c>
      <c r="H477" s="37">
        <v>1421.7</v>
      </c>
      <c r="I477" s="38">
        <v>1421.4</v>
      </c>
    </row>
    <row r="478" spans="1:9">
      <c r="A478" s="19">
        <v>40550</v>
      </c>
      <c r="B478" s="34">
        <v>5.9539500000000007</v>
      </c>
      <c r="C478" s="37">
        <v>5.9628100000000002</v>
      </c>
      <c r="D478" s="37">
        <v>5.9604300000000006</v>
      </c>
      <c r="E478" s="37">
        <v>5.9652000000000003</v>
      </c>
      <c r="F478" s="37">
        <v>1367</v>
      </c>
      <c r="G478" s="37">
        <v>1369.1000000000001</v>
      </c>
      <c r="H478" s="37">
        <v>1369.6000000000001</v>
      </c>
      <c r="I478" s="38">
        <v>1369.2</v>
      </c>
    </row>
    <row r="479" spans="1:9">
      <c r="A479" s="19">
        <v>40557</v>
      </c>
      <c r="B479" s="34">
        <v>5.8626500000000004</v>
      </c>
      <c r="C479" s="37">
        <v>5.8717300000000003</v>
      </c>
      <c r="D479" s="37">
        <v>5.8692300000000008</v>
      </c>
      <c r="E479" s="37">
        <v>5.8742300000000007</v>
      </c>
      <c r="F479" s="37">
        <v>1367</v>
      </c>
      <c r="G479" s="37">
        <v>1359.7</v>
      </c>
      <c r="H479" s="37">
        <v>1361.6000000000001</v>
      </c>
      <c r="I479" s="38">
        <v>1361.3</v>
      </c>
    </row>
    <row r="480" spans="1:9">
      <c r="A480" s="19">
        <v>40564</v>
      </c>
      <c r="B480" s="34">
        <v>5.8029500000000001</v>
      </c>
      <c r="C480" s="37">
        <v>5.8120500000000002</v>
      </c>
      <c r="D480" s="37">
        <v>5.8098200000000002</v>
      </c>
      <c r="E480" s="37">
        <v>5.8142800000000001</v>
      </c>
      <c r="F480" s="37">
        <v>1343.5</v>
      </c>
      <c r="G480" s="37">
        <v>1343.3</v>
      </c>
      <c r="H480" s="37">
        <v>1342.1000000000001</v>
      </c>
      <c r="I480" s="38">
        <v>1341.7</v>
      </c>
    </row>
    <row r="481" spans="1:9">
      <c r="A481" s="19">
        <v>40571</v>
      </c>
      <c r="B481" s="34">
        <v>5.8081500000000004</v>
      </c>
      <c r="C481" s="37">
        <v>5.8162300000000009</v>
      </c>
      <c r="D481" s="37">
        <v>5.8137900000000009</v>
      </c>
      <c r="E481" s="37">
        <v>5.8186800000000005</v>
      </c>
      <c r="F481" s="37">
        <v>1319</v>
      </c>
      <c r="G481" s="37">
        <v>1338</v>
      </c>
      <c r="H481" s="37">
        <v>1338.2</v>
      </c>
      <c r="I481" s="38">
        <v>1337.6000000000001</v>
      </c>
    </row>
    <row r="482" spans="1:9">
      <c r="A482" s="19">
        <v>40578</v>
      </c>
      <c r="B482" s="34">
        <v>5.7630000000000008</v>
      </c>
      <c r="C482" s="37">
        <v>5.7710500000000007</v>
      </c>
      <c r="D482" s="37">
        <v>5.7685000000000004</v>
      </c>
      <c r="E482" s="37">
        <v>5.7736000000000001</v>
      </c>
      <c r="F482" s="37">
        <v>1355</v>
      </c>
      <c r="G482" s="37">
        <v>1348.8</v>
      </c>
      <c r="H482" s="37">
        <v>1349.1000000000001</v>
      </c>
      <c r="I482" s="38">
        <v>1348.3</v>
      </c>
    </row>
    <row r="483" spans="1:9">
      <c r="A483" s="19">
        <v>40585</v>
      </c>
      <c r="B483" s="34">
        <v>5.8484500000000006</v>
      </c>
      <c r="C483" s="37">
        <v>5.8567100000000005</v>
      </c>
      <c r="D483" s="37">
        <v>5.8542900000000007</v>
      </c>
      <c r="E483" s="37">
        <v>5.8591400000000009</v>
      </c>
      <c r="F483" s="37">
        <v>1364</v>
      </c>
      <c r="G483" s="37">
        <v>1356.5</v>
      </c>
      <c r="H483" s="37">
        <v>1356.4</v>
      </c>
      <c r="I483" s="38">
        <v>1356.1000000000001</v>
      </c>
    </row>
    <row r="484" spans="1:9">
      <c r="A484" s="19">
        <v>40592</v>
      </c>
      <c r="B484" s="34">
        <v>5.6898500000000007</v>
      </c>
      <c r="C484" s="37">
        <v>5.69808</v>
      </c>
      <c r="D484" s="37">
        <v>5.6956600000000002</v>
      </c>
      <c r="E484" s="37">
        <v>5.7004900000000003</v>
      </c>
      <c r="F484" s="37">
        <v>1383.5</v>
      </c>
      <c r="G484" s="37">
        <v>1388</v>
      </c>
      <c r="H484" s="37">
        <v>1389.4</v>
      </c>
      <c r="I484" s="38">
        <v>1388.9</v>
      </c>
    </row>
    <row r="485" spans="1:9">
      <c r="A485" s="19">
        <v>40599</v>
      </c>
      <c r="B485" s="34">
        <v>5.6561500000000002</v>
      </c>
      <c r="C485" s="37">
        <v>5.6651500000000006</v>
      </c>
      <c r="D485" s="37">
        <v>5.6629900000000006</v>
      </c>
      <c r="E485" s="37">
        <v>5.6673000000000009</v>
      </c>
      <c r="F485" s="37">
        <v>1402.5</v>
      </c>
      <c r="G485" s="37">
        <v>1408.8</v>
      </c>
      <c r="H485" s="37">
        <v>1410.1000000000001</v>
      </c>
      <c r="I485" s="38">
        <v>1409.5</v>
      </c>
    </row>
    <row r="486" spans="1:9">
      <c r="A486" s="19">
        <v>40606</v>
      </c>
      <c r="B486" s="34">
        <v>5.5636500000000009</v>
      </c>
      <c r="C486" s="37">
        <v>5.5726800000000001</v>
      </c>
      <c r="D486" s="37">
        <v>5.5703400000000007</v>
      </c>
      <c r="E486" s="37">
        <v>5.5750200000000003</v>
      </c>
      <c r="F486" s="37">
        <v>1427</v>
      </c>
      <c r="G486" s="37">
        <v>1429.7</v>
      </c>
      <c r="H486" s="37">
        <v>1433</v>
      </c>
      <c r="I486" s="38">
        <v>1432.6000000000001</v>
      </c>
    </row>
    <row r="487" spans="1:9">
      <c r="A487" s="19">
        <v>40613</v>
      </c>
      <c r="B487" s="34">
        <v>5.6437000000000008</v>
      </c>
      <c r="C487" s="37">
        <v>5.6528600000000004</v>
      </c>
      <c r="D487" s="37">
        <v>5.6507100000000001</v>
      </c>
      <c r="E487" s="37">
        <v>5.6550000000000002</v>
      </c>
      <c r="F487" s="37">
        <v>1411.5</v>
      </c>
      <c r="G487" s="37">
        <v>1422.5</v>
      </c>
      <c r="H487" s="37">
        <v>1419.5</v>
      </c>
      <c r="I487" s="38">
        <v>1419.3</v>
      </c>
    </row>
    <row r="488" spans="1:9">
      <c r="A488" s="19">
        <v>40620</v>
      </c>
      <c r="B488" s="34">
        <v>5.5971500000000001</v>
      </c>
      <c r="C488" s="37">
        <v>5.6071700000000009</v>
      </c>
      <c r="D488" s="37">
        <v>5.6047100000000007</v>
      </c>
      <c r="E488" s="37">
        <v>5.6096300000000001</v>
      </c>
      <c r="F488" s="37">
        <v>1420</v>
      </c>
      <c r="G488" s="37">
        <v>1419.3</v>
      </c>
      <c r="H488" s="37">
        <v>1419.9</v>
      </c>
      <c r="I488" s="38">
        <v>1418.8</v>
      </c>
    </row>
    <row r="489" spans="1:9">
      <c r="A489" s="19">
        <v>40627</v>
      </c>
      <c r="B489" s="34">
        <v>5.5769000000000002</v>
      </c>
      <c r="C489" s="37">
        <v>5.5855900000000007</v>
      </c>
      <c r="D489" s="37">
        <v>5.5833000000000004</v>
      </c>
      <c r="E489" s="37">
        <v>5.5878800000000002</v>
      </c>
      <c r="F489" s="37">
        <v>1436</v>
      </c>
      <c r="G489" s="37">
        <v>1436</v>
      </c>
      <c r="H489" s="37">
        <v>1430.1000000000001</v>
      </c>
      <c r="I489" s="38">
        <v>1429.3</v>
      </c>
    </row>
    <row r="490" spans="1:9">
      <c r="A490" s="19">
        <v>40634</v>
      </c>
      <c r="B490" s="34">
        <v>5.5164000000000009</v>
      </c>
      <c r="C490" s="37">
        <v>5.5250500000000002</v>
      </c>
      <c r="D490" s="37">
        <v>5.52278</v>
      </c>
      <c r="E490" s="37">
        <v>5.5273200000000005</v>
      </c>
      <c r="F490" s="37">
        <v>1418</v>
      </c>
      <c r="G490" s="37">
        <v>1428.9</v>
      </c>
      <c r="H490" s="37">
        <v>1428.8</v>
      </c>
      <c r="I490" s="38">
        <v>1428.2</v>
      </c>
    </row>
    <row r="491" spans="1:9">
      <c r="A491" s="19">
        <v>40641</v>
      </c>
      <c r="B491" s="34">
        <v>5.4061500000000002</v>
      </c>
      <c r="C491" s="37">
        <v>5.4147900000000009</v>
      </c>
      <c r="D491" s="37">
        <v>5.4126100000000008</v>
      </c>
      <c r="E491" s="37">
        <v>5.4169800000000006</v>
      </c>
      <c r="F491" s="37">
        <v>1469.5</v>
      </c>
      <c r="G491" s="37">
        <v>1474.9</v>
      </c>
      <c r="H491" s="37">
        <v>1475.8</v>
      </c>
      <c r="I491" s="38">
        <v>1475.4</v>
      </c>
    </row>
    <row r="492" spans="1:9">
      <c r="A492" s="19">
        <v>40648</v>
      </c>
      <c r="B492" s="34">
        <v>5.3915500000000005</v>
      </c>
      <c r="C492" s="37">
        <v>5.4003200000000007</v>
      </c>
      <c r="D492" s="37">
        <v>5.3980700000000006</v>
      </c>
      <c r="E492" s="37">
        <v>5.4025700000000008</v>
      </c>
      <c r="F492" s="37">
        <v>1476.75</v>
      </c>
      <c r="G492" s="37">
        <v>1486.8</v>
      </c>
      <c r="H492" s="37">
        <v>1487.1000000000001</v>
      </c>
      <c r="I492" s="38">
        <v>1486.2</v>
      </c>
    </row>
    <row r="493" spans="1:9">
      <c r="A493" s="19">
        <v>40655</v>
      </c>
      <c r="B493" s="34">
        <v>5.3557500000000005</v>
      </c>
      <c r="C493" s="37">
        <v>5.3649100000000001</v>
      </c>
      <c r="D493" s="37">
        <v>5.3628800000000005</v>
      </c>
      <c r="E493" s="37">
        <v>5.3669500000000001</v>
      </c>
      <c r="F493" s="37">
        <v>1504</v>
      </c>
      <c r="G493" s="37">
        <v>1504.8</v>
      </c>
      <c r="H493" s="37"/>
      <c r="I493" s="38"/>
    </row>
    <row r="494" spans="1:9">
      <c r="A494" s="19">
        <v>40662</v>
      </c>
      <c r="B494" s="34">
        <v>5.2390500000000007</v>
      </c>
      <c r="C494" s="37">
        <v>5.2484600000000006</v>
      </c>
      <c r="D494" s="37">
        <v>5.2462900000000001</v>
      </c>
      <c r="E494" s="37">
        <v>5.2506300000000001</v>
      </c>
      <c r="F494" s="37">
        <v>1535.5</v>
      </c>
      <c r="G494" s="37">
        <v>1563</v>
      </c>
      <c r="H494" s="37">
        <v>1565.6000000000001</v>
      </c>
      <c r="I494" s="38">
        <v>1565.4</v>
      </c>
    </row>
    <row r="495" spans="1:9">
      <c r="A495" s="19">
        <v>40669</v>
      </c>
      <c r="B495" s="34">
        <v>5.4553500000000001</v>
      </c>
      <c r="C495" s="37">
        <v>5.4652000000000003</v>
      </c>
      <c r="D495" s="37">
        <v>5.4631900000000009</v>
      </c>
      <c r="E495" s="37">
        <v>5.4672200000000002</v>
      </c>
      <c r="F495" s="37">
        <v>1486.5</v>
      </c>
      <c r="G495" s="37">
        <v>1486.4</v>
      </c>
      <c r="H495" s="37">
        <v>1495.4</v>
      </c>
      <c r="I495" s="38">
        <v>1494.6000000000001</v>
      </c>
    </row>
    <row r="496" spans="1:9">
      <c r="A496" s="19">
        <v>40676</v>
      </c>
      <c r="B496" s="34">
        <v>5.5269500000000003</v>
      </c>
      <c r="C496" s="37">
        <v>5.5379600000000009</v>
      </c>
      <c r="D496" s="37">
        <v>5.53559</v>
      </c>
      <c r="E496" s="37">
        <v>5.5403300000000009</v>
      </c>
      <c r="F496" s="37">
        <v>1505.75</v>
      </c>
      <c r="G496" s="37">
        <v>1490.2</v>
      </c>
      <c r="H496" s="37">
        <v>1494.8</v>
      </c>
      <c r="I496" s="38">
        <v>1493.9</v>
      </c>
    </row>
    <row r="497" spans="1:9">
      <c r="A497" s="19">
        <v>40683</v>
      </c>
      <c r="B497" s="34">
        <v>5.5474500000000004</v>
      </c>
      <c r="C497" s="37">
        <v>5.5577400000000008</v>
      </c>
      <c r="D497" s="37">
        <v>5.5554800000000002</v>
      </c>
      <c r="E497" s="37">
        <v>5.5600000000000005</v>
      </c>
      <c r="F497" s="37">
        <v>1490.75</v>
      </c>
      <c r="G497" s="37">
        <v>1511.5</v>
      </c>
      <c r="H497" s="37">
        <v>1513.6000000000001</v>
      </c>
      <c r="I497" s="38">
        <v>1512.8</v>
      </c>
    </row>
    <row r="498" spans="1:9">
      <c r="A498" s="19">
        <v>40690</v>
      </c>
      <c r="B498" s="34">
        <v>5.4318000000000008</v>
      </c>
      <c r="C498" s="37">
        <v>5.4420300000000008</v>
      </c>
      <c r="D498" s="37">
        <v>5.4397400000000005</v>
      </c>
      <c r="E498" s="37">
        <v>5.4443200000000003</v>
      </c>
      <c r="F498" s="37">
        <v>1533</v>
      </c>
      <c r="G498" s="37">
        <v>1536.5</v>
      </c>
      <c r="H498" s="37">
        <v>1536.8</v>
      </c>
      <c r="I498" s="38">
        <v>1536.4</v>
      </c>
    </row>
    <row r="499" spans="1:9">
      <c r="A499" s="19">
        <v>40697</v>
      </c>
      <c r="B499" s="34">
        <v>5.3473000000000006</v>
      </c>
      <c r="C499" s="37">
        <v>5.3574700000000002</v>
      </c>
      <c r="D499" s="37">
        <v>5.3554400000000006</v>
      </c>
      <c r="E499" s="37">
        <v>5.3595000000000006</v>
      </c>
      <c r="F499" s="37">
        <v>1540</v>
      </c>
      <c r="G499" s="37">
        <v>1543.3</v>
      </c>
      <c r="H499" s="37">
        <v>1543.1000000000001</v>
      </c>
      <c r="I499" s="38">
        <v>1542.6000000000001</v>
      </c>
    </row>
    <row r="500" spans="1:9">
      <c r="A500" s="19">
        <v>40704</v>
      </c>
      <c r="B500" s="34">
        <v>5.4776500000000006</v>
      </c>
      <c r="C500" s="37">
        <v>5.4880300000000002</v>
      </c>
      <c r="D500" s="37">
        <v>5.4856200000000008</v>
      </c>
      <c r="E500" s="37">
        <v>5.4904400000000004</v>
      </c>
      <c r="F500" s="37">
        <v>1529.25</v>
      </c>
      <c r="G500" s="37">
        <v>1532</v>
      </c>
      <c r="H500" s="37">
        <v>1532.4</v>
      </c>
      <c r="I500" s="38">
        <v>1531.8</v>
      </c>
    </row>
    <row r="501" spans="1:9">
      <c r="A501" s="19">
        <v>40711</v>
      </c>
      <c r="B501" s="34">
        <v>5.5252000000000008</v>
      </c>
      <c r="C501" s="37">
        <v>5.5353600000000007</v>
      </c>
      <c r="D501" s="37">
        <v>5.5330900000000005</v>
      </c>
      <c r="E501" s="37">
        <v>5.5376400000000006</v>
      </c>
      <c r="F501" s="37">
        <v>1537.5</v>
      </c>
      <c r="G501" s="37">
        <v>1540.2</v>
      </c>
      <c r="H501" s="37">
        <v>1539.7</v>
      </c>
      <c r="I501" s="38">
        <v>1539.2</v>
      </c>
    </row>
    <row r="502" spans="1:9">
      <c r="A502" s="19">
        <v>40718</v>
      </c>
      <c r="B502" s="34">
        <v>5.4959000000000007</v>
      </c>
      <c r="C502" s="37">
        <v>5.5059200000000006</v>
      </c>
      <c r="D502" s="37">
        <v>5.5034800000000006</v>
      </c>
      <c r="E502" s="37">
        <v>5.5083600000000006</v>
      </c>
      <c r="F502" s="37">
        <v>1514.75</v>
      </c>
      <c r="G502" s="37">
        <v>1502.6000000000001</v>
      </c>
      <c r="H502" s="37">
        <v>1502.5</v>
      </c>
      <c r="I502" s="38">
        <v>1502.3</v>
      </c>
    </row>
    <row r="503" spans="1:9">
      <c r="A503" s="19">
        <v>40725</v>
      </c>
      <c r="B503" s="34">
        <v>5.3785500000000006</v>
      </c>
      <c r="C503" s="37">
        <v>5.3885700000000005</v>
      </c>
      <c r="D503" s="37">
        <v>5.3865100000000004</v>
      </c>
      <c r="E503" s="37">
        <v>5.3906400000000003</v>
      </c>
      <c r="F503" s="37">
        <v>1483</v>
      </c>
      <c r="G503" s="37">
        <v>1483.9</v>
      </c>
      <c r="H503" s="37">
        <v>1486.5</v>
      </c>
      <c r="I503" s="38">
        <v>1486.3</v>
      </c>
    </row>
    <row r="504" spans="1:9">
      <c r="A504" s="19">
        <v>40732</v>
      </c>
      <c r="B504" s="34">
        <v>5.4279000000000002</v>
      </c>
      <c r="C504" s="37">
        <v>5.4378900000000003</v>
      </c>
      <c r="D504" s="37">
        <v>5.4356300000000006</v>
      </c>
      <c r="E504" s="37">
        <v>5.4401400000000004</v>
      </c>
      <c r="F504" s="37">
        <v>1541.5</v>
      </c>
      <c r="G504" s="37">
        <v>1542.6000000000001</v>
      </c>
      <c r="H504" s="37">
        <v>1544.3</v>
      </c>
      <c r="I504" s="38">
        <v>1543.8</v>
      </c>
    </row>
    <row r="505" spans="1:9">
      <c r="A505" s="19">
        <v>40739</v>
      </c>
      <c r="B505" s="34">
        <v>5.5694500000000007</v>
      </c>
      <c r="C505" s="37">
        <v>5.5797600000000003</v>
      </c>
      <c r="D505" s="37">
        <v>5.5775500000000005</v>
      </c>
      <c r="E505" s="37">
        <v>5.5819800000000006</v>
      </c>
      <c r="F505" s="37">
        <v>1587</v>
      </c>
      <c r="G505" s="37">
        <v>1592.2</v>
      </c>
      <c r="H505" s="37">
        <v>1594.3</v>
      </c>
      <c r="I505" s="38">
        <v>1594.1000000000001</v>
      </c>
    </row>
    <row r="506" spans="1:9">
      <c r="A506" s="19">
        <v>40746</v>
      </c>
      <c r="B506" s="34">
        <v>5.4143500000000007</v>
      </c>
      <c r="C506" s="37">
        <v>5.4247900000000007</v>
      </c>
      <c r="D506" s="37">
        <v>5.4225800000000008</v>
      </c>
      <c r="E506" s="37">
        <v>5.4269900000000009</v>
      </c>
      <c r="F506" s="37">
        <v>1602</v>
      </c>
      <c r="G506" s="37">
        <v>1603.4</v>
      </c>
      <c r="H506" s="37">
        <v>1599.6000000000001</v>
      </c>
      <c r="I506" s="38">
        <v>1599.3</v>
      </c>
    </row>
    <row r="507" spans="1:9">
      <c r="A507" s="19">
        <v>40753</v>
      </c>
      <c r="B507" s="34">
        <v>5.39595</v>
      </c>
      <c r="C507" s="37">
        <v>5.4058600000000006</v>
      </c>
      <c r="D507" s="37">
        <v>5.4035500000000001</v>
      </c>
      <c r="E507" s="37">
        <v>5.4081700000000001</v>
      </c>
      <c r="F507" s="37">
        <v>1628.5</v>
      </c>
      <c r="G507" s="37">
        <v>1626.4</v>
      </c>
      <c r="H507" s="37">
        <v>1626.8</v>
      </c>
      <c r="I507" s="38">
        <v>1625.9</v>
      </c>
    </row>
    <row r="508" spans="1:9">
      <c r="A508" s="19">
        <v>40760</v>
      </c>
      <c r="B508" s="34">
        <v>5.4943000000000008</v>
      </c>
      <c r="C508" s="37">
        <v>5.5042600000000004</v>
      </c>
      <c r="D508" s="37">
        <v>5.5019</v>
      </c>
      <c r="E508" s="37">
        <v>5.5066100000000002</v>
      </c>
      <c r="F508" s="37">
        <v>1658.75</v>
      </c>
      <c r="G508" s="37">
        <v>1663</v>
      </c>
      <c r="H508" s="37">
        <v>1663.5</v>
      </c>
      <c r="I508" s="38">
        <v>1662.9</v>
      </c>
    </row>
    <row r="509" spans="1:9">
      <c r="A509" s="19">
        <v>40767</v>
      </c>
      <c r="B509" s="34">
        <v>5.5307500000000003</v>
      </c>
      <c r="C509" s="37">
        <v>5.5402300000000002</v>
      </c>
      <c r="D509" s="37">
        <v>5.5380300000000009</v>
      </c>
      <c r="E509" s="37">
        <v>5.5424300000000004</v>
      </c>
      <c r="F509" s="37">
        <v>1736</v>
      </c>
      <c r="G509" s="37">
        <v>1746.1000000000001</v>
      </c>
      <c r="H509" s="37">
        <v>1746.7</v>
      </c>
      <c r="I509" s="38">
        <v>1746.3</v>
      </c>
    </row>
    <row r="510" spans="1:9">
      <c r="A510" s="19">
        <v>40774</v>
      </c>
      <c r="B510" s="34">
        <v>5.4500500000000001</v>
      </c>
      <c r="C510" s="37">
        <v>5.4592200000000002</v>
      </c>
      <c r="D510" s="37">
        <v>5.4571100000000001</v>
      </c>
      <c r="E510" s="37">
        <v>5.4613300000000002</v>
      </c>
      <c r="F510" s="37">
        <v>1848</v>
      </c>
      <c r="G510" s="37">
        <v>1852.6000000000001</v>
      </c>
      <c r="H510" s="37">
        <v>1852.7</v>
      </c>
      <c r="I510" s="38">
        <v>1851.8</v>
      </c>
    </row>
    <row r="511" spans="1:9">
      <c r="A511" s="19">
        <v>40781</v>
      </c>
      <c r="B511" s="34">
        <v>5.4202000000000004</v>
      </c>
      <c r="C511" s="37">
        <v>5.4294300000000009</v>
      </c>
      <c r="D511" s="37">
        <v>5.4271200000000004</v>
      </c>
      <c r="E511" s="37">
        <v>5.4317500000000001</v>
      </c>
      <c r="F511" s="37">
        <v>1788</v>
      </c>
      <c r="G511" s="37">
        <v>1827.9</v>
      </c>
      <c r="H511" s="37">
        <v>1829</v>
      </c>
      <c r="I511" s="38">
        <v>1827.5</v>
      </c>
    </row>
    <row r="512" spans="1:9">
      <c r="A512" s="19">
        <v>40788</v>
      </c>
      <c r="B512" s="34">
        <v>5.3983000000000008</v>
      </c>
      <c r="C512" s="37">
        <v>5.4073100000000007</v>
      </c>
      <c r="D512" s="37">
        <v>5.4051200000000001</v>
      </c>
      <c r="E512" s="37">
        <v>5.4095000000000004</v>
      </c>
      <c r="F512" s="37">
        <v>1875.25</v>
      </c>
      <c r="G512" s="37">
        <v>1881.6000000000001</v>
      </c>
      <c r="H512" s="37">
        <v>1884</v>
      </c>
      <c r="I512" s="38">
        <v>1883.4</v>
      </c>
    </row>
    <row r="513" spans="1:9">
      <c r="A513" s="19">
        <v>40795</v>
      </c>
      <c r="B513" s="34">
        <v>5.4808500000000002</v>
      </c>
      <c r="C513" s="37">
        <v>5.4893800000000006</v>
      </c>
      <c r="D513" s="37">
        <v>5.4871400000000001</v>
      </c>
      <c r="E513" s="37">
        <v>5.4916100000000005</v>
      </c>
      <c r="F513" s="37">
        <v>1851</v>
      </c>
      <c r="G513" s="37">
        <v>1855.4</v>
      </c>
      <c r="H513" s="37">
        <v>1858.4</v>
      </c>
      <c r="I513" s="38">
        <v>1856.9</v>
      </c>
    </row>
    <row r="514" spans="1:9">
      <c r="A514" s="19">
        <v>40802</v>
      </c>
      <c r="B514" s="34">
        <v>5.5896500000000007</v>
      </c>
      <c r="C514" s="37">
        <v>5.5990700000000002</v>
      </c>
      <c r="D514" s="37">
        <v>5.5968400000000003</v>
      </c>
      <c r="E514" s="37">
        <v>5.6013100000000007</v>
      </c>
      <c r="F514" s="37">
        <v>1794</v>
      </c>
      <c r="G514" s="37">
        <v>1812.7</v>
      </c>
      <c r="H514" s="37">
        <v>1813.4</v>
      </c>
      <c r="I514" s="38">
        <v>1811.7</v>
      </c>
    </row>
    <row r="515" spans="1:9">
      <c r="A515" s="19">
        <v>40809</v>
      </c>
      <c r="B515" s="34">
        <v>5.8202000000000007</v>
      </c>
      <c r="C515" s="37">
        <v>5.8291300000000001</v>
      </c>
      <c r="D515" s="37">
        <v>5.8266500000000008</v>
      </c>
      <c r="E515" s="37">
        <v>5.8316200000000009</v>
      </c>
      <c r="F515" s="37">
        <v>1689</v>
      </c>
      <c r="G515" s="37">
        <v>1642.5</v>
      </c>
      <c r="H515" s="37">
        <v>1657.8</v>
      </c>
      <c r="I515" s="38">
        <v>1655.5</v>
      </c>
    </row>
    <row r="516" spans="1:9">
      <c r="A516" s="19">
        <v>40816</v>
      </c>
      <c r="B516" s="34">
        <v>5.8710000000000004</v>
      </c>
      <c r="C516" s="37">
        <v>5.8798800000000009</v>
      </c>
      <c r="D516" s="37">
        <v>5.8773800000000005</v>
      </c>
      <c r="E516" s="37">
        <v>5.8823800000000004</v>
      </c>
      <c r="F516" s="37">
        <v>1620</v>
      </c>
      <c r="G516" s="37">
        <v>1624.7</v>
      </c>
      <c r="H516" s="37">
        <v>1624.9</v>
      </c>
      <c r="I516" s="38">
        <v>1623.7</v>
      </c>
    </row>
    <row r="517" spans="1:9">
      <c r="A517" s="19">
        <v>40823</v>
      </c>
      <c r="B517" s="34">
        <v>5.7999000000000001</v>
      </c>
      <c r="C517" s="37">
        <v>5.8099900000000009</v>
      </c>
      <c r="D517" s="37">
        <v>5.8071100000000007</v>
      </c>
      <c r="E517" s="37">
        <v>5.8128600000000006</v>
      </c>
      <c r="F517" s="37">
        <v>1652</v>
      </c>
      <c r="G517" s="37">
        <v>1636.1000000000001</v>
      </c>
      <c r="H517" s="37">
        <v>1640.9</v>
      </c>
      <c r="I517" s="38">
        <v>1638.7</v>
      </c>
    </row>
    <row r="518" spans="1:9">
      <c r="A518" s="19">
        <v>40830</v>
      </c>
      <c r="B518" s="34">
        <v>5.5781500000000008</v>
      </c>
      <c r="C518" s="37">
        <v>5.5874900000000007</v>
      </c>
      <c r="D518" s="37">
        <v>5.5847500000000005</v>
      </c>
      <c r="E518" s="37">
        <v>5.5902400000000005</v>
      </c>
      <c r="F518" s="37">
        <v>1678</v>
      </c>
      <c r="G518" s="37">
        <v>1680.7</v>
      </c>
      <c r="H518" s="37">
        <v>1680.9</v>
      </c>
      <c r="I518" s="38">
        <v>1679.9</v>
      </c>
    </row>
    <row r="519" spans="1:9">
      <c r="A519" s="19">
        <v>40837</v>
      </c>
      <c r="B519" s="34">
        <v>5.5372000000000003</v>
      </c>
      <c r="C519" s="37">
        <v>5.5464600000000006</v>
      </c>
      <c r="D519" s="37">
        <v>5.5443200000000008</v>
      </c>
      <c r="E519" s="37">
        <v>5.5486000000000004</v>
      </c>
      <c r="F519" s="37">
        <v>1642.5</v>
      </c>
      <c r="G519" s="37">
        <v>1640</v>
      </c>
      <c r="H519" s="37">
        <v>1642.2</v>
      </c>
      <c r="I519" s="38">
        <v>1641.2</v>
      </c>
    </row>
    <row r="520" spans="1:9">
      <c r="A520" s="19">
        <v>40844</v>
      </c>
      <c r="B520" s="34">
        <v>5.4162000000000008</v>
      </c>
      <c r="C520" s="37">
        <v>5.4249600000000004</v>
      </c>
      <c r="D520" s="37">
        <v>5.4226800000000006</v>
      </c>
      <c r="E520" s="37">
        <v>5.4272400000000003</v>
      </c>
      <c r="F520" s="37">
        <v>1741</v>
      </c>
      <c r="G520" s="37">
        <v>1744.2</v>
      </c>
      <c r="H520" s="37">
        <v>1743.5</v>
      </c>
      <c r="I520" s="38">
        <v>1742.5</v>
      </c>
    </row>
    <row r="521" spans="1:9">
      <c r="A521" s="19">
        <v>40851</v>
      </c>
      <c r="B521" s="34">
        <v>5.6350000000000007</v>
      </c>
      <c r="C521" s="37">
        <v>5.6436400000000004</v>
      </c>
      <c r="D521" s="37">
        <v>5.6413000000000002</v>
      </c>
      <c r="E521" s="37">
        <v>5.6459900000000003</v>
      </c>
      <c r="F521" s="37">
        <v>1749</v>
      </c>
      <c r="G521" s="37">
        <v>1758</v>
      </c>
      <c r="H521" s="37">
        <v>1755</v>
      </c>
      <c r="I521" s="38">
        <v>1754.2</v>
      </c>
    </row>
    <row r="522" spans="1:9">
      <c r="A522" s="19">
        <v>40858</v>
      </c>
      <c r="B522" s="34">
        <v>5.6462000000000003</v>
      </c>
      <c r="C522" s="37">
        <v>5.6546200000000004</v>
      </c>
      <c r="D522" s="37">
        <v>5.6521700000000008</v>
      </c>
      <c r="E522" s="37">
        <v>5.65707</v>
      </c>
      <c r="F522" s="37">
        <v>1773</v>
      </c>
      <c r="G522" s="37">
        <v>1789.1000000000001</v>
      </c>
      <c r="H522" s="37"/>
      <c r="I522" s="38"/>
    </row>
    <row r="523" spans="1:9">
      <c r="A523" s="19">
        <v>40865</v>
      </c>
      <c r="B523" s="34">
        <v>5.7809000000000008</v>
      </c>
      <c r="C523" s="37">
        <v>5.7893000000000008</v>
      </c>
      <c r="D523" s="37">
        <v>5.7868100000000009</v>
      </c>
      <c r="E523" s="37">
        <v>5.7917900000000007</v>
      </c>
      <c r="F523" s="37">
        <v>1719</v>
      </c>
      <c r="G523" s="37">
        <v>1725.8</v>
      </c>
      <c r="H523" s="37"/>
      <c r="I523" s="38">
        <v>1726</v>
      </c>
    </row>
    <row r="524" spans="1:9">
      <c r="A524" s="19">
        <v>40872</v>
      </c>
      <c r="B524" s="34">
        <v>5.9099000000000004</v>
      </c>
      <c r="C524" s="37">
        <v>5.9179000000000004</v>
      </c>
      <c r="D524" s="37">
        <v>5.9153200000000004</v>
      </c>
      <c r="E524" s="37">
        <v>5.9204800000000004</v>
      </c>
      <c r="F524" s="37">
        <v>1681</v>
      </c>
      <c r="G524" s="37">
        <v>1691.6000000000001</v>
      </c>
      <c r="H524" s="37"/>
      <c r="I524" s="38"/>
    </row>
    <row r="525" spans="1:9">
      <c r="A525" s="19">
        <v>40879</v>
      </c>
      <c r="B525" s="34">
        <v>5.7771500000000007</v>
      </c>
      <c r="C525" s="37">
        <v>5.7849600000000008</v>
      </c>
      <c r="D525" s="37">
        <v>5.7827200000000003</v>
      </c>
      <c r="E525" s="37">
        <v>5.7872000000000003</v>
      </c>
      <c r="F525" s="37">
        <v>1747</v>
      </c>
      <c r="G525" s="37">
        <v>1745.5</v>
      </c>
      <c r="H525" s="37">
        <v>1745.5</v>
      </c>
      <c r="I525" s="38">
        <v>1744.6000000000001</v>
      </c>
    </row>
    <row r="526" spans="1:9">
      <c r="A526" s="19">
        <v>40886</v>
      </c>
      <c r="B526" s="34">
        <v>5.7431500000000009</v>
      </c>
      <c r="C526" s="37">
        <v>5.75075</v>
      </c>
      <c r="D526" s="37">
        <v>5.7482100000000003</v>
      </c>
      <c r="E526" s="37">
        <v>5.7532800000000002</v>
      </c>
      <c r="F526" s="37">
        <v>1709</v>
      </c>
      <c r="G526" s="37">
        <v>1710.7</v>
      </c>
      <c r="H526" s="37">
        <v>1711.4</v>
      </c>
      <c r="I526" s="38">
        <v>1710.2</v>
      </c>
    </row>
    <row r="527" spans="1:9">
      <c r="A527" s="19">
        <v>40893</v>
      </c>
      <c r="B527" s="34">
        <v>5.9558000000000009</v>
      </c>
      <c r="C527" s="37">
        <v>5.9621400000000007</v>
      </c>
      <c r="D527" s="37">
        <v>5.9594700000000005</v>
      </c>
      <c r="E527" s="37">
        <v>5.9648100000000008</v>
      </c>
      <c r="F527" s="37">
        <v>1594</v>
      </c>
      <c r="G527" s="37">
        <v>1593.4</v>
      </c>
      <c r="H527" s="37">
        <v>1599.2</v>
      </c>
      <c r="I527" s="38">
        <v>1598.7</v>
      </c>
    </row>
    <row r="528" spans="1:9">
      <c r="A528" s="19">
        <v>40900</v>
      </c>
      <c r="B528" s="34">
        <v>5.9788500000000004</v>
      </c>
      <c r="C528" s="37">
        <v>5.9849500000000004</v>
      </c>
      <c r="D528" s="37">
        <v>5.9824300000000008</v>
      </c>
      <c r="E528" s="37">
        <v>5.9874700000000001</v>
      </c>
      <c r="F528" s="37">
        <v>1605</v>
      </c>
      <c r="G528" s="37">
        <v>1606</v>
      </c>
      <c r="H528" s="37">
        <v>1607.6000000000001</v>
      </c>
      <c r="I528" s="38">
        <v>1606.9</v>
      </c>
    </row>
    <row r="529" spans="1:9">
      <c r="A529" s="19">
        <v>40907</v>
      </c>
      <c r="B529" s="34">
        <v>5.9679500000000001</v>
      </c>
      <c r="C529" s="37">
        <v>5.9742100000000002</v>
      </c>
      <c r="D529" s="37">
        <v>5.9716100000000001</v>
      </c>
      <c r="E529" s="37">
        <v>5.9768100000000004</v>
      </c>
      <c r="F529" s="37">
        <v>1570</v>
      </c>
      <c r="G529" s="37">
        <v>1564.1000000000001</v>
      </c>
      <c r="H529" s="37">
        <v>1566.6000000000001</v>
      </c>
      <c r="I529" s="38">
        <v>1565.9</v>
      </c>
    </row>
    <row r="530" spans="1:9">
      <c r="A530" s="19">
        <v>40914</v>
      </c>
      <c r="B530" s="34">
        <v>6.0246500000000003</v>
      </c>
      <c r="C530" s="37">
        <v>6.0310600000000001</v>
      </c>
      <c r="D530" s="37">
        <v>6.0283500000000005</v>
      </c>
      <c r="E530" s="37">
        <v>6.0337700000000005</v>
      </c>
      <c r="F530" s="37">
        <v>1616.5</v>
      </c>
      <c r="G530" s="37">
        <v>1621</v>
      </c>
      <c r="H530" s="37"/>
      <c r="I530" s="38"/>
    </row>
    <row r="531" spans="1:9">
      <c r="A531" s="19">
        <v>40921</v>
      </c>
      <c r="B531" s="34">
        <v>6.0737000000000005</v>
      </c>
      <c r="C531" s="37">
        <v>6.0804400000000003</v>
      </c>
      <c r="D531" s="37">
        <v>6.0780800000000008</v>
      </c>
      <c r="E531" s="37">
        <v>6.0827900000000001</v>
      </c>
      <c r="F531" s="37">
        <v>1635.5</v>
      </c>
      <c r="G531" s="37">
        <v>1632.4</v>
      </c>
      <c r="H531" s="37"/>
      <c r="I531" s="38">
        <v>1639.5</v>
      </c>
    </row>
    <row r="532" spans="1:9">
      <c r="A532" s="19">
        <v>40928</v>
      </c>
      <c r="B532" s="34">
        <v>5.9328000000000003</v>
      </c>
      <c r="C532" s="37">
        <v>5.9399300000000004</v>
      </c>
      <c r="D532" s="37">
        <v>5.9375000000000009</v>
      </c>
      <c r="E532" s="37">
        <v>5.9423500000000002</v>
      </c>
      <c r="F532" s="37">
        <v>1653</v>
      </c>
      <c r="G532" s="37">
        <v>1663.6000000000001</v>
      </c>
      <c r="H532" s="37"/>
      <c r="I532" s="38"/>
    </row>
    <row r="533" spans="1:9">
      <c r="A533" s="19">
        <v>40935</v>
      </c>
      <c r="B533" s="34">
        <v>5.8309500000000005</v>
      </c>
      <c r="C533" s="37">
        <v>5.8376400000000004</v>
      </c>
      <c r="D533" s="37">
        <v>5.8351100000000002</v>
      </c>
      <c r="E533" s="37">
        <v>5.8401700000000005</v>
      </c>
      <c r="F533" s="37">
        <v>1726</v>
      </c>
      <c r="G533" s="37">
        <v>1732</v>
      </c>
      <c r="H533" s="37"/>
      <c r="I533" s="38"/>
    </row>
    <row r="534" spans="1:9">
      <c r="A534" s="19">
        <v>40942</v>
      </c>
      <c r="B534" s="34">
        <v>5.8156500000000007</v>
      </c>
      <c r="C534" s="37">
        <v>5.8226500000000003</v>
      </c>
      <c r="D534" s="37">
        <v>5.8200800000000008</v>
      </c>
      <c r="E534" s="37">
        <v>5.8252100000000002</v>
      </c>
      <c r="F534" s="37">
        <v>1734</v>
      </c>
      <c r="G534" s="37">
        <v>1725.1000000000001</v>
      </c>
      <c r="H534" s="37">
        <v>1726.8</v>
      </c>
      <c r="I534" s="38">
        <v>1726.2</v>
      </c>
    </row>
    <row r="535" spans="1:9">
      <c r="A535" s="19">
        <v>40949</v>
      </c>
      <c r="B535" s="34">
        <v>5.7592000000000008</v>
      </c>
      <c r="C535" s="37">
        <v>5.7662700000000005</v>
      </c>
      <c r="D535" s="37">
        <v>5.7638200000000008</v>
      </c>
      <c r="E535" s="37">
        <v>5.7687200000000001</v>
      </c>
      <c r="F535" s="37">
        <v>1711.5</v>
      </c>
      <c r="G535" s="37">
        <v>1717.2</v>
      </c>
      <c r="H535" s="37">
        <v>1723.1000000000001</v>
      </c>
      <c r="I535" s="38">
        <v>1722.6000000000001</v>
      </c>
    </row>
    <row r="536" spans="1:9">
      <c r="A536" s="19">
        <v>40956</v>
      </c>
      <c r="B536" s="34">
        <v>5.6918500000000005</v>
      </c>
      <c r="C536" s="37">
        <v>5.6989100000000006</v>
      </c>
      <c r="D536" s="37">
        <v>5.6964100000000002</v>
      </c>
      <c r="E536" s="37">
        <v>5.7014100000000001</v>
      </c>
      <c r="F536" s="37">
        <v>1723</v>
      </c>
      <c r="G536" s="37">
        <v>1722.5</v>
      </c>
      <c r="H536" s="37">
        <v>1724.1000000000001</v>
      </c>
      <c r="I536" s="38">
        <v>1723.6000000000001</v>
      </c>
    </row>
    <row r="537" spans="1:9">
      <c r="A537" s="19">
        <v>40963</v>
      </c>
      <c r="B537" s="34">
        <v>5.5741000000000005</v>
      </c>
      <c r="C537" s="37">
        <v>5.5809600000000001</v>
      </c>
      <c r="D537" s="37">
        <v>5.5785300000000007</v>
      </c>
      <c r="E537" s="37">
        <v>5.5833900000000005</v>
      </c>
      <c r="F537" s="37">
        <v>1777.5</v>
      </c>
      <c r="G537" s="37">
        <v>1773.2</v>
      </c>
      <c r="H537" s="37">
        <v>1773.8</v>
      </c>
      <c r="I537" s="38">
        <v>1772.6000000000001</v>
      </c>
    </row>
    <row r="538" spans="1:9">
      <c r="A538" s="19">
        <v>40970</v>
      </c>
      <c r="B538" s="34">
        <v>5.6209000000000007</v>
      </c>
      <c r="C538" s="37">
        <v>5.6291000000000002</v>
      </c>
      <c r="D538" s="37">
        <v>5.6266000000000007</v>
      </c>
      <c r="E538" s="37">
        <v>5.6316000000000006</v>
      </c>
      <c r="F538" s="37">
        <v>1707</v>
      </c>
      <c r="G538" s="37">
        <v>1711.2</v>
      </c>
      <c r="H538" s="37">
        <v>1711.7</v>
      </c>
      <c r="I538" s="38">
        <v>1710.4</v>
      </c>
    </row>
    <row r="539" spans="1:9">
      <c r="A539" s="19">
        <v>40977</v>
      </c>
      <c r="B539" s="34">
        <v>5.6934500000000003</v>
      </c>
      <c r="C539" s="37">
        <v>5.7009300000000005</v>
      </c>
      <c r="D539" s="37">
        <v>5.6983100000000002</v>
      </c>
      <c r="E539" s="37">
        <v>5.7035600000000004</v>
      </c>
      <c r="F539" s="37">
        <v>1687.5</v>
      </c>
      <c r="G539" s="37">
        <v>1706</v>
      </c>
      <c r="H539" s="37"/>
      <c r="I539" s="38"/>
    </row>
    <row r="540" spans="1:9">
      <c r="A540" s="19">
        <v>40984</v>
      </c>
      <c r="B540" s="34">
        <v>5.7448000000000006</v>
      </c>
      <c r="C540" s="37">
        <v>5.7511600000000005</v>
      </c>
      <c r="D540" s="37">
        <v>5.7486300000000004</v>
      </c>
      <c r="E540" s="37">
        <v>5.7536900000000006</v>
      </c>
      <c r="F540" s="37">
        <v>1658</v>
      </c>
      <c r="G540" s="37">
        <v>1655.3</v>
      </c>
      <c r="H540" s="37"/>
      <c r="I540" s="38">
        <v>1660.2</v>
      </c>
    </row>
    <row r="541" spans="1:9">
      <c r="A541" s="19">
        <v>40991</v>
      </c>
      <c r="B541" s="34">
        <v>5.7517500000000004</v>
      </c>
      <c r="C541" s="37">
        <v>5.7582000000000004</v>
      </c>
      <c r="D541" s="37">
        <v>5.7556700000000003</v>
      </c>
      <c r="E541" s="37">
        <v>5.7607400000000002</v>
      </c>
      <c r="F541" s="37">
        <v>1664</v>
      </c>
      <c r="G541" s="37">
        <v>1664.2</v>
      </c>
      <c r="H541" s="37"/>
      <c r="I541" s="38"/>
    </row>
    <row r="542" spans="1:9">
      <c r="A542" s="19">
        <v>40998</v>
      </c>
      <c r="B542" s="34">
        <v>5.7040500000000005</v>
      </c>
      <c r="C542" s="37">
        <v>5.7106400000000006</v>
      </c>
      <c r="D542" s="37">
        <v>5.7081500000000007</v>
      </c>
      <c r="E542" s="37">
        <v>5.7131200000000009</v>
      </c>
      <c r="F542" s="37">
        <v>1662.5</v>
      </c>
      <c r="G542" s="37">
        <v>1668.1000000000001</v>
      </c>
      <c r="H542" s="37">
        <v>1668.2</v>
      </c>
      <c r="I542" s="38">
        <v>1667.9</v>
      </c>
    </row>
    <row r="543" spans="1:9">
      <c r="A543" s="19">
        <v>41005</v>
      </c>
      <c r="B543" s="34">
        <v>5.7839</v>
      </c>
      <c r="C543" s="37">
        <v>5.7905200000000008</v>
      </c>
      <c r="D543" s="37">
        <v>5.7879800000000001</v>
      </c>
      <c r="E543" s="37">
        <v>5.7930600000000005</v>
      </c>
      <c r="F543" s="37">
        <v>1631</v>
      </c>
      <c r="G543" s="37">
        <v>1630.8</v>
      </c>
      <c r="H543" s="37">
        <v>1682.1000000000001</v>
      </c>
      <c r="I543" s="38">
        <v>1626.3</v>
      </c>
    </row>
    <row r="544" spans="1:9">
      <c r="A544" s="19">
        <v>41012</v>
      </c>
      <c r="B544" s="34">
        <v>5.7910500000000003</v>
      </c>
      <c r="C544" s="37">
        <v>5.7980400000000003</v>
      </c>
      <c r="D544" s="37">
        <v>5.7954600000000003</v>
      </c>
      <c r="E544" s="37">
        <v>5.8006200000000003</v>
      </c>
      <c r="F544" s="37">
        <v>1666.5</v>
      </c>
      <c r="G544" s="37">
        <v>1658.2</v>
      </c>
      <c r="H544" s="37">
        <v>1659.2</v>
      </c>
      <c r="I544" s="38">
        <v>1658.5</v>
      </c>
    </row>
    <row r="545" spans="1:9">
      <c r="A545" s="19">
        <v>41019</v>
      </c>
      <c r="B545" s="34">
        <v>5.7223000000000006</v>
      </c>
      <c r="C545" s="37">
        <v>5.7288400000000008</v>
      </c>
      <c r="D545" s="37">
        <v>5.7263300000000008</v>
      </c>
      <c r="E545" s="37">
        <v>5.7313500000000008</v>
      </c>
      <c r="F545" s="37">
        <v>1641.5</v>
      </c>
      <c r="G545" s="37">
        <v>1642.6000000000001</v>
      </c>
      <c r="H545" s="37">
        <v>1643.1000000000001</v>
      </c>
      <c r="I545" s="38">
        <v>1642</v>
      </c>
    </row>
    <row r="546" spans="1:9">
      <c r="A546" s="19">
        <v>41026</v>
      </c>
      <c r="B546" s="34">
        <v>5.7278000000000002</v>
      </c>
      <c r="C546" s="37">
        <v>5.7350100000000008</v>
      </c>
      <c r="D546" s="37">
        <v>5.7326900000000007</v>
      </c>
      <c r="E546" s="37">
        <v>5.7373200000000004</v>
      </c>
      <c r="F546" s="37">
        <v>1663.5</v>
      </c>
      <c r="G546" s="37">
        <v>1663.2</v>
      </c>
      <c r="H546" s="37">
        <v>1662</v>
      </c>
      <c r="I546" s="38">
        <v>1661.7</v>
      </c>
    </row>
    <row r="547" spans="1:9">
      <c r="A547" s="19">
        <v>41033</v>
      </c>
      <c r="B547" s="34">
        <v>5.7822500000000003</v>
      </c>
      <c r="C547" s="37">
        <v>5.7890300000000003</v>
      </c>
      <c r="D547" s="37">
        <v>5.7864600000000008</v>
      </c>
      <c r="E547" s="37">
        <v>5.7916000000000007</v>
      </c>
      <c r="F547" s="37">
        <v>1643.75</v>
      </c>
      <c r="G547" s="37">
        <v>1636</v>
      </c>
      <c r="H547" s="37">
        <v>1643</v>
      </c>
      <c r="I547" s="38"/>
    </row>
    <row r="548" spans="1:9">
      <c r="A548" s="19">
        <v>41040</v>
      </c>
      <c r="B548" s="34">
        <v>5.8498500000000009</v>
      </c>
      <c r="C548" s="37">
        <v>5.8567000000000009</v>
      </c>
      <c r="D548" s="37">
        <v>5.8541700000000008</v>
      </c>
      <c r="E548" s="37">
        <v>5.8592400000000007</v>
      </c>
      <c r="F548" s="37">
        <v>1583</v>
      </c>
      <c r="G548" s="37">
        <v>1589.6000000000001</v>
      </c>
      <c r="H548" s="37">
        <v>1580.1000000000001</v>
      </c>
      <c r="I548" s="38">
        <v>1579.3</v>
      </c>
    </row>
    <row r="549" spans="1:9">
      <c r="A549" s="19">
        <v>41047</v>
      </c>
      <c r="B549" s="34">
        <v>5.9912500000000009</v>
      </c>
      <c r="C549" s="37">
        <v>5.9985900000000001</v>
      </c>
      <c r="D549" s="37">
        <v>5.9959100000000003</v>
      </c>
      <c r="E549" s="37">
        <v>6.0012600000000003</v>
      </c>
      <c r="F549" s="37">
        <v>1589.5</v>
      </c>
      <c r="G549" s="37">
        <v>1590.8</v>
      </c>
      <c r="H549" s="37">
        <v>1589.5</v>
      </c>
      <c r="I549" s="38">
        <v>1589.2</v>
      </c>
    </row>
    <row r="550" spans="1:9">
      <c r="A550" s="19">
        <v>41054</v>
      </c>
      <c r="B550" s="34">
        <v>6.0243500000000001</v>
      </c>
      <c r="C550" s="37">
        <v>6.0314300000000003</v>
      </c>
      <c r="D550" s="37">
        <v>6.0287400000000009</v>
      </c>
      <c r="E550" s="37">
        <v>6.0341100000000001</v>
      </c>
      <c r="F550" s="37">
        <v>1569.5</v>
      </c>
      <c r="G550" s="37">
        <v>1566.2</v>
      </c>
      <c r="H550" s="37"/>
      <c r="I550" s="38"/>
    </row>
    <row r="551" spans="1:9">
      <c r="A551" s="19">
        <v>41061</v>
      </c>
      <c r="B551" s="34">
        <v>6.1506000000000007</v>
      </c>
      <c r="C551" s="37">
        <v>6.1576600000000008</v>
      </c>
      <c r="D551" s="37">
        <v>6.1548000000000007</v>
      </c>
      <c r="E551" s="37">
        <v>6.1605200000000009</v>
      </c>
      <c r="F551" s="37">
        <v>1606</v>
      </c>
      <c r="G551" s="37">
        <v>1626</v>
      </c>
      <c r="H551" s="37">
        <v>1626.4</v>
      </c>
      <c r="I551" s="38">
        <v>1625</v>
      </c>
    </row>
    <row r="552" spans="1:9">
      <c r="A552" s="19">
        <v>41068</v>
      </c>
      <c r="B552" s="34">
        <v>6.0712500000000009</v>
      </c>
      <c r="C552" s="37">
        <v>6.0782300000000005</v>
      </c>
      <c r="D552" s="37">
        <v>6.0754800000000007</v>
      </c>
      <c r="E552" s="37">
        <v>6.0809800000000003</v>
      </c>
      <c r="F552" s="37">
        <v>1576.5</v>
      </c>
      <c r="G552" s="37">
        <v>1593.9</v>
      </c>
      <c r="H552" s="37">
        <v>1594.6000000000001</v>
      </c>
      <c r="I552" s="38">
        <v>1593.7</v>
      </c>
    </row>
    <row r="553" spans="1:9">
      <c r="A553" s="19">
        <v>41075</v>
      </c>
      <c r="B553" s="34">
        <v>5.9524500000000007</v>
      </c>
      <c r="C553" s="37">
        <v>5.9592500000000008</v>
      </c>
      <c r="D553" s="37">
        <v>5.9566000000000008</v>
      </c>
      <c r="E553" s="37">
        <v>5.9619000000000009</v>
      </c>
      <c r="F553" s="37">
        <v>1627.25</v>
      </c>
      <c r="G553" s="37">
        <v>1627.3</v>
      </c>
      <c r="H553" s="37">
        <v>1628.1000000000001</v>
      </c>
      <c r="I553" s="38">
        <v>1627.6000000000001</v>
      </c>
    </row>
    <row r="554" spans="1:9">
      <c r="A554" s="19">
        <v>41082</v>
      </c>
      <c r="B554" s="34">
        <v>5.9688500000000007</v>
      </c>
      <c r="C554" s="37">
        <v>5.9754200000000006</v>
      </c>
      <c r="D554" s="37">
        <v>5.9730000000000008</v>
      </c>
      <c r="E554" s="37">
        <v>5.9778400000000005</v>
      </c>
      <c r="F554" s="37">
        <v>1565.5</v>
      </c>
      <c r="G554" s="37">
        <v>1567.9</v>
      </c>
      <c r="H554" s="37">
        <v>1572.6000000000001</v>
      </c>
      <c r="I554" s="38">
        <v>1571</v>
      </c>
    </row>
    <row r="555" spans="1:9">
      <c r="A555" s="19">
        <v>41089</v>
      </c>
      <c r="B555" s="34">
        <v>5.9444500000000007</v>
      </c>
      <c r="C555" s="37">
        <v>5.9510500000000004</v>
      </c>
      <c r="D555" s="37">
        <v>5.9486400000000001</v>
      </c>
      <c r="E555" s="37">
        <v>5.9534500000000001</v>
      </c>
      <c r="F555" s="37">
        <v>1598.5</v>
      </c>
      <c r="G555" s="37">
        <v>1598.6000000000001</v>
      </c>
      <c r="H555" s="37">
        <v>1598.6000000000001</v>
      </c>
      <c r="I555" s="38">
        <v>1597.6000000000001</v>
      </c>
    </row>
    <row r="556" spans="1:9">
      <c r="A556" s="19">
        <v>41096</v>
      </c>
      <c r="B556" s="34">
        <v>6.1102000000000007</v>
      </c>
      <c r="C556" s="37">
        <v>6.1165800000000008</v>
      </c>
      <c r="D556" s="37">
        <v>6.1138400000000006</v>
      </c>
      <c r="E556" s="37">
        <v>6.1193200000000001</v>
      </c>
      <c r="F556" s="37">
        <v>1587</v>
      </c>
      <c r="G556" s="37">
        <v>1591.2</v>
      </c>
      <c r="H556" s="37"/>
      <c r="I556" s="38"/>
    </row>
    <row r="557" spans="1:9">
      <c r="A557" s="19">
        <v>41103</v>
      </c>
      <c r="B557" s="34">
        <v>6.0977500000000004</v>
      </c>
      <c r="C557" s="37">
        <v>6.1046600000000009</v>
      </c>
      <c r="D557" s="37">
        <v>6.1019100000000002</v>
      </c>
      <c r="E557" s="37">
        <v>6.1074200000000003</v>
      </c>
      <c r="F557" s="37">
        <v>1595.5</v>
      </c>
      <c r="G557" s="37">
        <v>1591.7</v>
      </c>
      <c r="H557" s="37"/>
      <c r="I557" s="38"/>
    </row>
    <row r="558" spans="1:9">
      <c r="A558" s="19">
        <v>41110</v>
      </c>
      <c r="B558" s="34">
        <v>6.0876000000000001</v>
      </c>
      <c r="C558" s="37">
        <v>6.0945100000000005</v>
      </c>
      <c r="D558" s="37">
        <v>6.0919900000000009</v>
      </c>
      <c r="E558" s="37">
        <v>6.0970300000000002</v>
      </c>
      <c r="F558" s="37">
        <v>1576.25</v>
      </c>
      <c r="G558" s="37">
        <v>1584.3</v>
      </c>
      <c r="H558" s="37"/>
      <c r="I558" s="38"/>
    </row>
    <row r="559" spans="1:9">
      <c r="A559" s="19">
        <v>41117</v>
      </c>
      <c r="B559" s="34">
        <v>6.0412500000000007</v>
      </c>
      <c r="C559" s="37">
        <v>6.0481400000000001</v>
      </c>
      <c r="D559" s="37">
        <v>6.0453900000000003</v>
      </c>
      <c r="E559" s="37">
        <v>6.0509000000000004</v>
      </c>
      <c r="F559" s="37">
        <v>1618.25</v>
      </c>
      <c r="G559" s="37">
        <v>1613.4</v>
      </c>
      <c r="H559" s="37"/>
      <c r="I559" s="38"/>
    </row>
    <row r="560" spans="1:9">
      <c r="A560" s="19">
        <v>41124</v>
      </c>
      <c r="B560" s="34">
        <v>5.9822000000000006</v>
      </c>
      <c r="C560" s="37">
        <v>5.9894700000000007</v>
      </c>
      <c r="D560" s="37">
        <v>5.9867200000000009</v>
      </c>
      <c r="E560" s="37">
        <v>5.9922200000000005</v>
      </c>
      <c r="F560" s="37">
        <v>1602</v>
      </c>
      <c r="G560" s="37">
        <v>1603</v>
      </c>
      <c r="H560" s="37">
        <v>1617.9</v>
      </c>
      <c r="I560" s="38">
        <v>1590</v>
      </c>
    </row>
    <row r="561" spans="1:9">
      <c r="A561" s="19">
        <v>41131</v>
      </c>
      <c r="B561" s="34">
        <v>5.9087000000000005</v>
      </c>
      <c r="C561" s="37">
        <v>5.9157500000000001</v>
      </c>
      <c r="D561" s="37">
        <v>5.9130100000000008</v>
      </c>
      <c r="E561" s="37">
        <v>5.9184900000000003</v>
      </c>
      <c r="F561" s="37">
        <v>1618.5</v>
      </c>
      <c r="G561" s="37">
        <v>1621.4</v>
      </c>
      <c r="H561" s="37">
        <v>1650</v>
      </c>
      <c r="I561" s="38">
        <v>1598.8</v>
      </c>
    </row>
    <row r="562" spans="1:9">
      <c r="A562" s="19">
        <v>41138</v>
      </c>
      <c r="B562" s="34">
        <v>5.9468500000000004</v>
      </c>
      <c r="C562" s="37">
        <v>5.9535100000000005</v>
      </c>
      <c r="D562" s="37">
        <v>5.9507200000000005</v>
      </c>
      <c r="E562" s="37">
        <v>5.9563000000000006</v>
      </c>
      <c r="F562" s="37">
        <v>1614.75</v>
      </c>
      <c r="G562" s="37">
        <v>1614.2</v>
      </c>
      <c r="H562" s="37">
        <v>1626</v>
      </c>
      <c r="I562" s="38">
        <v>1585</v>
      </c>
    </row>
    <row r="563" spans="1:9">
      <c r="A563" s="19">
        <v>41145</v>
      </c>
      <c r="B563" s="34">
        <v>5.8298500000000004</v>
      </c>
      <c r="C563" s="37">
        <v>5.8363800000000001</v>
      </c>
      <c r="D563" s="37">
        <v>5.8337000000000003</v>
      </c>
      <c r="E563" s="37">
        <v>5.8390700000000004</v>
      </c>
      <c r="F563" s="37">
        <v>1667</v>
      </c>
      <c r="G563" s="37">
        <v>1669</v>
      </c>
      <c r="H563" s="37"/>
      <c r="I563" s="38">
        <v>1546</v>
      </c>
    </row>
    <row r="564" spans="1:9">
      <c r="A564" s="19">
        <v>41152</v>
      </c>
      <c r="B564" s="34">
        <v>5.7925000000000004</v>
      </c>
      <c r="C564" s="37">
        <v>5.7989400000000009</v>
      </c>
      <c r="D564" s="37">
        <v>5.7962800000000003</v>
      </c>
      <c r="E564" s="37">
        <v>5.8016100000000002</v>
      </c>
      <c r="F564" s="37">
        <v>1648.5</v>
      </c>
      <c r="G564" s="37">
        <v>1690</v>
      </c>
      <c r="H564" s="37"/>
      <c r="I564" s="38">
        <v>1595</v>
      </c>
    </row>
    <row r="565" spans="1:9">
      <c r="A565" s="19">
        <v>41159</v>
      </c>
      <c r="B565" s="34">
        <v>5.7524500000000005</v>
      </c>
      <c r="C565" s="37">
        <v>5.7586400000000006</v>
      </c>
      <c r="D565" s="37">
        <v>5.7560200000000004</v>
      </c>
      <c r="E565" s="37">
        <v>5.76126</v>
      </c>
      <c r="F565" s="37">
        <v>1728</v>
      </c>
      <c r="G565" s="37">
        <v>1737.1000000000001</v>
      </c>
      <c r="H565" s="37"/>
      <c r="I565" s="38">
        <v>1675</v>
      </c>
    </row>
    <row r="566" spans="1:9">
      <c r="A566" s="19">
        <v>41166</v>
      </c>
      <c r="B566" s="34">
        <v>5.6706000000000003</v>
      </c>
      <c r="C566" s="37">
        <v>5.6770200000000006</v>
      </c>
      <c r="D566" s="37">
        <v>5.6746600000000003</v>
      </c>
      <c r="E566" s="37">
        <v>5.6793900000000006</v>
      </c>
      <c r="F566" s="37">
        <v>1775.5</v>
      </c>
      <c r="G566" s="37">
        <v>1770.7</v>
      </c>
      <c r="H566" s="37"/>
      <c r="I566" s="38">
        <v>1705</v>
      </c>
    </row>
    <row r="567" spans="1:9">
      <c r="A567" s="19">
        <v>41173</v>
      </c>
      <c r="B567" s="34">
        <v>5.7343000000000002</v>
      </c>
      <c r="C567" s="37">
        <v>5.7404400000000004</v>
      </c>
      <c r="D567" s="37">
        <v>5.7378600000000004</v>
      </c>
      <c r="E567" s="37">
        <v>5.7430200000000005</v>
      </c>
      <c r="F567" s="37">
        <v>1784.5</v>
      </c>
      <c r="G567" s="37">
        <v>1773</v>
      </c>
      <c r="H567" s="37"/>
      <c r="I567" s="38">
        <v>1750</v>
      </c>
    </row>
    <row r="568" spans="1:9">
      <c r="A568" s="19">
        <v>41180</v>
      </c>
      <c r="B568" s="34">
        <v>5.7248000000000001</v>
      </c>
      <c r="C568" s="37">
        <v>5.7313000000000001</v>
      </c>
      <c r="D568" s="37">
        <v>5.7285900000000005</v>
      </c>
      <c r="E568" s="37">
        <v>5.7340000000000009</v>
      </c>
      <c r="F568" s="37">
        <v>1776</v>
      </c>
      <c r="G568" s="37">
        <v>1771.9</v>
      </c>
      <c r="H568" s="37">
        <v>1885</v>
      </c>
      <c r="I568" s="38">
        <v>1763</v>
      </c>
    </row>
    <row r="569" spans="1:9">
      <c r="A569" s="19">
        <v>41187</v>
      </c>
      <c r="B569" s="34">
        <v>5.6655000000000006</v>
      </c>
      <c r="C569" s="37">
        <v>5.6721700000000004</v>
      </c>
      <c r="D569" s="37">
        <v>5.6696100000000005</v>
      </c>
      <c r="E569" s="37">
        <v>5.6747200000000007</v>
      </c>
      <c r="F569" s="37">
        <v>1784</v>
      </c>
      <c r="G569" s="37">
        <v>1781.8</v>
      </c>
      <c r="H569" s="37">
        <v>1885</v>
      </c>
      <c r="I569" s="38">
        <v>1772</v>
      </c>
    </row>
    <row r="570" spans="1:9">
      <c r="A570" s="19">
        <v>41194</v>
      </c>
      <c r="B570" s="34">
        <v>5.7034500000000001</v>
      </c>
      <c r="C570" s="37">
        <v>5.7099400000000005</v>
      </c>
      <c r="D570" s="37">
        <v>5.7073500000000008</v>
      </c>
      <c r="E570" s="37">
        <v>5.7125300000000001</v>
      </c>
      <c r="F570" s="37">
        <v>1766.75</v>
      </c>
      <c r="G570" s="37">
        <v>1754.1000000000001</v>
      </c>
      <c r="H570" s="37">
        <v>1766.4</v>
      </c>
      <c r="I570" s="38">
        <v>1750</v>
      </c>
    </row>
    <row r="571" spans="1:9">
      <c r="A571" s="19">
        <v>41201</v>
      </c>
      <c r="B571" s="34">
        <v>5.6570500000000008</v>
      </c>
      <c r="C571" s="37">
        <v>5.6633400000000007</v>
      </c>
      <c r="D571" s="37">
        <v>5.6607700000000003</v>
      </c>
      <c r="E571" s="37">
        <v>5.6659000000000006</v>
      </c>
      <c r="F571" s="37">
        <v>1737</v>
      </c>
      <c r="G571" s="37">
        <v>1722.4</v>
      </c>
      <c r="H571" s="37">
        <v>1885</v>
      </c>
      <c r="I571" s="38">
        <v>1715</v>
      </c>
    </row>
    <row r="572" spans="1:9">
      <c r="A572" s="19">
        <v>41208</v>
      </c>
      <c r="B572" s="34">
        <v>5.7708000000000004</v>
      </c>
      <c r="C572" s="37">
        <v>5.7772400000000008</v>
      </c>
      <c r="D572" s="37">
        <v>5.7749000000000006</v>
      </c>
      <c r="E572" s="37">
        <v>5.7795800000000002</v>
      </c>
      <c r="F572" s="37">
        <v>1716</v>
      </c>
      <c r="G572" s="37">
        <v>1711.1000000000001</v>
      </c>
      <c r="H572" s="37"/>
      <c r="I572" s="38">
        <v>1709</v>
      </c>
    </row>
    <row r="573" spans="1:9">
      <c r="A573" s="19">
        <v>41215</v>
      </c>
      <c r="B573" s="34">
        <v>5.7219500000000005</v>
      </c>
      <c r="C573" s="37">
        <v>5.7281200000000005</v>
      </c>
      <c r="D573" s="37">
        <v>5.7255500000000001</v>
      </c>
      <c r="E573" s="37">
        <v>5.7306900000000001</v>
      </c>
      <c r="F573" s="37">
        <v>1685</v>
      </c>
      <c r="G573" s="37">
        <v>1677</v>
      </c>
      <c r="H573" s="37"/>
      <c r="I573" s="38"/>
    </row>
    <row r="574" spans="1:9">
      <c r="A574" s="19">
        <v>41222</v>
      </c>
      <c r="B574" s="34">
        <v>5.7443500000000007</v>
      </c>
      <c r="C574" s="37">
        <v>5.7508000000000008</v>
      </c>
      <c r="D574" s="37">
        <v>5.7482000000000006</v>
      </c>
      <c r="E574" s="37">
        <v>5.7534100000000006</v>
      </c>
      <c r="F574" s="37">
        <v>1738.25</v>
      </c>
      <c r="G574" s="37">
        <v>1727.6000000000001</v>
      </c>
      <c r="H574" s="37"/>
      <c r="I574" s="38">
        <v>1665</v>
      </c>
    </row>
    <row r="575" spans="1:9">
      <c r="A575" s="19">
        <v>41229</v>
      </c>
      <c r="B575" s="34">
        <v>5.7981000000000007</v>
      </c>
      <c r="C575" s="37">
        <v>5.8044800000000008</v>
      </c>
      <c r="D575" s="37">
        <v>5.8020600000000009</v>
      </c>
      <c r="E575" s="37">
        <v>5.8069000000000006</v>
      </c>
      <c r="F575" s="37">
        <v>1713.5</v>
      </c>
      <c r="G575" s="37">
        <v>1712.3</v>
      </c>
      <c r="H575" s="37"/>
      <c r="I575" s="38"/>
    </row>
    <row r="576" spans="1:9">
      <c r="A576" s="19">
        <v>41236</v>
      </c>
      <c r="B576" s="34">
        <v>5.6573500000000001</v>
      </c>
      <c r="C576" s="37">
        <v>5.6637000000000004</v>
      </c>
      <c r="D576" s="37">
        <v>5.6613600000000002</v>
      </c>
      <c r="E576" s="37">
        <v>5.6660400000000006</v>
      </c>
      <c r="F576" s="37">
        <v>1734.5</v>
      </c>
      <c r="G576" s="37">
        <v>1735</v>
      </c>
      <c r="H576" s="37"/>
      <c r="I576" s="38">
        <v>1712.2</v>
      </c>
    </row>
    <row r="577" spans="1:9">
      <c r="A577" s="19">
        <v>41243</v>
      </c>
      <c r="B577" s="34">
        <v>5.6634500000000001</v>
      </c>
      <c r="C577" s="37">
        <v>5.6698200000000005</v>
      </c>
      <c r="D577" s="37">
        <v>5.6673300000000006</v>
      </c>
      <c r="E577" s="37">
        <v>5.67232</v>
      </c>
      <c r="F577" s="37">
        <v>1726</v>
      </c>
      <c r="G577" s="37">
        <v>1715</v>
      </c>
      <c r="H577" s="37">
        <v>1738.8</v>
      </c>
      <c r="I577" s="38">
        <v>1707.7</v>
      </c>
    </row>
    <row r="578" spans="1:9">
      <c r="A578" s="19">
        <v>41250</v>
      </c>
      <c r="B578" s="34">
        <v>5.6712500000000006</v>
      </c>
      <c r="C578" s="37">
        <v>5.6776200000000001</v>
      </c>
      <c r="D578" s="37">
        <v>5.6751000000000005</v>
      </c>
      <c r="E578" s="37">
        <v>5.6801300000000001</v>
      </c>
      <c r="F578" s="37">
        <v>1701.5</v>
      </c>
      <c r="G578" s="37">
        <v>1703.1000000000001</v>
      </c>
      <c r="H578" s="37">
        <v>1712</v>
      </c>
      <c r="I578" s="38">
        <v>1692</v>
      </c>
    </row>
    <row r="579" spans="1:9">
      <c r="A579" s="19">
        <v>41257</v>
      </c>
      <c r="B579" s="34">
        <v>5.6328000000000005</v>
      </c>
      <c r="C579" s="37">
        <v>5.6389200000000006</v>
      </c>
      <c r="D579" s="37">
        <v>5.6364900000000002</v>
      </c>
      <c r="E579" s="37">
        <v>5.6413600000000006</v>
      </c>
      <c r="F579" s="37">
        <v>1696.25</v>
      </c>
      <c r="G579" s="37">
        <v>1694.4</v>
      </c>
      <c r="H579" s="37">
        <v>1752</v>
      </c>
      <c r="I579" s="38">
        <v>1685</v>
      </c>
    </row>
    <row r="580" spans="1:9">
      <c r="A580" s="19">
        <v>41264</v>
      </c>
      <c r="B580" s="34">
        <v>5.5658500000000002</v>
      </c>
      <c r="C580" s="37">
        <v>5.5719000000000003</v>
      </c>
      <c r="D580" s="37">
        <v>5.5697000000000001</v>
      </c>
      <c r="E580" s="37">
        <v>5.5741000000000005</v>
      </c>
      <c r="F580" s="37">
        <v>1651.5</v>
      </c>
      <c r="G580" s="37">
        <v>1654</v>
      </c>
      <c r="H580" s="37">
        <v>1768</v>
      </c>
      <c r="I580" s="38"/>
    </row>
    <row r="581" spans="1:9">
      <c r="A581" s="19">
        <v>41271</v>
      </c>
      <c r="B581" s="34">
        <v>5.5863500000000004</v>
      </c>
      <c r="C581" s="37">
        <v>5.5929900000000004</v>
      </c>
      <c r="D581" s="37">
        <v>5.5905100000000001</v>
      </c>
      <c r="E581" s="37">
        <v>5.5954700000000006</v>
      </c>
      <c r="F581" s="37">
        <v>1657.5</v>
      </c>
      <c r="G581" s="37">
        <v>1653.7</v>
      </c>
      <c r="H581" s="37"/>
      <c r="I581" s="38">
        <v>1630</v>
      </c>
    </row>
    <row r="582" spans="1:9">
      <c r="A582" s="19">
        <v>41278</v>
      </c>
      <c r="B582" s="34">
        <v>5.6087000000000007</v>
      </c>
      <c r="C582" s="37">
        <v>5.6148600000000002</v>
      </c>
      <c r="D582" s="37">
        <v>5.6124200000000002</v>
      </c>
      <c r="E582" s="37">
        <v>5.6173100000000007</v>
      </c>
      <c r="F582" s="37">
        <v>1648</v>
      </c>
      <c r="G582" s="37">
        <v>1658.3</v>
      </c>
      <c r="H582" s="37"/>
      <c r="I582" s="38">
        <v>1620</v>
      </c>
    </row>
    <row r="583" spans="1:9">
      <c r="A583" s="19">
        <v>41285</v>
      </c>
      <c r="B583" s="34">
        <v>5.5232000000000001</v>
      </c>
      <c r="C583" s="37">
        <v>5.5296600000000007</v>
      </c>
      <c r="D583" s="37">
        <v>5.5274900000000002</v>
      </c>
      <c r="E583" s="37">
        <v>5.5318300000000002</v>
      </c>
      <c r="F583" s="37">
        <v>1657.5</v>
      </c>
      <c r="G583" s="37">
        <v>1654.2</v>
      </c>
      <c r="H583" s="37"/>
      <c r="I583" s="38">
        <v>1650.6000000000001</v>
      </c>
    </row>
    <row r="584" spans="1:9">
      <c r="A584" s="19">
        <v>41292</v>
      </c>
      <c r="B584" s="34">
        <v>5.6225000000000005</v>
      </c>
      <c r="C584" s="37">
        <v>5.6291500000000001</v>
      </c>
      <c r="D584" s="37">
        <v>5.6269300000000007</v>
      </c>
      <c r="E584" s="37">
        <v>5.6313800000000001</v>
      </c>
      <c r="F584" s="37">
        <v>1688.5</v>
      </c>
      <c r="G584" s="37">
        <v>1688.1000000000001</v>
      </c>
      <c r="H584" s="37"/>
      <c r="I584" s="38">
        <v>1620</v>
      </c>
    </row>
    <row r="585" spans="1:9">
      <c r="A585" s="19">
        <v>41299</v>
      </c>
      <c r="B585" s="34">
        <v>5.5196000000000005</v>
      </c>
      <c r="C585" s="37">
        <v>5.5260800000000003</v>
      </c>
      <c r="D585" s="37">
        <v>5.5237000000000007</v>
      </c>
      <c r="E585" s="37">
        <v>5.5284500000000003</v>
      </c>
      <c r="F585" s="37">
        <v>1660</v>
      </c>
      <c r="G585" s="37">
        <v>1657.5</v>
      </c>
      <c r="H585" s="37"/>
      <c r="I585" s="38">
        <v>1620</v>
      </c>
    </row>
    <row r="586" spans="1:9">
      <c r="A586" s="19">
        <v>41306</v>
      </c>
      <c r="B586" s="34">
        <v>5.4312500000000004</v>
      </c>
      <c r="C586" s="37">
        <v>5.4373600000000009</v>
      </c>
      <c r="D586" s="37">
        <v>5.4350200000000006</v>
      </c>
      <c r="E586" s="37">
        <v>5.4397000000000002</v>
      </c>
      <c r="F586" s="37">
        <v>1669</v>
      </c>
      <c r="G586" s="37">
        <v>1667.4</v>
      </c>
      <c r="H586" s="37">
        <v>1680.8</v>
      </c>
      <c r="I586" s="38">
        <v>1652.6000000000001</v>
      </c>
    </row>
    <row r="587" spans="1:9">
      <c r="A587" s="19">
        <v>41313</v>
      </c>
      <c r="B587" s="34">
        <v>5.5307500000000003</v>
      </c>
      <c r="C587" s="37">
        <v>5.5371500000000005</v>
      </c>
      <c r="D587" s="37">
        <v>5.5349500000000003</v>
      </c>
      <c r="E587" s="37">
        <v>5.5393500000000007</v>
      </c>
      <c r="F587" s="37">
        <v>1668.25</v>
      </c>
      <c r="G587" s="37">
        <v>1667.7</v>
      </c>
      <c r="H587" s="37">
        <v>1688</v>
      </c>
      <c r="I587" s="38">
        <v>1663.3</v>
      </c>
    </row>
    <row r="588" spans="1:9">
      <c r="A588" s="19">
        <v>41320</v>
      </c>
      <c r="B588" s="34">
        <v>5.5507500000000007</v>
      </c>
      <c r="C588" s="37">
        <v>5.5568000000000008</v>
      </c>
      <c r="D588" s="37">
        <v>5.5543600000000009</v>
      </c>
      <c r="E588" s="37">
        <v>5.5592500000000005</v>
      </c>
      <c r="F588" s="37">
        <v>1612.25</v>
      </c>
      <c r="G588" s="37">
        <v>1607.5</v>
      </c>
      <c r="H588" s="37">
        <v>1693.4</v>
      </c>
      <c r="I588" s="38">
        <v>1585.5</v>
      </c>
    </row>
    <row r="589" spans="1:9">
      <c r="A589" s="19">
        <v>41327</v>
      </c>
      <c r="B589" s="34">
        <v>5.6784000000000008</v>
      </c>
      <c r="C589" s="37">
        <v>5.6844000000000001</v>
      </c>
      <c r="D589" s="37">
        <v>5.6819400000000009</v>
      </c>
      <c r="E589" s="37">
        <v>5.6868600000000002</v>
      </c>
      <c r="F589" s="37">
        <v>1576.5</v>
      </c>
      <c r="G589" s="37">
        <v>1572.5</v>
      </c>
      <c r="H589" s="37">
        <v>1693.4</v>
      </c>
      <c r="I589" s="38">
        <v>1566.8</v>
      </c>
    </row>
    <row r="590" spans="1:9">
      <c r="A590" s="19">
        <v>41334</v>
      </c>
      <c r="B590" s="34">
        <v>5.7775000000000007</v>
      </c>
      <c r="C590" s="37">
        <v>5.7841500000000003</v>
      </c>
      <c r="D590" s="37">
        <v>5.7816700000000001</v>
      </c>
      <c r="E590" s="37">
        <v>5.7866300000000006</v>
      </c>
      <c r="F590" s="37">
        <v>1582.25</v>
      </c>
      <c r="G590" s="37">
        <v>1575.3</v>
      </c>
      <c r="H590" s="37">
        <v>1665.1000000000001</v>
      </c>
      <c r="I590" s="38">
        <v>1570.3</v>
      </c>
    </row>
    <row r="591" spans="1:9">
      <c r="A591" s="19">
        <v>41341</v>
      </c>
      <c r="B591" s="34">
        <v>5.7328500000000009</v>
      </c>
      <c r="C591" s="37">
        <v>5.7395600000000009</v>
      </c>
      <c r="D591" s="37">
        <v>5.7372700000000005</v>
      </c>
      <c r="E591" s="37">
        <v>5.7418500000000003</v>
      </c>
      <c r="F591" s="37">
        <v>1581.75</v>
      </c>
      <c r="G591" s="37">
        <v>1577</v>
      </c>
      <c r="H591" s="37">
        <v>1665.1000000000001</v>
      </c>
      <c r="I591" s="38"/>
    </row>
    <row r="592" spans="1:9">
      <c r="A592" s="19">
        <v>41348</v>
      </c>
      <c r="B592" s="34">
        <v>5.7764000000000006</v>
      </c>
      <c r="C592" s="37">
        <v>5.7832700000000008</v>
      </c>
      <c r="D592" s="37">
        <v>5.7808000000000002</v>
      </c>
      <c r="E592" s="37">
        <v>5.78573</v>
      </c>
      <c r="F592" s="37">
        <v>1595.5</v>
      </c>
      <c r="G592" s="37">
        <v>1594.4</v>
      </c>
      <c r="H592" s="37">
        <v>1665.1000000000001</v>
      </c>
      <c r="I592" s="38"/>
    </row>
    <row r="593" spans="1:9">
      <c r="A593" s="19">
        <v>41355</v>
      </c>
      <c r="B593" s="34">
        <v>5.8073000000000006</v>
      </c>
      <c r="C593" s="37">
        <v>5.8143500000000001</v>
      </c>
      <c r="D593" s="37">
        <v>5.8118300000000005</v>
      </c>
      <c r="E593" s="37">
        <v>5.8168700000000007</v>
      </c>
      <c r="F593" s="37">
        <v>1607.75</v>
      </c>
      <c r="G593" s="37">
        <v>1607.4</v>
      </c>
      <c r="H593" s="37"/>
      <c r="I593" s="38"/>
    </row>
    <row r="594" spans="1:9">
      <c r="A594" s="19">
        <v>41362</v>
      </c>
      <c r="B594" s="34">
        <v>5.8325000000000005</v>
      </c>
      <c r="C594" s="37">
        <v>5.8393900000000007</v>
      </c>
      <c r="D594" s="37">
        <v>5.8368700000000002</v>
      </c>
      <c r="E594" s="37">
        <v>5.8419100000000004</v>
      </c>
      <c r="F594" s="37">
        <v>1598.25</v>
      </c>
      <c r="G594" s="37">
        <v>1596</v>
      </c>
      <c r="H594" s="37"/>
      <c r="I594" s="38"/>
    </row>
    <row r="595" spans="1:9">
      <c r="A595" s="19">
        <v>41369</v>
      </c>
      <c r="B595" s="34">
        <v>5.7257000000000007</v>
      </c>
      <c r="C595" s="37">
        <v>5.7328500000000009</v>
      </c>
      <c r="D595" s="37">
        <v>5.7303800000000003</v>
      </c>
      <c r="E595" s="37">
        <v>5.7353100000000001</v>
      </c>
      <c r="F595" s="37">
        <v>1568</v>
      </c>
      <c r="G595" s="37">
        <v>1580.6000000000001</v>
      </c>
      <c r="H595" s="37">
        <v>1584</v>
      </c>
      <c r="I595" s="38">
        <v>1567.8</v>
      </c>
    </row>
    <row r="596" spans="1:9">
      <c r="A596" s="19">
        <v>41376</v>
      </c>
      <c r="B596" s="34">
        <v>5.7205500000000002</v>
      </c>
      <c r="C596" s="37">
        <v>5.7272100000000004</v>
      </c>
      <c r="D596" s="37">
        <v>5.7249800000000004</v>
      </c>
      <c r="E596" s="37">
        <v>5.7294400000000003</v>
      </c>
      <c r="F596" s="37">
        <v>1535.5</v>
      </c>
      <c r="G596" s="37">
        <v>1485.6000000000001</v>
      </c>
      <c r="H596" s="37">
        <v>1581.8</v>
      </c>
      <c r="I596" s="38">
        <v>1381.8</v>
      </c>
    </row>
    <row r="597" spans="1:9">
      <c r="A597" s="19">
        <v>41383</v>
      </c>
      <c r="B597" s="34">
        <v>5.8121500000000008</v>
      </c>
      <c r="C597" s="37">
        <v>5.8186400000000003</v>
      </c>
      <c r="D597" s="37">
        <v>5.8163600000000004</v>
      </c>
      <c r="E597" s="37">
        <v>5.8209200000000001</v>
      </c>
      <c r="F597" s="37">
        <v>1405.5</v>
      </c>
      <c r="G597" s="37">
        <v>1399.7</v>
      </c>
      <c r="H597" s="37">
        <v>1622</v>
      </c>
      <c r="I597" s="38"/>
    </row>
    <row r="598" spans="1:9">
      <c r="A598" s="19">
        <v>41390</v>
      </c>
      <c r="B598" s="34">
        <v>5.8503000000000007</v>
      </c>
      <c r="C598" s="37">
        <v>5.8570800000000007</v>
      </c>
      <c r="D598" s="37">
        <v>5.8545700000000007</v>
      </c>
      <c r="E598" s="37">
        <v>5.8595800000000002</v>
      </c>
      <c r="F598" s="37">
        <v>1471.5</v>
      </c>
      <c r="G598" s="37">
        <v>1453</v>
      </c>
      <c r="H598" s="37"/>
      <c r="I598" s="38"/>
    </row>
    <row r="599" spans="1:9">
      <c r="A599" s="19">
        <v>41397</v>
      </c>
      <c r="B599" s="34">
        <v>5.7949000000000002</v>
      </c>
      <c r="C599" s="37">
        <v>5.8016300000000003</v>
      </c>
      <c r="D599" s="37">
        <v>5.7993300000000003</v>
      </c>
      <c r="E599" s="37">
        <v>5.8039200000000006</v>
      </c>
      <c r="F599" s="37">
        <v>1469.25</v>
      </c>
      <c r="G599" s="37">
        <v>1470</v>
      </c>
      <c r="H599" s="37">
        <v>1492</v>
      </c>
      <c r="I599" s="38">
        <v>1466.9</v>
      </c>
    </row>
    <row r="600" spans="1:9">
      <c r="A600" s="19">
        <v>41404</v>
      </c>
      <c r="B600" s="34">
        <v>5.8052000000000001</v>
      </c>
      <c r="C600" s="37">
        <v>5.8122700000000007</v>
      </c>
      <c r="D600" s="37">
        <v>5.8097800000000008</v>
      </c>
      <c r="E600" s="37">
        <v>5.8147600000000006</v>
      </c>
      <c r="F600" s="37">
        <v>1426.5</v>
      </c>
      <c r="G600" s="37">
        <v>1447</v>
      </c>
      <c r="H600" s="37">
        <v>1479</v>
      </c>
      <c r="I600" s="38">
        <v>1408</v>
      </c>
    </row>
    <row r="601" spans="1:9">
      <c r="A601" s="19">
        <v>41411</v>
      </c>
      <c r="B601" s="34">
        <v>5.8633500000000005</v>
      </c>
      <c r="C601" s="37">
        <v>5.8704400000000003</v>
      </c>
      <c r="D601" s="37">
        <v>5.8678600000000003</v>
      </c>
      <c r="E601" s="37">
        <v>5.8730300000000009</v>
      </c>
      <c r="F601" s="37">
        <v>1368.75</v>
      </c>
      <c r="G601" s="37">
        <v>1361</v>
      </c>
      <c r="H601" s="37">
        <v>1495</v>
      </c>
      <c r="I601" s="38">
        <v>1313</v>
      </c>
    </row>
    <row r="602" spans="1:9">
      <c r="A602" s="19">
        <v>41418</v>
      </c>
      <c r="B602" s="34">
        <v>5.8329000000000004</v>
      </c>
      <c r="C602" s="37">
        <v>5.8395500000000009</v>
      </c>
      <c r="D602" s="37">
        <v>5.83718</v>
      </c>
      <c r="E602" s="37">
        <v>5.8419200000000009</v>
      </c>
      <c r="F602" s="37">
        <v>1390.25</v>
      </c>
      <c r="G602" s="37">
        <v>1389.3</v>
      </c>
      <c r="H602" s="37"/>
      <c r="I602" s="38"/>
    </row>
    <row r="603" spans="1:9">
      <c r="A603" s="19">
        <v>41425</v>
      </c>
      <c r="B603" s="34">
        <v>5.8854500000000005</v>
      </c>
      <c r="C603" s="37">
        <v>5.8921200000000002</v>
      </c>
      <c r="D603" s="37">
        <v>5.8896000000000006</v>
      </c>
      <c r="E603" s="37">
        <v>5.8946400000000008</v>
      </c>
      <c r="F603" s="37">
        <v>1394.5</v>
      </c>
      <c r="G603" s="37">
        <v>1387.1000000000001</v>
      </c>
      <c r="H603" s="37">
        <v>1407.2</v>
      </c>
      <c r="I603" s="38">
        <v>1380</v>
      </c>
    </row>
    <row r="604" spans="1:9">
      <c r="A604" s="19">
        <v>41432</v>
      </c>
      <c r="B604" s="34">
        <v>5.7702000000000009</v>
      </c>
      <c r="C604" s="37">
        <v>5.7767600000000003</v>
      </c>
      <c r="D604" s="37">
        <v>5.7745000000000006</v>
      </c>
      <c r="E604" s="37">
        <v>5.7790100000000004</v>
      </c>
      <c r="F604" s="37">
        <v>1386</v>
      </c>
      <c r="G604" s="37">
        <v>1384</v>
      </c>
      <c r="H604" s="37">
        <v>1437</v>
      </c>
      <c r="I604" s="38">
        <v>1377</v>
      </c>
    </row>
    <row r="605" spans="1:9">
      <c r="A605" s="19">
        <v>41439</v>
      </c>
      <c r="B605" s="34">
        <v>5.7161000000000008</v>
      </c>
      <c r="C605" s="37">
        <v>5.7225300000000008</v>
      </c>
      <c r="D605" s="37">
        <v>5.7200900000000008</v>
      </c>
      <c r="E605" s="37">
        <v>5.7249700000000008</v>
      </c>
      <c r="F605" s="37">
        <v>1391.25</v>
      </c>
      <c r="G605" s="37">
        <v>1389.6000000000001</v>
      </c>
      <c r="H605" s="37">
        <v>1437</v>
      </c>
      <c r="I605" s="38">
        <v>1380</v>
      </c>
    </row>
    <row r="606" spans="1:9">
      <c r="A606" s="19">
        <v>41446</v>
      </c>
      <c r="B606" s="34">
        <v>6.0622500000000006</v>
      </c>
      <c r="C606" s="37">
        <v>6.0690100000000005</v>
      </c>
      <c r="D606" s="37">
        <v>6.0666700000000002</v>
      </c>
      <c r="E606" s="37">
        <v>6.0713600000000003</v>
      </c>
      <c r="F606" s="37">
        <v>1295.25</v>
      </c>
      <c r="G606" s="37">
        <v>1292.8</v>
      </c>
      <c r="H606" s="37">
        <v>1437</v>
      </c>
      <c r="I606" s="38">
        <v>1251.5</v>
      </c>
    </row>
    <row r="607" spans="1:9">
      <c r="A607" s="19">
        <v>41453</v>
      </c>
      <c r="B607" s="34">
        <v>6.1060500000000006</v>
      </c>
      <c r="C607" s="37">
        <v>6.1125700000000007</v>
      </c>
      <c r="D607" s="37">
        <v>6.1101900000000002</v>
      </c>
      <c r="E607" s="37">
        <v>6.1149500000000003</v>
      </c>
      <c r="F607" s="37">
        <v>1192</v>
      </c>
      <c r="G607" s="37">
        <v>1232.3</v>
      </c>
      <c r="H607" s="37">
        <v>1248.5</v>
      </c>
      <c r="I607" s="38">
        <v>1212.5</v>
      </c>
    </row>
    <row r="608" spans="1:9">
      <c r="A608" s="19">
        <v>41460</v>
      </c>
      <c r="B608" s="34">
        <v>6.2511000000000001</v>
      </c>
      <c r="C608" s="37">
        <v>6.2579300000000009</v>
      </c>
      <c r="D608" s="37">
        <v>6.2555100000000001</v>
      </c>
      <c r="E608" s="37">
        <v>6.2603500000000007</v>
      </c>
      <c r="F608" s="37">
        <v>1212.75</v>
      </c>
      <c r="G608" s="37">
        <v>1221.9000000000001</v>
      </c>
      <c r="H608" s="37">
        <v>1350</v>
      </c>
      <c r="I608" s="38">
        <v>1175</v>
      </c>
    </row>
    <row r="609" spans="1:9">
      <c r="A609" s="19">
        <v>41467</v>
      </c>
      <c r="B609" s="34">
        <v>6.0696500000000002</v>
      </c>
      <c r="C609" s="37">
        <v>6.0763900000000008</v>
      </c>
      <c r="D609" s="37">
        <v>6.0741100000000001</v>
      </c>
      <c r="E609" s="37">
        <v>6.0786700000000007</v>
      </c>
      <c r="F609" s="37">
        <v>1279.75</v>
      </c>
      <c r="G609" s="37">
        <v>1277</v>
      </c>
      <c r="H609" s="37">
        <v>1350</v>
      </c>
      <c r="I609" s="38">
        <v>1150</v>
      </c>
    </row>
    <row r="610" spans="1:9">
      <c r="A610" s="19">
        <v>41474</v>
      </c>
      <c r="B610" s="34">
        <v>5.9703500000000007</v>
      </c>
      <c r="C610" s="37">
        <v>5.9770800000000008</v>
      </c>
      <c r="D610" s="37">
        <v>5.9747700000000004</v>
      </c>
      <c r="E610" s="37">
        <v>5.9794</v>
      </c>
      <c r="F610" s="37">
        <v>1295.75</v>
      </c>
      <c r="G610" s="37">
        <v>1290.7</v>
      </c>
      <c r="H610" s="37">
        <v>1350</v>
      </c>
      <c r="I610" s="38"/>
    </row>
    <row r="611" spans="1:9">
      <c r="A611" s="19">
        <v>41481</v>
      </c>
      <c r="B611" s="34">
        <v>5.9136000000000006</v>
      </c>
      <c r="C611" s="37">
        <v>5.9203600000000005</v>
      </c>
      <c r="D611" s="37">
        <v>5.9180700000000002</v>
      </c>
      <c r="E611" s="37">
        <v>5.9226500000000009</v>
      </c>
      <c r="F611" s="37">
        <v>1331</v>
      </c>
      <c r="G611" s="37">
        <v>1324.7</v>
      </c>
      <c r="H611" s="37"/>
      <c r="I611" s="38"/>
    </row>
    <row r="612" spans="1:9">
      <c r="A612" s="19">
        <v>41488</v>
      </c>
      <c r="B612" s="34">
        <v>5.9375000000000009</v>
      </c>
      <c r="C612" s="37">
        <v>5.9443300000000008</v>
      </c>
      <c r="D612" s="37">
        <v>5.9422700000000006</v>
      </c>
      <c r="E612" s="37">
        <v>5.9464000000000006</v>
      </c>
      <c r="F612" s="37">
        <v>1309.25</v>
      </c>
      <c r="G612" s="37">
        <v>1307.6000000000001</v>
      </c>
      <c r="H612" s="37">
        <v>1349</v>
      </c>
      <c r="I612" s="38">
        <v>1293.1000000000001</v>
      </c>
    </row>
    <row r="613" spans="1:9">
      <c r="A613" s="19">
        <v>41495</v>
      </c>
      <c r="B613" s="34">
        <v>5.8434500000000007</v>
      </c>
      <c r="C613" s="37">
        <v>5.8502100000000006</v>
      </c>
      <c r="D613" s="37">
        <v>5.8479800000000006</v>
      </c>
      <c r="E613" s="37">
        <v>5.8524400000000005</v>
      </c>
      <c r="F613" s="37">
        <v>1309</v>
      </c>
      <c r="G613" s="37">
        <v>1314.6000000000001</v>
      </c>
      <c r="H613" s="37">
        <v>1349</v>
      </c>
      <c r="I613" s="38">
        <v>1273.8</v>
      </c>
    </row>
    <row r="614" spans="1:9">
      <c r="A614" s="19">
        <v>41502</v>
      </c>
      <c r="B614" s="34">
        <v>5.9148500000000004</v>
      </c>
      <c r="C614" s="37">
        <v>5.9215700000000009</v>
      </c>
      <c r="D614" s="37">
        <v>5.9194900000000006</v>
      </c>
      <c r="E614" s="37">
        <v>5.9236400000000007</v>
      </c>
      <c r="F614" s="37">
        <v>1369.25</v>
      </c>
      <c r="G614" s="37">
        <v>1376.7</v>
      </c>
      <c r="H614" s="37">
        <v>1391</v>
      </c>
      <c r="I614" s="38">
        <v>1355</v>
      </c>
    </row>
    <row r="615" spans="1:9">
      <c r="A615" s="19">
        <v>41509</v>
      </c>
      <c r="B615" s="34">
        <v>6.0197000000000003</v>
      </c>
      <c r="C615" s="37">
        <v>6.0266200000000003</v>
      </c>
      <c r="D615" s="37">
        <v>6.0240800000000005</v>
      </c>
      <c r="E615" s="37">
        <v>6.0291600000000001</v>
      </c>
      <c r="F615" s="37">
        <v>1377.5</v>
      </c>
      <c r="G615" s="37">
        <v>1396.6000000000001</v>
      </c>
      <c r="H615" s="37">
        <v>1397.6000000000001</v>
      </c>
      <c r="I615" s="38">
        <v>1396.8</v>
      </c>
    </row>
    <row r="616" spans="1:9">
      <c r="A616" s="19">
        <v>41516</v>
      </c>
      <c r="B616" s="34">
        <v>6.1285000000000007</v>
      </c>
      <c r="C616" s="37">
        <v>6.1353100000000005</v>
      </c>
      <c r="D616" s="37">
        <v>6.1332200000000006</v>
      </c>
      <c r="E616" s="37">
        <v>6.1374100000000009</v>
      </c>
      <c r="F616" s="37">
        <v>1394.75</v>
      </c>
      <c r="G616" s="37">
        <v>1393.8</v>
      </c>
      <c r="H616" s="37">
        <v>1394.5</v>
      </c>
      <c r="I616" s="38">
        <v>1393.9</v>
      </c>
    </row>
    <row r="617" spans="1:9">
      <c r="A617" s="19">
        <v>41523</v>
      </c>
      <c r="B617" s="34">
        <v>6.0908500000000005</v>
      </c>
      <c r="C617" s="37">
        <v>6.0976600000000003</v>
      </c>
      <c r="D617" s="37">
        <v>6.0955700000000004</v>
      </c>
      <c r="E617" s="37">
        <v>6.0997600000000007</v>
      </c>
      <c r="F617" s="37">
        <v>1387</v>
      </c>
      <c r="G617" s="37">
        <v>1387.5</v>
      </c>
      <c r="H617" s="37">
        <v>1389.7</v>
      </c>
      <c r="I617" s="38">
        <v>1330</v>
      </c>
    </row>
    <row r="618" spans="1:9">
      <c r="A618" s="19">
        <v>41530</v>
      </c>
      <c r="B618" s="34">
        <v>5.9375500000000008</v>
      </c>
      <c r="C618" s="37">
        <v>5.9443800000000007</v>
      </c>
      <c r="D618" s="37">
        <v>5.9421300000000006</v>
      </c>
      <c r="E618" s="37">
        <v>5.9466300000000007</v>
      </c>
      <c r="F618" s="37">
        <v>1318.5</v>
      </c>
      <c r="G618" s="37">
        <v>1312.3</v>
      </c>
      <c r="H618" s="37">
        <v>1318.9</v>
      </c>
      <c r="I618" s="38">
        <v>1318.4</v>
      </c>
    </row>
    <row r="619" spans="1:9">
      <c r="A619" s="19">
        <v>41537</v>
      </c>
      <c r="B619" s="34">
        <v>5.9321500000000009</v>
      </c>
      <c r="C619" s="37">
        <v>5.9386700000000001</v>
      </c>
      <c r="D619" s="37">
        <v>5.9364600000000003</v>
      </c>
      <c r="E619" s="37">
        <v>5.9408800000000008</v>
      </c>
      <c r="F619" s="37">
        <v>1349.25</v>
      </c>
      <c r="G619" s="37">
        <v>1330.7</v>
      </c>
      <c r="H619" s="37">
        <v>1332.1000000000001</v>
      </c>
      <c r="I619" s="38">
        <v>1331.5</v>
      </c>
    </row>
    <row r="620" spans="1:9">
      <c r="A620" s="19">
        <v>41544</v>
      </c>
      <c r="B620" s="34">
        <v>5.9983500000000003</v>
      </c>
      <c r="C620" s="37">
        <v>6.0051400000000008</v>
      </c>
      <c r="D620" s="37">
        <v>6.0029100000000009</v>
      </c>
      <c r="E620" s="37">
        <v>6.0073700000000008</v>
      </c>
      <c r="F620" s="37">
        <v>1341</v>
      </c>
      <c r="G620" s="37">
        <v>1336</v>
      </c>
      <c r="H620" s="37">
        <v>1345</v>
      </c>
      <c r="I620" s="38">
        <v>1313</v>
      </c>
    </row>
    <row r="621" spans="1:9">
      <c r="A621" s="19">
        <v>41551</v>
      </c>
      <c r="B621" s="34">
        <v>5.9566500000000007</v>
      </c>
      <c r="C621" s="37">
        <v>5.9634800000000006</v>
      </c>
      <c r="D621" s="37">
        <v>5.9613000000000005</v>
      </c>
      <c r="E621" s="37">
        <v>5.9656600000000006</v>
      </c>
      <c r="F621" s="37">
        <v>1309.75</v>
      </c>
      <c r="G621" s="37">
        <v>1309.8</v>
      </c>
      <c r="H621" s="37">
        <v>1355</v>
      </c>
      <c r="I621" s="38">
        <v>1285</v>
      </c>
    </row>
    <row r="622" spans="1:9">
      <c r="A622" s="19">
        <v>41558</v>
      </c>
      <c r="B622" s="34">
        <v>5.9957500000000001</v>
      </c>
      <c r="C622" s="37">
        <v>6.0025700000000004</v>
      </c>
      <c r="D622" s="37">
        <v>6.0003200000000003</v>
      </c>
      <c r="E622" s="37">
        <v>6.0048200000000005</v>
      </c>
      <c r="F622" s="37">
        <v>1265.5</v>
      </c>
      <c r="G622" s="37">
        <v>1269.9000000000001</v>
      </c>
      <c r="H622" s="37">
        <v>1270.8</v>
      </c>
      <c r="I622" s="38">
        <v>1270.5</v>
      </c>
    </row>
    <row r="623" spans="1:9">
      <c r="A623" s="19">
        <v>41565</v>
      </c>
      <c r="B623" s="34">
        <v>5.9045000000000005</v>
      </c>
      <c r="C623" s="37">
        <v>5.9112800000000005</v>
      </c>
      <c r="D623" s="37">
        <v>5.9090800000000003</v>
      </c>
      <c r="E623" s="37">
        <v>5.9134700000000002</v>
      </c>
      <c r="F623" s="37">
        <v>1316.5</v>
      </c>
      <c r="G623" s="37">
        <v>1312.6000000000001</v>
      </c>
      <c r="H623" s="37"/>
      <c r="I623" s="38"/>
    </row>
    <row r="624" spans="1:9">
      <c r="A624" s="19">
        <v>41572</v>
      </c>
      <c r="B624" s="34">
        <v>5.8922000000000008</v>
      </c>
      <c r="C624" s="37">
        <v>5.8988900000000006</v>
      </c>
      <c r="D624" s="37">
        <v>5.8964700000000008</v>
      </c>
      <c r="E624" s="37">
        <v>5.9013000000000009</v>
      </c>
      <c r="F624" s="37">
        <v>1347.75</v>
      </c>
      <c r="G624" s="37">
        <v>1351.8</v>
      </c>
      <c r="H624" s="37"/>
      <c r="I624" s="38"/>
    </row>
    <row r="625" spans="1:9">
      <c r="A625" s="19">
        <v>41579</v>
      </c>
      <c r="B625" s="34">
        <v>5.9679000000000002</v>
      </c>
      <c r="C625" s="37">
        <v>5.9744400000000004</v>
      </c>
      <c r="D625" s="37">
        <v>5.9722000000000008</v>
      </c>
      <c r="E625" s="37">
        <v>5.9766700000000004</v>
      </c>
      <c r="F625" s="37">
        <v>1306.75</v>
      </c>
      <c r="G625" s="37">
        <v>1311.8</v>
      </c>
      <c r="H625" s="37">
        <v>1368</v>
      </c>
      <c r="I625" s="38"/>
    </row>
    <row r="626" spans="1:9">
      <c r="A626" s="19">
        <v>41586</v>
      </c>
      <c r="B626" s="34">
        <v>6.1610500000000004</v>
      </c>
      <c r="C626" s="37">
        <v>6.1677600000000004</v>
      </c>
      <c r="D626" s="37">
        <v>6.1650600000000004</v>
      </c>
      <c r="E626" s="37">
        <v>6.1704500000000007</v>
      </c>
      <c r="F626" s="37">
        <v>1285.5</v>
      </c>
      <c r="G626" s="37">
        <v>1283.9000000000001</v>
      </c>
      <c r="H626" s="37">
        <v>1368</v>
      </c>
      <c r="I626" s="38"/>
    </row>
    <row r="627" spans="1:9">
      <c r="A627" s="19">
        <v>41593</v>
      </c>
      <c r="B627" s="34">
        <v>6.1273000000000009</v>
      </c>
      <c r="C627" s="37">
        <v>6.1342200000000009</v>
      </c>
      <c r="D627" s="37">
        <v>6.1319600000000003</v>
      </c>
      <c r="E627" s="37">
        <v>6.1364700000000001</v>
      </c>
      <c r="F627" s="37">
        <v>1287.25</v>
      </c>
      <c r="G627" s="37">
        <v>1288</v>
      </c>
      <c r="H627" s="37">
        <v>1295</v>
      </c>
      <c r="I627" s="38"/>
    </row>
    <row r="628" spans="1:9">
      <c r="A628" s="19">
        <v>41600</v>
      </c>
      <c r="B628" s="34">
        <v>6.0761500000000002</v>
      </c>
      <c r="C628" s="37">
        <v>6.0831200000000001</v>
      </c>
      <c r="D628" s="37">
        <v>6.0808900000000001</v>
      </c>
      <c r="E628" s="37">
        <v>6.0853400000000004</v>
      </c>
      <c r="F628" s="37">
        <v>1246.25</v>
      </c>
      <c r="G628" s="37">
        <v>1243.5</v>
      </c>
      <c r="H628" s="37">
        <v>1260</v>
      </c>
      <c r="I628" s="38"/>
    </row>
    <row r="629" spans="1:9">
      <c r="A629" s="19">
        <v>41607</v>
      </c>
      <c r="B629" s="34">
        <v>6.1159500000000007</v>
      </c>
      <c r="C629" s="37">
        <v>6.1230100000000007</v>
      </c>
      <c r="D629" s="37">
        <v>6.1207800000000008</v>
      </c>
      <c r="E629" s="37">
        <v>6.1252400000000007</v>
      </c>
      <c r="F629" s="37">
        <v>1245</v>
      </c>
      <c r="G629" s="37">
        <v>1251.6000000000001</v>
      </c>
      <c r="H629" s="37">
        <v>1255.7</v>
      </c>
      <c r="I629" s="38">
        <v>1250.5</v>
      </c>
    </row>
    <row r="630" spans="1:9">
      <c r="A630" s="19">
        <v>41614</v>
      </c>
      <c r="B630" s="34">
        <v>6.1646500000000009</v>
      </c>
      <c r="C630" s="37">
        <v>6.1717300000000002</v>
      </c>
      <c r="D630" s="37">
        <v>6.1696800000000005</v>
      </c>
      <c r="E630" s="37">
        <v>6.1737700000000002</v>
      </c>
      <c r="F630" s="37">
        <v>1233</v>
      </c>
      <c r="G630" s="37">
        <v>1230.9000000000001</v>
      </c>
      <c r="H630" s="37">
        <v>1259</v>
      </c>
      <c r="I630" s="38">
        <v>1216.1000000000001</v>
      </c>
    </row>
    <row r="631" spans="1:9">
      <c r="A631" s="19">
        <v>41621</v>
      </c>
      <c r="B631" s="34">
        <v>6.1947000000000001</v>
      </c>
      <c r="C631" s="37">
        <v>6.2017400000000009</v>
      </c>
      <c r="D631" s="37">
        <v>6.1995200000000006</v>
      </c>
      <c r="E631" s="37">
        <v>6.2039600000000004</v>
      </c>
      <c r="F631" s="37">
        <v>1232</v>
      </c>
      <c r="G631" s="37">
        <v>1239</v>
      </c>
      <c r="H631" s="37">
        <v>1261.8</v>
      </c>
      <c r="I631" s="38">
        <v>1216.1000000000001</v>
      </c>
    </row>
    <row r="632" spans="1:9">
      <c r="A632" s="19">
        <v>41628</v>
      </c>
      <c r="B632" s="34">
        <v>6.1585500000000009</v>
      </c>
      <c r="C632" s="37">
        <v>6.1653300000000009</v>
      </c>
      <c r="D632" s="37">
        <v>6.1630700000000003</v>
      </c>
      <c r="E632" s="37">
        <v>6.1675800000000001</v>
      </c>
      <c r="F632" s="37">
        <v>1195.25</v>
      </c>
      <c r="G632" s="37">
        <v>1203.7</v>
      </c>
      <c r="H632" s="37">
        <v>1294.5</v>
      </c>
      <c r="I632" s="38">
        <v>1181.2</v>
      </c>
    </row>
    <row r="633" spans="1:9">
      <c r="A633" s="19">
        <v>41635</v>
      </c>
      <c r="B633" s="34">
        <v>6.1232500000000005</v>
      </c>
      <c r="C633" s="37">
        <v>6.1301000000000005</v>
      </c>
      <c r="D633" s="37">
        <v>6.1278300000000003</v>
      </c>
      <c r="E633" s="37">
        <v>6.1323600000000003</v>
      </c>
      <c r="F633" s="37">
        <v>1214.5</v>
      </c>
      <c r="G633" s="37">
        <v>1214</v>
      </c>
      <c r="H633" s="37"/>
      <c r="I633" s="38"/>
    </row>
    <row r="634" spans="1:9">
      <c r="A634" s="19">
        <v>41642</v>
      </c>
      <c r="B634" s="34">
        <v>6.1334500000000007</v>
      </c>
      <c r="C634" s="37">
        <v>6.1402900000000002</v>
      </c>
      <c r="D634" s="37">
        <v>6.1380500000000007</v>
      </c>
      <c r="E634" s="37">
        <v>6.1425200000000002</v>
      </c>
      <c r="F634" s="37">
        <v>1234.5</v>
      </c>
      <c r="G634" s="37">
        <v>1236.2</v>
      </c>
      <c r="H634" s="37">
        <v>1240</v>
      </c>
      <c r="I634" s="38">
        <v>1232.8</v>
      </c>
    </row>
    <row r="635" spans="1:9">
      <c r="A635" s="19">
        <v>41649</v>
      </c>
      <c r="B635" s="34">
        <v>6.1608500000000008</v>
      </c>
      <c r="C635" s="37">
        <v>6.1679300000000001</v>
      </c>
      <c r="D635" s="37">
        <v>6.1659000000000006</v>
      </c>
      <c r="E635" s="37">
        <v>6.1699500000000009</v>
      </c>
      <c r="F635" s="37">
        <v>1244.25</v>
      </c>
      <c r="G635" s="37">
        <v>1242.8</v>
      </c>
      <c r="H635" s="37">
        <v>2000</v>
      </c>
      <c r="I635" s="38">
        <v>1205</v>
      </c>
    </row>
    <row r="636" spans="1:9">
      <c r="A636" s="19">
        <v>41656</v>
      </c>
      <c r="B636" s="34">
        <v>6.1619000000000002</v>
      </c>
      <c r="C636" s="37">
        <v>6.1689400000000001</v>
      </c>
      <c r="D636" s="37">
        <v>6.1666900000000009</v>
      </c>
      <c r="E636" s="37">
        <v>6.1711800000000006</v>
      </c>
      <c r="F636" s="37">
        <v>1250</v>
      </c>
      <c r="G636" s="37">
        <v>1252.8</v>
      </c>
      <c r="H636" s="37">
        <v>2000</v>
      </c>
      <c r="I636" s="38">
        <v>1246.2</v>
      </c>
    </row>
    <row r="637" spans="1:9">
      <c r="A637" s="19">
        <v>41663</v>
      </c>
      <c r="B637" s="34">
        <v>6.1475500000000007</v>
      </c>
      <c r="C637" s="37">
        <v>6.1543900000000002</v>
      </c>
      <c r="D637" s="37">
        <v>6.1522000000000006</v>
      </c>
      <c r="E637" s="37">
        <v>6.1565700000000003</v>
      </c>
      <c r="F637" s="37">
        <v>1267</v>
      </c>
      <c r="G637" s="37">
        <v>1269.4000000000001</v>
      </c>
      <c r="H637" s="37">
        <v>2000</v>
      </c>
      <c r="I637" s="38">
        <v>1210</v>
      </c>
    </row>
    <row r="638" spans="1:9">
      <c r="A638" s="19">
        <v>41670</v>
      </c>
      <c r="B638" s="34">
        <v>6.2897500000000006</v>
      </c>
      <c r="C638" s="37">
        <v>6.2962100000000003</v>
      </c>
      <c r="D638" s="37">
        <v>6.2939400000000001</v>
      </c>
      <c r="E638" s="37">
        <v>6.2984800000000005</v>
      </c>
      <c r="F638" s="37">
        <v>1251</v>
      </c>
      <c r="G638" s="37">
        <v>1244.2</v>
      </c>
      <c r="H638" s="37">
        <v>1247.3</v>
      </c>
      <c r="I638" s="38">
        <v>1242.9000000000001</v>
      </c>
    </row>
    <row r="639" spans="1:9">
      <c r="A639" s="19">
        <v>41677</v>
      </c>
      <c r="B639" s="34">
        <v>6.1873500000000003</v>
      </c>
      <c r="C639" s="37">
        <v>6.1938000000000004</v>
      </c>
      <c r="D639" s="37">
        <v>6.1915400000000007</v>
      </c>
      <c r="E639" s="37">
        <v>6.1960600000000001</v>
      </c>
      <c r="F639" s="37">
        <v>1259.25</v>
      </c>
      <c r="G639" s="37">
        <v>1267.3</v>
      </c>
      <c r="H639" s="37">
        <v>1271</v>
      </c>
      <c r="I639" s="38">
        <v>1262</v>
      </c>
    </row>
    <row r="640" spans="1:9">
      <c r="A640" s="19">
        <v>41684</v>
      </c>
      <c r="B640" s="34">
        <v>6.0902000000000003</v>
      </c>
      <c r="C640" s="37">
        <v>6.0966400000000007</v>
      </c>
      <c r="D640" s="37">
        <v>6.0946600000000002</v>
      </c>
      <c r="E640" s="37">
        <v>6.0986100000000008</v>
      </c>
      <c r="F640" s="37">
        <v>1320</v>
      </c>
      <c r="G640" s="37">
        <v>1318.3</v>
      </c>
      <c r="H640" s="37">
        <v>1348.8</v>
      </c>
      <c r="I640" s="38">
        <v>1303</v>
      </c>
    </row>
    <row r="641" spans="1:9">
      <c r="A641" s="19">
        <v>41691</v>
      </c>
      <c r="B641" s="34">
        <v>6.0787500000000003</v>
      </c>
      <c r="C641" s="37">
        <v>6.0850900000000001</v>
      </c>
      <c r="D641" s="37">
        <v>6.0831000000000008</v>
      </c>
      <c r="E641" s="37">
        <v>6.0870700000000006</v>
      </c>
      <c r="F641" s="37">
        <v>1323.25</v>
      </c>
      <c r="G641" s="37">
        <v>1325</v>
      </c>
      <c r="H641" s="37">
        <v>1348.8</v>
      </c>
      <c r="I641" s="38">
        <v>1313.6000000000001</v>
      </c>
    </row>
    <row r="642" spans="1:9">
      <c r="A642" s="19">
        <v>41698</v>
      </c>
      <c r="B642" s="34">
        <v>5.9910000000000005</v>
      </c>
      <c r="C642" s="37">
        <v>5.9979200000000006</v>
      </c>
      <c r="D642" s="37">
        <v>5.9957700000000003</v>
      </c>
      <c r="E642" s="37">
        <v>6.0000700000000009</v>
      </c>
      <c r="F642" s="37">
        <v>1326.5</v>
      </c>
      <c r="G642" s="37">
        <v>1326.2</v>
      </c>
      <c r="H642" s="37">
        <v>1332.3</v>
      </c>
      <c r="I642" s="38">
        <v>1311.8</v>
      </c>
    </row>
    <row r="643" spans="1:9">
      <c r="A643" s="19">
        <v>41705</v>
      </c>
      <c r="B643" s="34">
        <v>5.9837500000000006</v>
      </c>
      <c r="C643" s="37">
        <v>5.9907800000000009</v>
      </c>
      <c r="D643" s="37">
        <v>5.9888400000000006</v>
      </c>
      <c r="E643" s="37">
        <v>5.9927100000000006</v>
      </c>
      <c r="F643" s="37">
        <v>1335.25</v>
      </c>
      <c r="G643" s="37">
        <v>1337.7</v>
      </c>
      <c r="H643" s="37">
        <v>1361.8</v>
      </c>
      <c r="I643" s="38">
        <v>1323.4</v>
      </c>
    </row>
    <row r="644" spans="1:9">
      <c r="A644" s="19">
        <v>41712</v>
      </c>
      <c r="B644" s="34">
        <v>5.9562000000000008</v>
      </c>
      <c r="C644" s="37">
        <v>5.9642100000000005</v>
      </c>
      <c r="D644" s="37">
        <v>5.9622600000000006</v>
      </c>
      <c r="E644" s="37">
        <v>5.9661600000000004</v>
      </c>
      <c r="F644" s="37">
        <v>1385</v>
      </c>
      <c r="G644" s="37">
        <v>1382.3</v>
      </c>
      <c r="H644" s="37">
        <v>2000</v>
      </c>
      <c r="I644" s="38"/>
    </row>
    <row r="645" spans="1:9">
      <c r="A645" s="19">
        <v>41719</v>
      </c>
      <c r="B645" s="34">
        <v>6.0597500000000002</v>
      </c>
      <c r="C645" s="37">
        <v>6.0668000000000006</v>
      </c>
      <c r="D645" s="37">
        <v>6.0646000000000004</v>
      </c>
      <c r="E645" s="37">
        <v>6.0690000000000008</v>
      </c>
      <c r="F645" s="37">
        <v>1336</v>
      </c>
      <c r="G645" s="37">
        <v>1335.8</v>
      </c>
      <c r="H645" s="37">
        <v>2000</v>
      </c>
      <c r="I645" s="38">
        <v>1282.5</v>
      </c>
    </row>
    <row r="646" spans="1:9">
      <c r="A646" s="19">
        <v>41726</v>
      </c>
      <c r="B646" s="34">
        <v>6.0070500000000004</v>
      </c>
      <c r="C646" s="37">
        <v>6.0141900000000001</v>
      </c>
      <c r="D646" s="37">
        <v>6.0119900000000008</v>
      </c>
      <c r="E646" s="37">
        <v>6.0163800000000007</v>
      </c>
      <c r="F646" s="37">
        <v>1294.75</v>
      </c>
      <c r="G646" s="37">
        <v>1294.4000000000001</v>
      </c>
      <c r="H646" s="37">
        <v>1305</v>
      </c>
      <c r="I646" s="38">
        <v>1291</v>
      </c>
    </row>
    <row r="647" spans="1:9">
      <c r="A647" s="19">
        <v>41733</v>
      </c>
      <c r="B647" s="34">
        <v>5.9970000000000008</v>
      </c>
      <c r="C647" s="37">
        <v>6.0040500000000003</v>
      </c>
      <c r="D647" s="37">
        <v>6.0018600000000006</v>
      </c>
      <c r="E647" s="37">
        <v>6.0062400000000009</v>
      </c>
      <c r="F647" s="37">
        <v>1297.25</v>
      </c>
      <c r="G647" s="37">
        <v>1302</v>
      </c>
      <c r="H647" s="37">
        <v>1318.4</v>
      </c>
      <c r="I647" s="38">
        <v>1298</v>
      </c>
    </row>
    <row r="648" spans="1:9">
      <c r="A648" s="19">
        <v>41740</v>
      </c>
      <c r="B648" s="34">
        <v>5.9274000000000004</v>
      </c>
      <c r="C648" s="37">
        <v>5.9345700000000008</v>
      </c>
      <c r="D648" s="37">
        <v>5.9324200000000005</v>
      </c>
      <c r="E648" s="37">
        <v>5.9367200000000002</v>
      </c>
      <c r="F648" s="37">
        <v>1318</v>
      </c>
      <c r="G648" s="37">
        <v>1318.1000000000001</v>
      </c>
      <c r="H648" s="37">
        <v>1330</v>
      </c>
      <c r="I648" s="38">
        <v>1291.5</v>
      </c>
    </row>
    <row r="649" spans="1:9">
      <c r="A649" s="19">
        <v>41747</v>
      </c>
      <c r="B649" s="34">
        <v>5.9798500000000008</v>
      </c>
      <c r="C649" s="37">
        <v>5.9870700000000001</v>
      </c>
      <c r="D649" s="37">
        <v>5.9847800000000007</v>
      </c>
      <c r="E649" s="37">
        <v>5.9893600000000005</v>
      </c>
      <c r="F649" s="37">
        <v>1299</v>
      </c>
      <c r="G649" s="37">
        <v>1293.8</v>
      </c>
      <c r="H649" s="37"/>
      <c r="I649" s="38"/>
    </row>
    <row r="650" spans="1:9">
      <c r="A650" s="19">
        <v>41754</v>
      </c>
      <c r="B650" s="34">
        <v>5.9998500000000003</v>
      </c>
      <c r="C650" s="37">
        <v>6.0072600000000005</v>
      </c>
      <c r="D650" s="37">
        <v>6.0050700000000008</v>
      </c>
      <c r="E650" s="37">
        <v>6.0094400000000006</v>
      </c>
      <c r="F650" s="37">
        <v>1301.25</v>
      </c>
      <c r="G650" s="37">
        <v>1300.5</v>
      </c>
      <c r="H650" s="37">
        <v>1336</v>
      </c>
      <c r="I650" s="38">
        <v>1268</v>
      </c>
    </row>
    <row r="651" spans="1:9">
      <c r="A651" s="19">
        <v>41761</v>
      </c>
      <c r="B651" s="34">
        <v>5.9421000000000008</v>
      </c>
      <c r="C651" s="37">
        <v>5.9494900000000008</v>
      </c>
      <c r="D651" s="37">
        <v>5.9473500000000001</v>
      </c>
      <c r="E651" s="37">
        <v>5.9516200000000001</v>
      </c>
      <c r="F651" s="37">
        <v>1281.25</v>
      </c>
      <c r="G651" s="37">
        <v>1297.9000000000001</v>
      </c>
      <c r="H651" s="37">
        <v>1308.5</v>
      </c>
      <c r="I651" s="38">
        <v>1282.1000000000001</v>
      </c>
    </row>
    <row r="652" spans="1:9">
      <c r="A652" s="19">
        <v>41768</v>
      </c>
      <c r="B652" s="34">
        <v>5.9161000000000001</v>
      </c>
      <c r="C652" s="37">
        <v>5.9235300000000004</v>
      </c>
      <c r="D652" s="37">
        <v>5.9212800000000003</v>
      </c>
      <c r="E652" s="37">
        <v>5.9257800000000005</v>
      </c>
      <c r="F652" s="37">
        <v>1291.25</v>
      </c>
      <c r="G652" s="37">
        <v>1289.6000000000001</v>
      </c>
      <c r="H652" s="37"/>
      <c r="I652" s="38">
        <v>1282.1000000000001</v>
      </c>
    </row>
    <row r="653" spans="1:9">
      <c r="A653" s="19">
        <v>41775</v>
      </c>
      <c r="B653" s="34">
        <v>5.9354500000000003</v>
      </c>
      <c r="C653" s="37">
        <v>5.9428300000000007</v>
      </c>
      <c r="D653" s="37">
        <v>5.9406300000000005</v>
      </c>
      <c r="E653" s="37">
        <v>5.9450200000000004</v>
      </c>
      <c r="F653" s="37">
        <v>1291.5</v>
      </c>
      <c r="G653" s="37">
        <v>1296.6000000000001</v>
      </c>
      <c r="H653" s="37"/>
      <c r="I653" s="38"/>
    </row>
    <row r="654" spans="1:9">
      <c r="A654" s="19">
        <v>41782</v>
      </c>
      <c r="B654" s="34">
        <v>5.9595500000000001</v>
      </c>
      <c r="C654" s="37">
        <v>5.9669500000000006</v>
      </c>
      <c r="D654" s="37">
        <v>5.9647400000000008</v>
      </c>
      <c r="E654" s="37">
        <v>5.9691600000000005</v>
      </c>
      <c r="F654" s="37">
        <v>1291.5</v>
      </c>
      <c r="G654" s="37">
        <v>1293.4000000000001</v>
      </c>
      <c r="H654" s="37"/>
      <c r="I654" s="38"/>
    </row>
    <row r="655" spans="1:9">
      <c r="A655" s="19">
        <v>41789</v>
      </c>
      <c r="B655" s="34">
        <v>5.9735000000000005</v>
      </c>
      <c r="C655" s="37">
        <v>5.9805700000000002</v>
      </c>
      <c r="D655" s="37">
        <v>5.9783600000000003</v>
      </c>
      <c r="E655" s="37">
        <v>5.9827800000000009</v>
      </c>
      <c r="F655" s="37">
        <v>1250.5</v>
      </c>
      <c r="G655" s="37">
        <v>1250.5</v>
      </c>
      <c r="H655" s="37">
        <v>1257.5</v>
      </c>
      <c r="I655" s="38">
        <v>1242.1000000000001</v>
      </c>
    </row>
    <row r="656" spans="1:9">
      <c r="A656" s="19">
        <v>41796</v>
      </c>
      <c r="B656" s="34">
        <v>5.9555500000000006</v>
      </c>
      <c r="C656" s="37">
        <v>5.9626100000000006</v>
      </c>
      <c r="D656" s="37">
        <v>5.9601700000000006</v>
      </c>
      <c r="E656" s="37">
        <v>5.9650500000000006</v>
      </c>
      <c r="F656" s="37">
        <v>1247.5</v>
      </c>
      <c r="G656" s="37">
        <v>1252.5</v>
      </c>
      <c r="H656" s="37">
        <v>1258.8</v>
      </c>
      <c r="I656" s="38">
        <v>1246</v>
      </c>
    </row>
    <row r="657" spans="1:9">
      <c r="A657" s="19">
        <v>41803</v>
      </c>
      <c r="B657" s="34">
        <v>5.9987000000000004</v>
      </c>
      <c r="C657" s="37">
        <v>6.0057900000000002</v>
      </c>
      <c r="D657" s="37">
        <v>6.0034800000000006</v>
      </c>
      <c r="E657" s="37">
        <v>6.0080900000000002</v>
      </c>
      <c r="F657" s="37">
        <v>1273</v>
      </c>
      <c r="G657" s="37">
        <v>1274.7</v>
      </c>
      <c r="H657" s="37">
        <v>1280</v>
      </c>
      <c r="I657" s="38">
        <v>1270</v>
      </c>
    </row>
    <row r="658" spans="1:9">
      <c r="A658" s="19">
        <v>41810</v>
      </c>
      <c r="B658" s="34">
        <v>6.1401500000000002</v>
      </c>
      <c r="C658" s="37">
        <v>6.1470800000000008</v>
      </c>
      <c r="D658" s="37">
        <v>6.1448000000000009</v>
      </c>
      <c r="E658" s="37">
        <v>6.1493500000000001</v>
      </c>
      <c r="F658" s="37">
        <v>1312.5</v>
      </c>
      <c r="G658" s="37">
        <v>1314.8</v>
      </c>
      <c r="H658" s="37">
        <v>1325</v>
      </c>
      <c r="I658" s="38">
        <v>1304.2</v>
      </c>
    </row>
    <row r="659" spans="1:9">
      <c r="A659" s="19">
        <v>41817</v>
      </c>
      <c r="B659" s="34">
        <v>6.1357500000000007</v>
      </c>
      <c r="C659" s="37">
        <v>6.1428200000000004</v>
      </c>
      <c r="D659" s="37">
        <v>6.1405800000000008</v>
      </c>
      <c r="E659" s="37">
        <v>6.1450600000000009</v>
      </c>
      <c r="F659" s="37">
        <v>1317.5</v>
      </c>
      <c r="G659" s="37">
        <v>1315.4</v>
      </c>
      <c r="H659" s="37"/>
      <c r="I659" s="38">
        <v>1301.6000000000001</v>
      </c>
    </row>
    <row r="660" spans="1:9">
      <c r="A660" s="19">
        <v>41824</v>
      </c>
      <c r="B660" s="34">
        <v>6.1924500000000009</v>
      </c>
      <c r="C660" s="37">
        <v>6.1995200000000006</v>
      </c>
      <c r="D660" s="37">
        <v>6.1975000000000007</v>
      </c>
      <c r="E660" s="37">
        <v>6.2015300000000009</v>
      </c>
      <c r="F660" s="37">
        <v>1317.5</v>
      </c>
      <c r="G660" s="37">
        <v>1319.8</v>
      </c>
      <c r="H660" s="37"/>
      <c r="I660" s="38"/>
    </row>
    <row r="661" spans="1:9">
      <c r="A661" s="19">
        <v>41831</v>
      </c>
      <c r="B661" s="34">
        <v>6.1741500000000009</v>
      </c>
      <c r="C661" s="37">
        <v>6.1812300000000002</v>
      </c>
      <c r="D661" s="37">
        <v>6.1792200000000008</v>
      </c>
      <c r="E661" s="37">
        <v>6.1832400000000005</v>
      </c>
      <c r="F661" s="37">
        <v>1335</v>
      </c>
      <c r="G661" s="37">
        <v>1339</v>
      </c>
      <c r="H661" s="37"/>
      <c r="I661" s="38">
        <v>1301.6000000000001</v>
      </c>
    </row>
    <row r="662" spans="1:9">
      <c r="A662" s="19">
        <v>41838</v>
      </c>
      <c r="B662" s="34">
        <v>6.1938000000000004</v>
      </c>
      <c r="C662" s="37">
        <v>6.2009800000000004</v>
      </c>
      <c r="D662" s="37">
        <v>6.1987200000000007</v>
      </c>
      <c r="E662" s="37">
        <v>6.2032300000000005</v>
      </c>
      <c r="F662" s="37">
        <v>1307.25</v>
      </c>
      <c r="G662" s="37">
        <v>1310.4000000000001</v>
      </c>
      <c r="H662" s="37">
        <v>1312</v>
      </c>
      <c r="I662" s="38">
        <v>1306.4000000000001</v>
      </c>
    </row>
    <row r="663" spans="1:9">
      <c r="A663" s="19">
        <v>41845</v>
      </c>
      <c r="B663" s="34">
        <v>6.2184500000000007</v>
      </c>
      <c r="C663" s="37">
        <v>6.2254700000000005</v>
      </c>
      <c r="D663" s="37">
        <v>6.2234300000000005</v>
      </c>
      <c r="E663" s="37">
        <v>6.2275000000000009</v>
      </c>
      <c r="F663" s="37">
        <v>1294.75</v>
      </c>
      <c r="G663" s="37">
        <v>1294.8</v>
      </c>
      <c r="H663" s="37"/>
      <c r="I663" s="38"/>
    </row>
    <row r="664" spans="1:9">
      <c r="A664" s="19">
        <v>41852</v>
      </c>
      <c r="B664" s="34">
        <v>6.2744500000000007</v>
      </c>
      <c r="C664" s="37">
        <v>6.2815100000000008</v>
      </c>
      <c r="D664" s="37">
        <v>6.2794500000000006</v>
      </c>
      <c r="E664" s="37">
        <v>6.2835600000000005</v>
      </c>
      <c r="F664" s="37">
        <v>1291.25</v>
      </c>
      <c r="G664" s="37">
        <v>1293.1000000000001</v>
      </c>
      <c r="H664" s="37">
        <v>1299.7</v>
      </c>
      <c r="I664" s="38">
        <v>1292</v>
      </c>
    </row>
    <row r="665" spans="1:9">
      <c r="A665" s="19">
        <v>41859</v>
      </c>
      <c r="B665" s="34">
        <v>6.2279500000000008</v>
      </c>
      <c r="C665" s="37">
        <v>6.2349500000000004</v>
      </c>
      <c r="D665" s="37">
        <v>6.2327100000000009</v>
      </c>
      <c r="E665" s="37">
        <v>6.2371900000000009</v>
      </c>
      <c r="F665" s="37">
        <v>1309.75</v>
      </c>
      <c r="G665" s="37">
        <v>1310.6000000000001</v>
      </c>
      <c r="H665" s="37">
        <v>1318.4</v>
      </c>
      <c r="I665" s="38">
        <v>1296.2</v>
      </c>
    </row>
    <row r="666" spans="1:9">
      <c r="A666" s="19">
        <v>41866</v>
      </c>
      <c r="B666" s="34">
        <v>6.1532500000000008</v>
      </c>
      <c r="C666" s="37">
        <v>6.1601200000000009</v>
      </c>
      <c r="D666" s="37">
        <v>6.1580600000000008</v>
      </c>
      <c r="E666" s="37">
        <v>6.1621700000000006</v>
      </c>
      <c r="F666" s="37">
        <v>1296</v>
      </c>
      <c r="G666" s="37">
        <v>1304</v>
      </c>
      <c r="H666" s="37">
        <v>1324.9</v>
      </c>
      <c r="I666" s="38">
        <v>1295.7</v>
      </c>
    </row>
    <row r="667" spans="1:9">
      <c r="A667" s="19">
        <v>41873</v>
      </c>
      <c r="B667" s="34">
        <v>6.1663500000000004</v>
      </c>
      <c r="C667" s="37">
        <v>6.1732300000000002</v>
      </c>
      <c r="D667" s="37">
        <v>6.1709400000000008</v>
      </c>
      <c r="E667" s="37">
        <v>6.1755100000000009</v>
      </c>
      <c r="F667" s="37">
        <v>1277.25</v>
      </c>
      <c r="G667" s="37">
        <v>1279.9000000000001</v>
      </c>
      <c r="H667" s="37">
        <v>1293</v>
      </c>
      <c r="I667" s="38">
        <v>1259</v>
      </c>
    </row>
    <row r="668" spans="1:9">
      <c r="A668" s="19">
        <v>41880</v>
      </c>
      <c r="B668" s="34">
        <v>6.1772000000000009</v>
      </c>
      <c r="C668" s="37">
        <v>6.1836500000000001</v>
      </c>
      <c r="D668" s="37">
        <v>6.1815800000000003</v>
      </c>
      <c r="E668" s="37">
        <v>6.1857100000000003</v>
      </c>
      <c r="F668" s="37">
        <v>1285.75</v>
      </c>
      <c r="G668" s="37">
        <v>1285.7</v>
      </c>
      <c r="H668" s="37">
        <v>1315</v>
      </c>
      <c r="I668" s="38">
        <v>1273.4000000000001</v>
      </c>
    </row>
    <row r="669" spans="1:9">
      <c r="A669" s="19">
        <v>41887</v>
      </c>
      <c r="B669" s="34">
        <v>6.2830000000000004</v>
      </c>
      <c r="C669" s="37">
        <v>6.2895200000000004</v>
      </c>
      <c r="D669" s="37">
        <v>6.2871600000000001</v>
      </c>
      <c r="E669" s="37">
        <v>6.2918800000000008</v>
      </c>
      <c r="F669" s="37">
        <v>1266</v>
      </c>
      <c r="G669" s="37">
        <v>1268.1000000000001</v>
      </c>
      <c r="H669" s="37">
        <v>1356.8</v>
      </c>
      <c r="I669" s="38">
        <v>1188.6000000000001</v>
      </c>
    </row>
    <row r="670" spans="1:9">
      <c r="A670" s="19">
        <v>41894</v>
      </c>
      <c r="B670" s="34">
        <v>6.3709500000000006</v>
      </c>
      <c r="C670" s="37">
        <v>6.3777600000000003</v>
      </c>
      <c r="D670" s="37">
        <v>6.3755800000000002</v>
      </c>
      <c r="E670" s="37">
        <v>6.3799400000000004</v>
      </c>
      <c r="F670" s="37">
        <v>1231.5</v>
      </c>
      <c r="G670" s="37">
        <v>1227</v>
      </c>
      <c r="H670" s="37">
        <v>1267.9000000000001</v>
      </c>
      <c r="I670" s="38">
        <v>1188.6000000000001</v>
      </c>
    </row>
    <row r="671" spans="1:9">
      <c r="A671" s="19">
        <v>41901</v>
      </c>
      <c r="B671" s="34">
        <v>6.3608000000000002</v>
      </c>
      <c r="C671" s="37">
        <v>6.3676300000000001</v>
      </c>
      <c r="D671" s="37">
        <v>6.3652800000000003</v>
      </c>
      <c r="E671" s="37">
        <v>6.3699800000000009</v>
      </c>
      <c r="F671" s="37">
        <v>1219.75</v>
      </c>
      <c r="G671" s="37">
        <v>1218.3</v>
      </c>
      <c r="H671" s="37"/>
      <c r="I671" s="38"/>
    </row>
    <row r="672" spans="1:9">
      <c r="A672" s="19">
        <v>41908</v>
      </c>
      <c r="B672" s="34">
        <v>6.4462500000000009</v>
      </c>
      <c r="C672" s="37">
        <v>6.4532100000000003</v>
      </c>
      <c r="D672" s="37">
        <v>6.4509800000000004</v>
      </c>
      <c r="E672" s="37">
        <v>6.4554300000000007</v>
      </c>
      <c r="F672" s="37">
        <v>1213.75</v>
      </c>
      <c r="G672" s="37">
        <v>1209.7</v>
      </c>
      <c r="H672" s="37"/>
      <c r="I672" s="38"/>
    </row>
    <row r="673" spans="1:9">
      <c r="A673" s="19">
        <v>41915</v>
      </c>
      <c r="B673" s="34">
        <v>6.5224000000000002</v>
      </c>
      <c r="C673" s="37">
        <v>6.5294600000000003</v>
      </c>
      <c r="D673" s="37">
        <v>6.5265300000000002</v>
      </c>
      <c r="E673" s="37">
        <v>6.5323900000000004</v>
      </c>
      <c r="F673" s="37">
        <v>1195</v>
      </c>
      <c r="G673" s="37">
        <v>1191.3</v>
      </c>
      <c r="H673" s="37">
        <v>1305.2</v>
      </c>
      <c r="I673" s="38">
        <v>1120.7</v>
      </c>
    </row>
    <row r="674" spans="1:9">
      <c r="A674" s="19">
        <v>41922</v>
      </c>
      <c r="B674" s="34">
        <v>6.5131500000000004</v>
      </c>
      <c r="C674" s="37">
        <v>6.5201900000000004</v>
      </c>
      <c r="D674" s="37">
        <v>6.5179800000000006</v>
      </c>
      <c r="E674" s="37">
        <v>6.5224000000000002</v>
      </c>
      <c r="F674" s="37">
        <v>1219</v>
      </c>
      <c r="G674" s="37">
        <v>1221.4000000000001</v>
      </c>
      <c r="H674" s="37">
        <v>1305.2</v>
      </c>
      <c r="I674" s="38">
        <v>1120.7</v>
      </c>
    </row>
    <row r="675" spans="1:9">
      <c r="A675" s="19">
        <v>41929</v>
      </c>
      <c r="B675" s="34">
        <v>6.5638000000000005</v>
      </c>
      <c r="C675" s="37">
        <v>6.5711200000000005</v>
      </c>
      <c r="D675" s="37">
        <v>6.5685400000000005</v>
      </c>
      <c r="E675" s="37">
        <v>6.5736900000000009</v>
      </c>
      <c r="F675" s="37">
        <v>1234.25</v>
      </c>
      <c r="G675" s="37">
        <v>1237.5</v>
      </c>
      <c r="H675" s="37">
        <v>1252</v>
      </c>
      <c r="I675" s="38">
        <v>1228</v>
      </c>
    </row>
    <row r="676" spans="1:9">
      <c r="A676" s="19">
        <v>41936</v>
      </c>
      <c r="B676" s="34">
        <v>6.5898000000000003</v>
      </c>
      <c r="C676" s="37">
        <v>6.5969100000000003</v>
      </c>
      <c r="D676" s="37">
        <v>6.5944600000000007</v>
      </c>
      <c r="E676" s="37">
        <v>6.5993600000000008</v>
      </c>
      <c r="F676" s="37">
        <v>1232.75</v>
      </c>
      <c r="G676" s="37">
        <v>1230.7</v>
      </c>
      <c r="H676" s="37">
        <v>1305.2</v>
      </c>
      <c r="I676" s="38">
        <v>1213</v>
      </c>
    </row>
    <row r="677" spans="1:9">
      <c r="A677" s="19">
        <v>41943</v>
      </c>
      <c r="B677" s="34">
        <v>6.7510000000000003</v>
      </c>
      <c r="C677" s="37">
        <v>6.7579700000000003</v>
      </c>
      <c r="D677" s="37">
        <v>6.7555900000000007</v>
      </c>
      <c r="E677" s="37">
        <v>6.7603400000000002</v>
      </c>
      <c r="F677" s="37">
        <v>1164.25</v>
      </c>
      <c r="G677" s="37">
        <v>1173.3</v>
      </c>
      <c r="H677" s="37"/>
      <c r="I677" s="38"/>
    </row>
    <row r="678" spans="1:9">
      <c r="A678" s="19">
        <v>41950</v>
      </c>
      <c r="B678" s="34">
        <v>6.8411500000000007</v>
      </c>
      <c r="C678" s="37">
        <v>6.8485000000000005</v>
      </c>
      <c r="D678" s="37">
        <v>6.8462300000000003</v>
      </c>
      <c r="E678" s="37">
        <v>6.8507600000000002</v>
      </c>
      <c r="F678" s="37">
        <v>1154.5</v>
      </c>
      <c r="G678" s="37">
        <v>1169.7</v>
      </c>
      <c r="H678" s="37">
        <v>1190</v>
      </c>
      <c r="I678" s="38"/>
    </row>
    <row r="679" spans="1:9">
      <c r="A679" s="19">
        <v>41957</v>
      </c>
      <c r="B679" s="34">
        <v>6.7707000000000006</v>
      </c>
      <c r="C679" s="37">
        <v>6.7780500000000004</v>
      </c>
      <c r="D679" s="37">
        <v>6.775570000000001</v>
      </c>
      <c r="E679" s="37">
        <v>6.7805300000000006</v>
      </c>
      <c r="F679" s="37">
        <v>1169</v>
      </c>
      <c r="G679" s="37">
        <v>1187.1000000000001</v>
      </c>
      <c r="H679" s="37"/>
      <c r="I679" s="38"/>
    </row>
    <row r="680" spans="1:9">
      <c r="A680" s="19">
        <v>41964</v>
      </c>
      <c r="B680" s="34">
        <v>6.7903000000000002</v>
      </c>
      <c r="C680" s="37">
        <v>6.7985400000000009</v>
      </c>
      <c r="D680" s="37">
        <v>6.7962700000000007</v>
      </c>
      <c r="E680" s="37">
        <v>6.8008100000000002</v>
      </c>
      <c r="F680" s="37">
        <v>1203.75</v>
      </c>
      <c r="G680" s="37">
        <v>1200.3</v>
      </c>
      <c r="H680" s="37"/>
      <c r="I680" s="38"/>
    </row>
    <row r="681" spans="1:9">
      <c r="A681" s="19">
        <v>41971</v>
      </c>
      <c r="B681" s="34">
        <v>7.0058500000000006</v>
      </c>
      <c r="C681" s="37">
        <v>7.0135000000000005</v>
      </c>
      <c r="D681" s="37">
        <v>7.0105500000000003</v>
      </c>
      <c r="E681" s="37">
        <v>7.0164400000000002</v>
      </c>
      <c r="F681" s="37">
        <v>1182.75</v>
      </c>
      <c r="G681" s="37">
        <v>1167</v>
      </c>
      <c r="H681" s="37">
        <v>1178.6000000000001</v>
      </c>
      <c r="I681" s="38">
        <v>1164</v>
      </c>
    </row>
    <row r="682" spans="1:9">
      <c r="A682" s="19">
        <v>41978</v>
      </c>
      <c r="B682" s="34">
        <v>7.1412500000000003</v>
      </c>
      <c r="C682" s="37">
        <v>7.1487500000000006</v>
      </c>
      <c r="D682" s="37">
        <v>7.1464300000000005</v>
      </c>
      <c r="E682" s="37">
        <v>7.1510600000000002</v>
      </c>
      <c r="F682" s="37">
        <v>1194</v>
      </c>
      <c r="G682" s="37">
        <v>1189.7</v>
      </c>
      <c r="H682" s="37">
        <v>1220</v>
      </c>
      <c r="I682" s="38">
        <v>1187.3</v>
      </c>
    </row>
    <row r="683" spans="1:9">
      <c r="A683" s="19">
        <v>41985</v>
      </c>
      <c r="B683" s="34">
        <v>7.3422000000000009</v>
      </c>
      <c r="C683" s="37">
        <v>7.3492800000000003</v>
      </c>
      <c r="D683" s="37">
        <v>7.3470200000000006</v>
      </c>
      <c r="E683" s="37">
        <v>7.3515300000000003</v>
      </c>
      <c r="F683" s="37">
        <v>1217</v>
      </c>
      <c r="G683" s="37">
        <v>1222.4000000000001</v>
      </c>
      <c r="H683" s="37">
        <v>1228.3</v>
      </c>
      <c r="I683" s="38">
        <v>1212</v>
      </c>
    </row>
    <row r="684" spans="1:9">
      <c r="A684" s="19">
        <v>41992</v>
      </c>
      <c r="B684" s="34">
        <v>7.3588000000000005</v>
      </c>
      <c r="C684" s="37">
        <v>7.3654900000000003</v>
      </c>
      <c r="D684" s="37">
        <v>7.3602700000000008</v>
      </c>
      <c r="E684" s="37">
        <v>7.3707100000000008</v>
      </c>
      <c r="F684" s="37">
        <v>1195.5</v>
      </c>
      <c r="G684" s="37">
        <v>1197.2</v>
      </c>
      <c r="H684" s="37">
        <v>1204.8</v>
      </c>
      <c r="I684" s="38">
        <v>1120</v>
      </c>
    </row>
    <row r="685" spans="1:9">
      <c r="A685" s="19">
        <v>41999</v>
      </c>
      <c r="B685" s="34">
        <v>7.4790500000000009</v>
      </c>
      <c r="C685" s="37">
        <v>7.4857900000000006</v>
      </c>
      <c r="D685" s="37">
        <v>7.4806600000000003</v>
      </c>
      <c r="E685" s="37">
        <v>7.4909200000000009</v>
      </c>
      <c r="F685" s="37">
        <v>1193.9000000000001</v>
      </c>
      <c r="G685" s="37">
        <v>1194.4000000000001</v>
      </c>
      <c r="H685" s="37">
        <v>1240</v>
      </c>
      <c r="I685" s="38">
        <v>1120</v>
      </c>
    </row>
    <row r="686" spans="1:9">
      <c r="A686" s="19">
        <v>42006</v>
      </c>
      <c r="B686" s="34">
        <v>7.5508500000000005</v>
      </c>
      <c r="C686" s="37">
        <v>7.5573900000000007</v>
      </c>
      <c r="D686" s="37">
        <v>7.5544300000000009</v>
      </c>
      <c r="E686" s="37">
        <v>7.5603400000000009</v>
      </c>
      <c r="F686" s="37">
        <v>1172</v>
      </c>
      <c r="G686" s="37">
        <v>1186.3</v>
      </c>
      <c r="H686" s="37">
        <v>1221.3</v>
      </c>
      <c r="I686" s="38">
        <v>1160</v>
      </c>
    </row>
    <row r="687" spans="1:9">
      <c r="A687" s="19">
        <v>42013</v>
      </c>
      <c r="B687" s="34">
        <v>7.6313000000000004</v>
      </c>
      <c r="C687" s="37">
        <v>7.6380600000000003</v>
      </c>
      <c r="D687" s="37">
        <v>7.6347200000000006</v>
      </c>
      <c r="E687" s="37">
        <v>7.6413900000000003</v>
      </c>
      <c r="F687" s="37">
        <v>1217.75</v>
      </c>
      <c r="G687" s="37">
        <v>1219.5</v>
      </c>
      <c r="H687" s="37">
        <v>1250</v>
      </c>
      <c r="I687" s="38">
        <v>1204.5</v>
      </c>
    </row>
    <row r="688" spans="1:9">
      <c r="A688" s="19">
        <v>42020</v>
      </c>
      <c r="B688" s="34">
        <v>7.6181500000000009</v>
      </c>
      <c r="C688" s="37">
        <v>7.6250400000000003</v>
      </c>
      <c r="D688" s="37">
        <v>7.6221500000000004</v>
      </c>
      <c r="E688" s="37">
        <v>7.6279200000000005</v>
      </c>
      <c r="F688" s="37">
        <v>1277.5</v>
      </c>
      <c r="G688" s="37">
        <v>1279.7</v>
      </c>
      <c r="H688" s="37"/>
      <c r="I688" s="38">
        <v>1201.5</v>
      </c>
    </row>
    <row r="689" spans="1:9">
      <c r="A689" s="19">
        <v>42027</v>
      </c>
      <c r="B689" s="34">
        <v>7.7727500000000003</v>
      </c>
      <c r="C689" s="37">
        <v>7.7798000000000007</v>
      </c>
      <c r="D689" s="37">
        <v>7.776790000000001</v>
      </c>
      <c r="E689" s="37">
        <v>7.7828100000000004</v>
      </c>
      <c r="F689" s="37">
        <v>1294.75</v>
      </c>
      <c r="G689" s="37">
        <v>1298.7</v>
      </c>
      <c r="H689" s="37"/>
      <c r="I689" s="38">
        <v>1113.6000000000001</v>
      </c>
    </row>
    <row r="690" spans="1:9">
      <c r="A690" s="19">
        <v>42034</v>
      </c>
      <c r="B690" s="34">
        <v>7.7505000000000006</v>
      </c>
      <c r="C690" s="37">
        <v>7.7568800000000007</v>
      </c>
      <c r="D690" s="37">
        <v>7.7524000000000006</v>
      </c>
      <c r="E690" s="37">
        <v>7.7613600000000007</v>
      </c>
      <c r="F690" s="37">
        <v>1260.25</v>
      </c>
      <c r="G690" s="37">
        <v>1283</v>
      </c>
      <c r="H690" s="37">
        <v>1290.3</v>
      </c>
      <c r="I690" s="38">
        <v>1274</v>
      </c>
    </row>
    <row r="691" spans="1:9">
      <c r="A691" s="19">
        <v>42041</v>
      </c>
      <c r="B691" s="34">
        <v>7.5732500000000007</v>
      </c>
      <c r="C691" s="37">
        <v>7.5794000000000006</v>
      </c>
      <c r="D691" s="37">
        <v>7.5764500000000004</v>
      </c>
      <c r="E691" s="37">
        <v>7.5823500000000008</v>
      </c>
      <c r="F691" s="37">
        <v>1241</v>
      </c>
      <c r="G691" s="37">
        <v>1232.6000000000001</v>
      </c>
      <c r="H691" s="37">
        <v>1290.3</v>
      </c>
      <c r="I691" s="38">
        <v>1227</v>
      </c>
    </row>
    <row r="692" spans="1:9">
      <c r="A692" s="19">
        <v>42048</v>
      </c>
      <c r="B692" s="34">
        <v>7.5712500000000009</v>
      </c>
      <c r="C692" s="37">
        <v>7.5775300000000003</v>
      </c>
      <c r="D692" s="37">
        <v>7.5741700000000005</v>
      </c>
      <c r="E692" s="37">
        <v>7.5808800000000005</v>
      </c>
      <c r="F692" s="37">
        <v>1232.5</v>
      </c>
      <c r="G692" s="37">
        <v>1228.1000000000001</v>
      </c>
      <c r="H692" s="37">
        <v>1260</v>
      </c>
      <c r="I692" s="38">
        <v>1213</v>
      </c>
    </row>
    <row r="693" spans="1:9">
      <c r="A693" s="19">
        <v>42055</v>
      </c>
      <c r="B693" s="34">
        <v>7.527000000000001</v>
      </c>
      <c r="C693" s="37">
        <v>7.5329800000000002</v>
      </c>
      <c r="D693" s="37">
        <v>7.5299900000000006</v>
      </c>
      <c r="E693" s="37">
        <v>7.5359600000000002</v>
      </c>
      <c r="F693" s="37">
        <v>1208.25</v>
      </c>
      <c r="G693" s="37">
        <v>1199.1000000000001</v>
      </c>
      <c r="H693" s="37"/>
      <c r="I693" s="38">
        <v>1187</v>
      </c>
    </row>
    <row r="694" spans="1:9">
      <c r="A694" s="19">
        <v>42062</v>
      </c>
      <c r="B694" s="34">
        <v>7.6302500000000002</v>
      </c>
      <c r="C694" s="37">
        <v>7.6372800000000005</v>
      </c>
      <c r="D694" s="37">
        <v>7.6342300000000005</v>
      </c>
      <c r="E694" s="37">
        <v>7.6403300000000005</v>
      </c>
      <c r="F694" s="37">
        <v>1214</v>
      </c>
      <c r="G694" s="37">
        <v>1213.6000000000001</v>
      </c>
      <c r="H694" s="37">
        <v>1216</v>
      </c>
      <c r="I694" s="38">
        <v>1208</v>
      </c>
    </row>
    <row r="695" spans="1:9">
      <c r="A695" s="19">
        <v>42069</v>
      </c>
      <c r="B695" s="34">
        <v>7.8751500000000005</v>
      </c>
      <c r="C695" s="37">
        <v>7.881800000000001</v>
      </c>
      <c r="D695" s="37">
        <v>7.8786700000000005</v>
      </c>
      <c r="E695" s="37">
        <v>7.8849300000000007</v>
      </c>
      <c r="F695" s="37">
        <v>1175.75</v>
      </c>
      <c r="G695" s="37">
        <v>1163.7</v>
      </c>
      <c r="H695" s="37">
        <v>1215.9000000000001</v>
      </c>
      <c r="I695" s="38"/>
    </row>
    <row r="696" spans="1:9">
      <c r="A696" s="19">
        <v>42076</v>
      </c>
      <c r="B696" s="34">
        <v>8.195450000000001</v>
      </c>
      <c r="C696" s="37">
        <v>8.2016000000000009</v>
      </c>
      <c r="D696" s="37">
        <v>8.1981200000000012</v>
      </c>
      <c r="E696" s="37">
        <v>8.2050800000000006</v>
      </c>
      <c r="F696" s="37">
        <v>1152</v>
      </c>
      <c r="G696" s="37">
        <v>1152.7</v>
      </c>
      <c r="H696" s="37">
        <v>1212.9000000000001</v>
      </c>
      <c r="I696" s="38">
        <v>1060.0999999999999</v>
      </c>
    </row>
    <row r="697" spans="1:9">
      <c r="A697" s="19">
        <v>42083</v>
      </c>
      <c r="B697" s="34">
        <v>8.043000000000001</v>
      </c>
      <c r="C697" s="37">
        <v>8.050180000000001</v>
      </c>
      <c r="D697" s="37">
        <v>8.0464500000000001</v>
      </c>
      <c r="E697" s="37">
        <v>8.0539100000000001</v>
      </c>
      <c r="F697" s="37">
        <v>1183.1000000000001</v>
      </c>
      <c r="G697" s="37">
        <v>1185.4000000000001</v>
      </c>
      <c r="H697" s="37">
        <v>1212.9000000000001</v>
      </c>
      <c r="I697" s="38">
        <v>1175.2</v>
      </c>
    </row>
    <row r="698" spans="1:9">
      <c r="A698" s="19">
        <v>42090</v>
      </c>
      <c r="B698" s="34">
        <v>7.9641000000000011</v>
      </c>
      <c r="C698" s="37">
        <v>7.9714000000000009</v>
      </c>
      <c r="D698" s="37">
        <v>7.9683900000000003</v>
      </c>
      <c r="E698" s="37">
        <v>7.9744100000000007</v>
      </c>
      <c r="F698" s="37">
        <v>1195.75</v>
      </c>
      <c r="G698" s="37">
        <v>1196.3</v>
      </c>
      <c r="H698" s="37"/>
      <c r="I698" s="38"/>
    </row>
    <row r="699" spans="1:9">
      <c r="A699" s="19">
        <v>42097</v>
      </c>
      <c r="B699" s="34">
        <v>7.9670500000000004</v>
      </c>
      <c r="C699" s="37">
        <v>7.9744600000000005</v>
      </c>
      <c r="D699" s="37">
        <v>7.9710500000000009</v>
      </c>
      <c r="E699" s="37">
        <v>7.9778700000000002</v>
      </c>
      <c r="F699" s="37">
        <v>1198.5</v>
      </c>
      <c r="G699" s="37">
        <v>1201.4000000000001</v>
      </c>
      <c r="H699" s="37">
        <v>1209.9000000000001</v>
      </c>
      <c r="I699" s="38">
        <v>1191</v>
      </c>
    </row>
    <row r="700" spans="1:9">
      <c r="A700" s="19">
        <v>42104</v>
      </c>
      <c r="B700" s="34">
        <v>8.0858500000000006</v>
      </c>
      <c r="C700" s="37">
        <v>8.0933700000000002</v>
      </c>
      <c r="D700" s="37">
        <v>8.0899200000000011</v>
      </c>
      <c r="E700" s="37">
        <v>8.096820000000001</v>
      </c>
      <c r="F700" s="37">
        <v>1207.3500000000001</v>
      </c>
      <c r="G700" s="37">
        <v>1207.3</v>
      </c>
      <c r="H700" s="37">
        <v>1225</v>
      </c>
      <c r="I700" s="38">
        <v>1177</v>
      </c>
    </row>
    <row r="701" spans="1:9">
      <c r="A701" s="19">
        <v>42111</v>
      </c>
      <c r="B701" s="34">
        <v>7.8197500000000009</v>
      </c>
      <c r="C701" s="37">
        <v>7.8264400000000007</v>
      </c>
      <c r="D701" s="37">
        <v>7.8221600000000002</v>
      </c>
      <c r="E701" s="37">
        <v>7.8307100000000007</v>
      </c>
      <c r="F701" s="37">
        <v>1203.3500000000001</v>
      </c>
      <c r="G701" s="37">
        <v>1204.1000000000001</v>
      </c>
      <c r="H701" s="37">
        <v>1225</v>
      </c>
      <c r="I701" s="38">
        <v>1180.5</v>
      </c>
    </row>
    <row r="702" spans="1:9">
      <c r="A702" s="19">
        <v>42118</v>
      </c>
      <c r="B702" s="34">
        <v>7.7941000000000003</v>
      </c>
      <c r="C702" s="37">
        <v>7.800860000000001</v>
      </c>
      <c r="D702" s="37">
        <v>7.7968900000000003</v>
      </c>
      <c r="E702" s="37">
        <v>7.8048300000000008</v>
      </c>
      <c r="F702" s="37">
        <v>1183</v>
      </c>
      <c r="G702" s="37">
        <v>1176.8</v>
      </c>
      <c r="H702" s="37">
        <v>1225</v>
      </c>
      <c r="I702" s="38">
        <v>1171.2</v>
      </c>
    </row>
    <row r="703" spans="1:9">
      <c r="A703" s="19">
        <v>42125</v>
      </c>
      <c r="B703" s="34">
        <v>7.5795000000000003</v>
      </c>
      <c r="C703" s="37">
        <v>7.5861600000000005</v>
      </c>
      <c r="D703" s="37">
        <v>7.5813500000000005</v>
      </c>
      <c r="E703" s="37">
        <v>7.5909700000000004</v>
      </c>
      <c r="F703" s="37">
        <v>1175.95</v>
      </c>
      <c r="G703" s="37">
        <v>1177.5</v>
      </c>
      <c r="H703" s="37">
        <v>1181</v>
      </c>
      <c r="I703" s="38">
        <v>1129.5</v>
      </c>
    </row>
    <row r="704" spans="1:9">
      <c r="A704" s="19">
        <v>42132</v>
      </c>
      <c r="B704" s="34">
        <v>7.4612500000000006</v>
      </c>
      <c r="C704" s="37">
        <v>7.4685300000000003</v>
      </c>
      <c r="D704" s="37">
        <v>7.4650100000000004</v>
      </c>
      <c r="E704" s="37">
        <v>7.4720400000000007</v>
      </c>
      <c r="F704" s="37">
        <v>1186</v>
      </c>
      <c r="G704" s="37">
        <v>1186.9000000000001</v>
      </c>
      <c r="H704" s="37">
        <v>1225.6000000000001</v>
      </c>
      <c r="I704" s="38">
        <v>1129.5</v>
      </c>
    </row>
    <row r="705" spans="1:9">
      <c r="A705" s="19">
        <v>42139</v>
      </c>
      <c r="B705" s="34">
        <v>7.3182000000000009</v>
      </c>
      <c r="C705" s="37">
        <v>7.3257500000000002</v>
      </c>
      <c r="D705" s="37">
        <v>7.3228400000000002</v>
      </c>
      <c r="E705" s="37">
        <v>7.3286600000000002</v>
      </c>
      <c r="F705" s="37">
        <v>1220.5</v>
      </c>
      <c r="G705" s="37">
        <v>1224.7</v>
      </c>
      <c r="H705" s="37"/>
      <c r="I705" s="38"/>
    </row>
    <row r="706" spans="1:9">
      <c r="A706" s="19">
        <v>42146</v>
      </c>
      <c r="B706" s="34">
        <v>7.6248500000000003</v>
      </c>
      <c r="C706" s="37">
        <v>7.6321900000000005</v>
      </c>
      <c r="D706" s="37">
        <v>7.628820000000001</v>
      </c>
      <c r="E706" s="37">
        <v>7.6355500000000003</v>
      </c>
      <c r="F706" s="37">
        <v>1204.1000000000001</v>
      </c>
      <c r="G706" s="37">
        <v>1205.7</v>
      </c>
      <c r="H706" s="37"/>
      <c r="I706" s="38"/>
    </row>
    <row r="707" spans="1:9">
      <c r="A707" s="19">
        <v>42153</v>
      </c>
      <c r="B707" s="34">
        <v>7.7977000000000007</v>
      </c>
      <c r="C707" s="37">
        <v>7.804240000000001</v>
      </c>
      <c r="D707" s="37">
        <v>7.8012500000000005</v>
      </c>
      <c r="E707" s="37">
        <v>7.8072300000000006</v>
      </c>
      <c r="F707" s="37">
        <v>1191.4000000000001</v>
      </c>
      <c r="G707" s="37">
        <v>1190.3</v>
      </c>
      <c r="H707" s="37">
        <v>1194</v>
      </c>
      <c r="I707" s="38">
        <v>1186</v>
      </c>
    </row>
    <row r="708" spans="1:9">
      <c r="A708" s="19">
        <v>42160</v>
      </c>
      <c r="B708" s="34">
        <v>7.9570000000000007</v>
      </c>
      <c r="C708" s="37">
        <v>7.9634900000000011</v>
      </c>
      <c r="D708" s="37">
        <v>7.9604200000000009</v>
      </c>
      <c r="E708" s="37">
        <v>7.9665600000000003</v>
      </c>
      <c r="F708" s="37">
        <v>1164.6000000000001</v>
      </c>
      <c r="G708" s="37">
        <v>1169.7</v>
      </c>
      <c r="H708" s="37">
        <v>1197.4000000000001</v>
      </c>
      <c r="I708" s="38">
        <v>1161</v>
      </c>
    </row>
    <row r="709" spans="1:9">
      <c r="A709" s="19">
        <v>42167</v>
      </c>
      <c r="B709" s="34">
        <v>7.7359500000000008</v>
      </c>
      <c r="C709" s="37">
        <v>7.7422000000000004</v>
      </c>
      <c r="D709" s="37">
        <v>7.7391600000000009</v>
      </c>
      <c r="E709" s="37">
        <v>7.7452300000000003</v>
      </c>
      <c r="F709" s="37">
        <v>1182.8</v>
      </c>
      <c r="G709" s="37">
        <v>1180.1000000000001</v>
      </c>
      <c r="H709" s="37">
        <v>1206.8</v>
      </c>
      <c r="I709" s="38">
        <v>1161</v>
      </c>
    </row>
    <row r="710" spans="1:9">
      <c r="A710" s="19">
        <v>42174</v>
      </c>
      <c r="B710" s="34">
        <v>7.7976500000000009</v>
      </c>
      <c r="C710" s="37">
        <v>7.803090000000001</v>
      </c>
      <c r="D710" s="37">
        <v>7.8005100000000009</v>
      </c>
      <c r="E710" s="37">
        <v>7.805670000000001</v>
      </c>
      <c r="F710" s="37">
        <v>1203.4000000000001</v>
      </c>
      <c r="G710" s="37">
        <v>1200.3</v>
      </c>
      <c r="H710" s="37">
        <v>1206.8</v>
      </c>
      <c r="I710" s="38">
        <v>1161</v>
      </c>
    </row>
    <row r="711" spans="1:9">
      <c r="A711" s="19">
        <v>42181</v>
      </c>
      <c r="B711" s="34">
        <v>7.859700000000001</v>
      </c>
      <c r="C711" s="37">
        <v>7.8651800000000005</v>
      </c>
      <c r="D711" s="37">
        <v>7.8621300000000005</v>
      </c>
      <c r="E711" s="37">
        <v>7.8682300000000005</v>
      </c>
      <c r="F711" s="37">
        <v>1170.5</v>
      </c>
      <c r="G711" s="37">
        <v>1170.5</v>
      </c>
      <c r="H711" s="37"/>
      <c r="I711" s="38"/>
    </row>
    <row r="712" spans="1:9">
      <c r="A712" s="19">
        <v>42188</v>
      </c>
      <c r="B712" s="34">
        <v>7.9956000000000005</v>
      </c>
      <c r="C712" s="37">
        <v>8.0011100000000006</v>
      </c>
      <c r="D712" s="37">
        <v>7.9980300000000009</v>
      </c>
      <c r="E712" s="37">
        <v>8.0041900000000012</v>
      </c>
      <c r="F712" s="37">
        <v>1165.25</v>
      </c>
      <c r="G712" s="37">
        <v>1165.7</v>
      </c>
      <c r="H712" s="37"/>
      <c r="I712" s="38"/>
    </row>
    <row r="713" spans="1:9">
      <c r="A713" s="19">
        <v>42195</v>
      </c>
      <c r="B713" s="34">
        <v>7.9968000000000004</v>
      </c>
      <c r="C713" s="37">
        <v>8.0022900000000003</v>
      </c>
      <c r="D713" s="37">
        <v>7.9996800000000006</v>
      </c>
      <c r="E713" s="37">
        <v>8.0048900000000014</v>
      </c>
      <c r="F713" s="37">
        <v>1159.3</v>
      </c>
      <c r="G713" s="37">
        <v>1159.8</v>
      </c>
      <c r="H713" s="37"/>
      <c r="I713" s="38"/>
    </row>
    <row r="714" spans="1:9">
      <c r="A714" s="19">
        <v>42202</v>
      </c>
      <c r="B714" s="34">
        <v>8.1678500000000014</v>
      </c>
      <c r="C714" s="37">
        <v>8.1735800000000012</v>
      </c>
      <c r="D714" s="37">
        <v>8.1690100000000001</v>
      </c>
      <c r="E714" s="37">
        <v>8.1781400000000009</v>
      </c>
      <c r="F714" s="37">
        <v>1132.8</v>
      </c>
      <c r="G714" s="37">
        <v>1133.5</v>
      </c>
      <c r="H714" s="37"/>
      <c r="I714" s="38">
        <v>1100.6000000000001</v>
      </c>
    </row>
    <row r="715" spans="1:9">
      <c r="A715" s="19">
        <v>42209</v>
      </c>
      <c r="B715" s="34">
        <v>8.1848500000000008</v>
      </c>
      <c r="C715" s="37">
        <v>8.190290000000001</v>
      </c>
      <c r="D715" s="37">
        <v>8.1868300000000005</v>
      </c>
      <c r="E715" s="37">
        <v>8.19374</v>
      </c>
      <c r="F715" s="37">
        <v>1080.8</v>
      </c>
      <c r="G715" s="37">
        <v>1097.5</v>
      </c>
      <c r="H715" s="37">
        <v>1148</v>
      </c>
      <c r="I715" s="38"/>
    </row>
    <row r="716" spans="1:9">
      <c r="A716" s="19">
        <v>42216</v>
      </c>
      <c r="B716" s="34">
        <v>8.1288499999999999</v>
      </c>
      <c r="C716" s="37">
        <v>8.1344100000000008</v>
      </c>
      <c r="D716" s="37">
        <v>8.1313300000000002</v>
      </c>
      <c r="E716" s="37">
        <v>8.1374900000000014</v>
      </c>
      <c r="F716" s="37">
        <v>1098.4000000000001</v>
      </c>
      <c r="G716" s="37">
        <v>1094.9000000000001</v>
      </c>
      <c r="H716" s="37">
        <v>1103</v>
      </c>
      <c r="I716" s="38">
        <v>1093.9000000000001</v>
      </c>
    </row>
    <row r="717" spans="1:9">
      <c r="A717" s="19">
        <v>42223</v>
      </c>
      <c r="B717" s="34">
        <v>8.2670000000000012</v>
      </c>
      <c r="C717" s="37">
        <v>8.2725200000000001</v>
      </c>
      <c r="D717" s="37">
        <v>8.2693600000000007</v>
      </c>
      <c r="E717" s="37">
        <v>8.2756800000000013</v>
      </c>
      <c r="F717" s="37">
        <v>1093.5</v>
      </c>
      <c r="G717" s="37">
        <v>1092.6000000000001</v>
      </c>
      <c r="H717" s="37">
        <v>1101.2</v>
      </c>
      <c r="I717" s="38">
        <v>1091</v>
      </c>
    </row>
    <row r="718" spans="1:9">
      <c r="A718" s="19">
        <v>42230</v>
      </c>
      <c r="B718" s="34">
        <v>8.2241499999999998</v>
      </c>
      <c r="C718" s="37">
        <v>8.2297100000000007</v>
      </c>
      <c r="D718" s="37">
        <v>8.2269300000000012</v>
      </c>
      <c r="E718" s="37">
        <v>8.2324800000000007</v>
      </c>
      <c r="F718" s="37">
        <v>1118.25</v>
      </c>
      <c r="G718" s="37">
        <v>1114.7</v>
      </c>
      <c r="H718" s="37">
        <v>1118</v>
      </c>
      <c r="I718" s="38">
        <v>1110</v>
      </c>
    </row>
    <row r="719" spans="1:9">
      <c r="A719" s="19">
        <v>42237</v>
      </c>
      <c r="B719" s="34">
        <v>8.2141999999999999</v>
      </c>
      <c r="C719" s="37">
        <v>8.21983</v>
      </c>
      <c r="D719" s="37">
        <v>8.2159900000000015</v>
      </c>
      <c r="E719" s="37">
        <v>8.2236700000000003</v>
      </c>
      <c r="F719" s="37">
        <v>1156.5</v>
      </c>
      <c r="G719" s="37">
        <v>1160.6000000000001</v>
      </c>
      <c r="H719" s="37">
        <v>1169</v>
      </c>
      <c r="I719" s="38">
        <v>1147.5</v>
      </c>
    </row>
    <row r="720" spans="1:9">
      <c r="A720" s="19">
        <v>42244</v>
      </c>
      <c r="B720" s="34">
        <v>8.2668499999999998</v>
      </c>
      <c r="C720" s="37">
        <v>8.2720300000000009</v>
      </c>
      <c r="D720" s="37">
        <v>8.2677500000000013</v>
      </c>
      <c r="E720" s="37">
        <v>8.2763100000000005</v>
      </c>
      <c r="F720" s="37">
        <v>1135</v>
      </c>
      <c r="G720" s="37">
        <v>1132.5</v>
      </c>
      <c r="H720" s="37">
        <v>1175</v>
      </c>
      <c r="I720" s="38">
        <v>1127.8</v>
      </c>
    </row>
    <row r="721" spans="1:9">
      <c r="A721" s="19">
        <v>42251</v>
      </c>
      <c r="B721" s="34">
        <v>8.3262</v>
      </c>
      <c r="C721" s="37">
        <v>8.3312400000000011</v>
      </c>
      <c r="D721" s="37">
        <v>8.3266800000000014</v>
      </c>
      <c r="E721" s="37">
        <v>8.3357900000000011</v>
      </c>
      <c r="F721" s="37">
        <v>1118.25</v>
      </c>
      <c r="G721" s="37">
        <v>1120.7</v>
      </c>
      <c r="H721" s="37">
        <v>1137.8</v>
      </c>
      <c r="I721" s="38">
        <v>1106.5</v>
      </c>
    </row>
    <row r="722" spans="1:9">
      <c r="A722" s="19">
        <v>42258</v>
      </c>
      <c r="B722" s="34">
        <v>8.2029500000000013</v>
      </c>
      <c r="C722" s="37">
        <v>8.2080600000000015</v>
      </c>
      <c r="D722" s="37">
        <v>8.2048800000000011</v>
      </c>
      <c r="E722" s="37">
        <v>8.2112300000000005</v>
      </c>
      <c r="F722" s="37">
        <v>1100.25</v>
      </c>
      <c r="G722" s="37">
        <v>1103</v>
      </c>
      <c r="H722" s="37">
        <v>1175</v>
      </c>
      <c r="I722" s="38">
        <v>1015.2</v>
      </c>
    </row>
    <row r="723" spans="1:9">
      <c r="A723" s="19">
        <v>42265</v>
      </c>
      <c r="B723" s="34">
        <v>8.1156000000000006</v>
      </c>
      <c r="C723" s="37">
        <v>8.1211200000000012</v>
      </c>
      <c r="D723" s="37">
        <v>8.1179199999999998</v>
      </c>
      <c r="E723" s="37">
        <v>8.1243100000000013</v>
      </c>
      <c r="F723" s="37">
        <v>1141.5</v>
      </c>
      <c r="G723" s="37">
        <v>1138.5</v>
      </c>
      <c r="H723" s="37"/>
      <c r="I723" s="38">
        <v>1015.2</v>
      </c>
    </row>
    <row r="724" spans="1:9">
      <c r="A724" s="19">
        <v>42272</v>
      </c>
      <c r="B724" s="34">
        <v>8.5515500000000007</v>
      </c>
      <c r="C724" s="37">
        <v>8.555670000000001</v>
      </c>
      <c r="D724" s="37">
        <v>8.5520700000000005</v>
      </c>
      <c r="E724" s="37">
        <v>8.5592700000000015</v>
      </c>
      <c r="F724" s="37">
        <v>1146.6500000000001</v>
      </c>
      <c r="G724" s="37">
        <v>1147.5</v>
      </c>
      <c r="H724" s="37"/>
      <c r="I724" s="38">
        <v>1050.2</v>
      </c>
    </row>
    <row r="725" spans="1:9">
      <c r="A725" s="19">
        <v>42279</v>
      </c>
      <c r="B725" s="34">
        <v>8.3323999999999998</v>
      </c>
      <c r="C725" s="37">
        <v>8.336780000000001</v>
      </c>
      <c r="D725" s="37">
        <v>8.3337500000000002</v>
      </c>
      <c r="E725" s="37">
        <v>8.3398099999999999</v>
      </c>
      <c r="F725" s="37">
        <v>1140.75</v>
      </c>
      <c r="G725" s="37">
        <v>1138.6000000000001</v>
      </c>
      <c r="H725" s="37">
        <v>1152.9000000000001</v>
      </c>
      <c r="I725" s="38">
        <v>1105</v>
      </c>
    </row>
    <row r="726" spans="1:9">
      <c r="A726" s="19">
        <v>42286</v>
      </c>
      <c r="B726" s="34">
        <v>8.0829000000000004</v>
      </c>
      <c r="C726" s="37">
        <v>8.0870000000000015</v>
      </c>
      <c r="D726" s="37">
        <v>8.0840000000000014</v>
      </c>
      <c r="E726" s="37">
        <v>8.0899900000000002</v>
      </c>
      <c r="F726" s="37">
        <v>1151.55</v>
      </c>
      <c r="G726" s="37">
        <v>1157.1000000000001</v>
      </c>
      <c r="H726" s="37">
        <v>1196.9000000000001</v>
      </c>
      <c r="I726" s="38">
        <v>1110</v>
      </c>
    </row>
    <row r="727" spans="1:9">
      <c r="A727" s="19">
        <v>42293</v>
      </c>
      <c r="B727" s="34">
        <v>8.0922999999999998</v>
      </c>
      <c r="C727" s="37">
        <v>8.0967099999999999</v>
      </c>
      <c r="D727" s="37">
        <v>8.0925400000000014</v>
      </c>
      <c r="E727" s="37">
        <v>8.1008800000000001</v>
      </c>
      <c r="F727" s="37">
        <v>1180.8500000000001</v>
      </c>
      <c r="G727" s="37">
        <v>1179.9000000000001</v>
      </c>
      <c r="H727" s="37">
        <v>1193</v>
      </c>
      <c r="I727" s="38">
        <v>1110</v>
      </c>
    </row>
    <row r="728" spans="1:9">
      <c r="A728" s="19">
        <v>42300</v>
      </c>
      <c r="B728" s="34">
        <v>8.3755000000000006</v>
      </c>
      <c r="C728" s="37">
        <v>8.3798400000000015</v>
      </c>
      <c r="D728" s="37">
        <v>8.3767300000000002</v>
      </c>
      <c r="E728" s="37">
        <v>8.3829400000000014</v>
      </c>
      <c r="F728" s="37">
        <v>1161.25</v>
      </c>
      <c r="G728" s="37">
        <v>1164.6000000000001</v>
      </c>
      <c r="H728" s="37">
        <v>1196.9000000000001</v>
      </c>
      <c r="I728" s="38">
        <v>1110</v>
      </c>
    </row>
    <row r="729" spans="1:9">
      <c r="A729" s="19">
        <v>42307</v>
      </c>
      <c r="B729" s="34">
        <v>8.4618000000000002</v>
      </c>
      <c r="C729" s="37">
        <v>8.4661000000000008</v>
      </c>
      <c r="D729" s="37">
        <v>8.4630200000000002</v>
      </c>
      <c r="E729" s="37">
        <v>8.4691800000000015</v>
      </c>
      <c r="F729" s="37">
        <v>1142.3500000000001</v>
      </c>
      <c r="G729" s="37">
        <v>1141.8</v>
      </c>
      <c r="H729" s="37">
        <v>1159</v>
      </c>
      <c r="I729" s="38">
        <v>1130.7</v>
      </c>
    </row>
    <row r="730" spans="1:9">
      <c r="A730" s="19">
        <v>42314</v>
      </c>
      <c r="B730" s="34">
        <v>8.6658500000000007</v>
      </c>
      <c r="C730" s="37">
        <v>8.6709300000000002</v>
      </c>
      <c r="D730" s="37">
        <v>8.6674800000000012</v>
      </c>
      <c r="E730" s="37">
        <v>8.6743700000000015</v>
      </c>
      <c r="F730" s="37">
        <v>1088.9000000000001</v>
      </c>
      <c r="G730" s="37">
        <v>1087.5999999999999</v>
      </c>
      <c r="H730" s="37"/>
      <c r="I730" s="38"/>
    </row>
    <row r="731" spans="1:9">
      <c r="A731" s="19">
        <v>42321</v>
      </c>
      <c r="B731" s="34">
        <v>8.7095000000000002</v>
      </c>
      <c r="C731" s="37">
        <v>8.7144000000000013</v>
      </c>
      <c r="D731" s="37">
        <v>8.7112500000000015</v>
      </c>
      <c r="E731" s="37">
        <v>8.717550000000001</v>
      </c>
      <c r="F731" s="37">
        <v>1081.5</v>
      </c>
      <c r="G731" s="37">
        <v>1081.3</v>
      </c>
      <c r="H731" s="37"/>
      <c r="I731" s="38"/>
    </row>
    <row r="732" spans="1:9">
      <c r="A732" s="19">
        <v>42328</v>
      </c>
      <c r="B732" s="34">
        <v>8.6160000000000014</v>
      </c>
      <c r="C732" s="37">
        <v>8.6215600000000006</v>
      </c>
      <c r="D732" s="37">
        <v>8.618640000000001</v>
      </c>
      <c r="E732" s="37">
        <v>8.6244700000000005</v>
      </c>
      <c r="F732" s="37">
        <v>1081.75</v>
      </c>
      <c r="G732" s="37">
        <v>1082.9000000000001</v>
      </c>
      <c r="H732" s="37"/>
      <c r="I732" s="38"/>
    </row>
    <row r="733" spans="1:9">
      <c r="A733" s="19">
        <v>42335</v>
      </c>
      <c r="B733" s="34">
        <v>8.6893000000000011</v>
      </c>
      <c r="C733" s="37">
        <v>8.6932100000000005</v>
      </c>
      <c r="D733" s="37">
        <v>8.6899100000000011</v>
      </c>
      <c r="E733" s="37">
        <v>8.69651</v>
      </c>
      <c r="F733" s="37">
        <v>1057.4000000000001</v>
      </c>
      <c r="G733" s="37">
        <v>1055.9000000000001</v>
      </c>
      <c r="H733" s="37">
        <v>1062</v>
      </c>
      <c r="I733" s="38">
        <v>1052.8</v>
      </c>
    </row>
    <row r="734" spans="1:9">
      <c r="A734" s="19">
        <v>42342</v>
      </c>
      <c r="B734" s="34">
        <v>8.5246500000000012</v>
      </c>
      <c r="C734" s="37">
        <v>8.5277400000000014</v>
      </c>
      <c r="D734" s="37">
        <v>8.5243200000000012</v>
      </c>
      <c r="E734" s="37">
        <v>8.5311599999999999</v>
      </c>
      <c r="F734" s="37">
        <v>1079.25</v>
      </c>
      <c r="G734" s="37">
        <v>1086.8</v>
      </c>
      <c r="H734" s="37">
        <v>1090</v>
      </c>
      <c r="I734" s="38">
        <v>1063.8</v>
      </c>
    </row>
    <row r="735" spans="1:9">
      <c r="A735" s="19">
        <v>42349</v>
      </c>
      <c r="B735" s="34">
        <v>8.6950000000000003</v>
      </c>
      <c r="C735" s="37">
        <v>8.697610000000001</v>
      </c>
      <c r="D735" s="37">
        <v>8.6934300000000011</v>
      </c>
      <c r="E735" s="37">
        <v>8.7017800000000012</v>
      </c>
      <c r="F735" s="37">
        <v>1072.5</v>
      </c>
      <c r="G735" s="37">
        <v>1076</v>
      </c>
      <c r="H735" s="37">
        <v>1090</v>
      </c>
      <c r="I735" s="38">
        <v>1058.8</v>
      </c>
    </row>
    <row r="736" spans="1:9">
      <c r="A736" s="19">
        <v>42356</v>
      </c>
      <c r="B736" s="34">
        <v>8.7613500000000002</v>
      </c>
      <c r="C736" s="37">
        <v>8.7636600000000016</v>
      </c>
      <c r="D736" s="37">
        <v>8.75976</v>
      </c>
      <c r="E736" s="37">
        <v>8.76755</v>
      </c>
      <c r="F736" s="37">
        <v>1062.5</v>
      </c>
      <c r="G736" s="37">
        <v>1065.4000000000001</v>
      </c>
      <c r="H736" s="37">
        <v>1082.5</v>
      </c>
      <c r="I736" s="38">
        <v>1041</v>
      </c>
    </row>
    <row r="737" spans="1:9">
      <c r="A737" s="19">
        <v>42363</v>
      </c>
      <c r="B737" s="34">
        <v>8.6588000000000012</v>
      </c>
      <c r="C737" s="37">
        <v>8.6612100000000005</v>
      </c>
      <c r="D737" s="37">
        <v>8.6565700000000003</v>
      </c>
      <c r="E737" s="37">
        <v>8.6658400000000011</v>
      </c>
      <c r="F737" s="37">
        <v>1071.9000000000001</v>
      </c>
      <c r="G737" s="37">
        <v>1077.8</v>
      </c>
      <c r="H737" s="37"/>
      <c r="I737" s="38"/>
    </row>
    <row r="738" spans="1:9">
      <c r="A738" s="19">
        <v>42370</v>
      </c>
      <c r="B738" s="34">
        <v>8.8513500000000001</v>
      </c>
      <c r="C738" s="37">
        <v>8.8541800000000013</v>
      </c>
      <c r="D738" s="37">
        <v>8.8482600000000016</v>
      </c>
      <c r="E738" s="37">
        <v>8.8600900000000014</v>
      </c>
      <c r="F738" s="37">
        <v>1062.25</v>
      </c>
      <c r="G738" s="37">
        <v>1059.0999999999999</v>
      </c>
      <c r="H738" s="37"/>
      <c r="I738" s="38"/>
    </row>
    <row r="739" spans="1:9">
      <c r="A739" s="19">
        <v>42377</v>
      </c>
      <c r="B739" s="34">
        <v>8.9005500000000008</v>
      </c>
      <c r="C739" s="37">
        <v>8.9035600000000006</v>
      </c>
      <c r="D739" s="37">
        <v>8.8992000000000004</v>
      </c>
      <c r="E739" s="37">
        <v>8.9079200000000007</v>
      </c>
      <c r="F739" s="37">
        <v>1101.8500000000001</v>
      </c>
      <c r="G739" s="37">
        <v>1102</v>
      </c>
      <c r="H739" s="37">
        <v>1118</v>
      </c>
      <c r="I739" s="38">
        <v>1090</v>
      </c>
    </row>
    <row r="740" spans="1:9">
      <c r="A740" s="19">
        <v>42384</v>
      </c>
      <c r="B740" s="34">
        <v>8.8105000000000011</v>
      </c>
      <c r="C740" s="37">
        <v>8.8141000000000016</v>
      </c>
      <c r="D740" s="37">
        <v>8.8103700000000007</v>
      </c>
      <c r="E740" s="37">
        <v>8.8178200000000011</v>
      </c>
      <c r="F740" s="37">
        <v>1093.75</v>
      </c>
      <c r="G740" s="37">
        <v>1089.4000000000001</v>
      </c>
      <c r="H740" s="37">
        <v>1118</v>
      </c>
      <c r="I740" s="38">
        <v>1073.8</v>
      </c>
    </row>
    <row r="741" spans="1:9">
      <c r="A741" s="19">
        <v>42391</v>
      </c>
      <c r="B741" s="34">
        <v>8.7477499999999999</v>
      </c>
      <c r="C741" s="37">
        <v>8.7509000000000015</v>
      </c>
      <c r="D741" s="37">
        <v>8.7476500000000001</v>
      </c>
      <c r="E741" s="37">
        <v>8.7541400000000014</v>
      </c>
      <c r="F741" s="37">
        <v>1096.25</v>
      </c>
      <c r="G741" s="37">
        <v>1100.5</v>
      </c>
      <c r="H741" s="37">
        <v>1118</v>
      </c>
      <c r="I741" s="38">
        <v>1073.8</v>
      </c>
    </row>
    <row r="742" spans="1:9">
      <c r="A742" s="19">
        <v>42398</v>
      </c>
      <c r="B742" s="34">
        <v>8.7276500000000006</v>
      </c>
      <c r="C742" s="37">
        <v>8.7304100000000009</v>
      </c>
      <c r="D742" s="37">
        <v>8.7269200000000016</v>
      </c>
      <c r="E742" s="37">
        <v>8.7338900000000006</v>
      </c>
      <c r="F742" s="37">
        <v>1111.8</v>
      </c>
      <c r="G742" s="37">
        <v>1118</v>
      </c>
      <c r="H742" s="37">
        <v>1120.1000000000001</v>
      </c>
      <c r="I742" s="38">
        <v>1112.2</v>
      </c>
    </row>
    <row r="743" spans="1:9">
      <c r="A743" s="19">
        <v>42405</v>
      </c>
      <c r="B743" s="34">
        <v>8.5716000000000001</v>
      </c>
      <c r="C743" s="37">
        <v>8.5739900000000002</v>
      </c>
      <c r="D743" s="37">
        <v>8.5700900000000004</v>
      </c>
      <c r="E743" s="37">
        <v>8.57789</v>
      </c>
      <c r="F743" s="37">
        <v>1150.3500000000001</v>
      </c>
      <c r="G743" s="37">
        <v>1173.9000000000001</v>
      </c>
      <c r="H743" s="37"/>
      <c r="I743" s="38">
        <v>1105</v>
      </c>
    </row>
    <row r="744" spans="1:9">
      <c r="A744" s="19">
        <v>42412</v>
      </c>
      <c r="B744" s="34">
        <v>8.6239000000000008</v>
      </c>
      <c r="C744" s="37">
        <v>8.6262300000000014</v>
      </c>
      <c r="D744" s="37">
        <v>8.6233599999999999</v>
      </c>
      <c r="E744" s="37">
        <v>8.6291000000000011</v>
      </c>
      <c r="F744" s="37">
        <v>1239.75</v>
      </c>
      <c r="G744" s="37">
        <v>1239.1000000000001</v>
      </c>
      <c r="H744" s="37"/>
      <c r="I744" s="38">
        <v>1228</v>
      </c>
    </row>
    <row r="745" spans="1:9">
      <c r="A745" s="19">
        <v>42419</v>
      </c>
      <c r="B745" s="34">
        <v>8.5869</v>
      </c>
      <c r="C745" s="37">
        <v>8.5887700000000002</v>
      </c>
      <c r="D745" s="37">
        <v>8.5851100000000002</v>
      </c>
      <c r="E745" s="37">
        <v>8.5924300000000002</v>
      </c>
      <c r="F745" s="37">
        <v>1231.1500000000001</v>
      </c>
      <c r="G745" s="37">
        <v>1228</v>
      </c>
      <c r="H745" s="37"/>
      <c r="I745" s="38">
        <v>1160</v>
      </c>
    </row>
    <row r="746" spans="1:9">
      <c r="A746" s="19">
        <v>42426</v>
      </c>
      <c r="B746" s="34">
        <v>8.6859999999999999</v>
      </c>
      <c r="C746" s="37">
        <v>8.6879000000000008</v>
      </c>
      <c r="D746" s="37">
        <v>8.68431</v>
      </c>
      <c r="E746" s="37">
        <v>8.6914800000000003</v>
      </c>
      <c r="F746" s="37">
        <v>1226.5</v>
      </c>
      <c r="G746" s="37">
        <v>1222.9000000000001</v>
      </c>
      <c r="H746" s="37">
        <v>1284</v>
      </c>
      <c r="I746" s="38">
        <v>1201.5</v>
      </c>
    </row>
    <row r="747" spans="1:9">
      <c r="A747" s="19">
        <v>42433</v>
      </c>
      <c r="B747" s="34">
        <v>8.5301500000000008</v>
      </c>
      <c r="C747" s="37">
        <v>8.5321100000000012</v>
      </c>
      <c r="D747" s="37">
        <v>8.5291399999999999</v>
      </c>
      <c r="E747" s="37">
        <v>8.5350800000000007</v>
      </c>
      <c r="F747" s="37">
        <v>1277.5</v>
      </c>
      <c r="G747" s="37">
        <v>1260</v>
      </c>
      <c r="H747" s="37">
        <v>1288</v>
      </c>
      <c r="I747" s="38">
        <v>1201.5</v>
      </c>
    </row>
    <row r="748" spans="1:9">
      <c r="A748" s="19">
        <v>42440</v>
      </c>
      <c r="B748" s="34">
        <v>8.4350000000000005</v>
      </c>
      <c r="C748" s="37">
        <v>8.4367800000000006</v>
      </c>
      <c r="D748" s="37">
        <v>8.4339700000000004</v>
      </c>
      <c r="E748" s="37">
        <v>8.4395900000000008</v>
      </c>
      <c r="F748" s="37">
        <v>1264.75</v>
      </c>
      <c r="G748" s="37">
        <v>1249.4000000000001</v>
      </c>
      <c r="H748" s="37">
        <v>1298.9000000000001</v>
      </c>
      <c r="I748" s="38">
        <v>1243</v>
      </c>
    </row>
    <row r="749" spans="1:9">
      <c r="A749" s="19">
        <v>42447</v>
      </c>
      <c r="B749" s="34">
        <v>8.3397000000000006</v>
      </c>
      <c r="C749" s="37">
        <v>8.3406800000000008</v>
      </c>
      <c r="D749" s="37">
        <v>8.3376100000000015</v>
      </c>
      <c r="E749" s="37">
        <v>8.34375</v>
      </c>
      <c r="F749" s="37">
        <v>1252.1000000000001</v>
      </c>
      <c r="G749" s="37">
        <v>1257.1000000000001</v>
      </c>
      <c r="H749" s="37">
        <v>1282.4000000000001</v>
      </c>
      <c r="I749" s="38">
        <v>1229</v>
      </c>
    </row>
    <row r="750" spans="1:9">
      <c r="A750" s="19">
        <v>42454</v>
      </c>
      <c r="B750" s="34">
        <v>8.503400000000001</v>
      </c>
      <c r="C750" s="37">
        <v>8.5045800000000007</v>
      </c>
      <c r="D750" s="37">
        <v>8.5002800000000001</v>
      </c>
      <c r="E750" s="37">
        <v>8.5088699999999999</v>
      </c>
      <c r="F750" s="37">
        <v>1221</v>
      </c>
      <c r="G750" s="37">
        <v>1221.3</v>
      </c>
      <c r="H750" s="37"/>
      <c r="I750" s="38"/>
    </row>
    <row r="751" spans="1:9">
      <c r="A751" s="20">
        <v>42461</v>
      </c>
      <c r="B751" s="39">
        <v>8.3415499999999998</v>
      </c>
      <c r="C751" s="40">
        <v>8.3427400000000009</v>
      </c>
      <c r="D751" s="40">
        <v>8.3390400000000007</v>
      </c>
      <c r="E751" s="40">
        <v>8.3464300000000016</v>
      </c>
      <c r="F751" s="37">
        <v>1213.6000000000001</v>
      </c>
      <c r="G751" s="37">
        <v>1222.5</v>
      </c>
      <c r="H751" s="37">
        <v>1225</v>
      </c>
      <c r="I751" s="38">
        <v>1210.1000000000001</v>
      </c>
    </row>
    <row r="752" spans="1:9">
      <c r="A752" s="19">
        <v>42468</v>
      </c>
      <c r="B752" s="34">
        <v>8.21265</v>
      </c>
      <c r="C752" s="37">
        <v>8.214220000000001</v>
      </c>
      <c r="D752" s="37">
        <v>8.2107800000000015</v>
      </c>
      <c r="E752" s="37">
        <v>8.2176600000000004</v>
      </c>
      <c r="F752" s="35">
        <v>1239.5</v>
      </c>
      <c r="G752" s="35">
        <v>1239.5</v>
      </c>
      <c r="H752" s="35">
        <v>1260</v>
      </c>
      <c r="I752" s="36">
        <v>1221.1000000000001</v>
      </c>
    </row>
    <row r="753" spans="1:9">
      <c r="A753" s="19">
        <v>42475</v>
      </c>
      <c r="B753" s="34">
        <v>8.2447499999999998</v>
      </c>
      <c r="C753" s="37">
        <v>8.2458000000000009</v>
      </c>
      <c r="D753" s="37">
        <v>8.2427800000000016</v>
      </c>
      <c r="E753" s="37">
        <v>8.2488100000000006</v>
      </c>
      <c r="F753" s="37">
        <v>1227.1000000000001</v>
      </c>
      <c r="G753" s="37">
        <v>1234.2</v>
      </c>
      <c r="H753" s="37">
        <v>1298</v>
      </c>
      <c r="I753" s="38">
        <v>1203.3</v>
      </c>
    </row>
    <row r="754" spans="1:9">
      <c r="A754" s="19">
        <v>42482</v>
      </c>
      <c r="B754" s="34">
        <v>8.2104499999999998</v>
      </c>
      <c r="C754" s="37">
        <v>8.2116400000000009</v>
      </c>
      <c r="D754" s="37">
        <v>8.20824</v>
      </c>
      <c r="E754" s="37">
        <v>8.2150300000000005</v>
      </c>
      <c r="F754" s="37">
        <v>1243.25</v>
      </c>
      <c r="G754" s="37">
        <v>1232</v>
      </c>
      <c r="H754" s="37">
        <v>1298</v>
      </c>
      <c r="I754" s="38">
        <v>1220</v>
      </c>
    </row>
    <row r="755" spans="1:9">
      <c r="A755" s="19">
        <v>42489</v>
      </c>
      <c r="B755" s="34">
        <v>8.0523500000000006</v>
      </c>
      <c r="C755" s="37">
        <v>8.0535200000000007</v>
      </c>
      <c r="D755" s="37">
        <v>8.0504899999999999</v>
      </c>
      <c r="E755" s="37">
        <v>8.05654</v>
      </c>
      <c r="F755" s="37">
        <v>1285.6500000000001</v>
      </c>
      <c r="G755" s="37">
        <v>1293.7</v>
      </c>
      <c r="H755" s="37">
        <v>1297.8</v>
      </c>
      <c r="I755" s="38">
        <v>1281.6000000000001</v>
      </c>
    </row>
    <row r="756" spans="1:9">
      <c r="A756" s="19">
        <v>42496</v>
      </c>
      <c r="B756" s="34">
        <v>8.2045000000000012</v>
      </c>
      <c r="C756" s="37">
        <v>8.2057300000000009</v>
      </c>
      <c r="D756" s="37">
        <v>8.20242</v>
      </c>
      <c r="E756" s="37">
        <v>8.2090300000000003</v>
      </c>
      <c r="F756" s="37">
        <v>1289</v>
      </c>
      <c r="G756" s="37">
        <v>1289.5</v>
      </c>
      <c r="H756" s="37">
        <v>1328</v>
      </c>
      <c r="I756" s="38">
        <v>1280</v>
      </c>
    </row>
    <row r="757" spans="1:9">
      <c r="A757" s="19">
        <v>42503</v>
      </c>
      <c r="B757" s="34">
        <v>8.2068500000000011</v>
      </c>
      <c r="C757" s="37">
        <v>8.2085000000000008</v>
      </c>
      <c r="D757" s="37">
        <v>8.2054800000000014</v>
      </c>
      <c r="E757" s="37">
        <v>8.2115100000000005</v>
      </c>
      <c r="F757" s="37">
        <v>1265.9000000000001</v>
      </c>
      <c r="G757" s="37">
        <v>1273.4000000000001</v>
      </c>
      <c r="H757" s="37">
        <v>1328</v>
      </c>
      <c r="I757" s="38">
        <v>1266.8</v>
      </c>
    </row>
    <row r="758" spans="1:9">
      <c r="A758" s="19">
        <v>42510</v>
      </c>
      <c r="B758" s="34">
        <v>8.3403000000000009</v>
      </c>
      <c r="C758" s="37">
        <v>8.3416200000000007</v>
      </c>
      <c r="D758" s="37">
        <v>8.3385600000000011</v>
      </c>
      <c r="E758" s="37">
        <v>8.3446800000000003</v>
      </c>
      <c r="F758" s="37">
        <v>1254.2</v>
      </c>
      <c r="G758" s="37">
        <v>1255.4000000000001</v>
      </c>
      <c r="H758" s="37">
        <v>1287</v>
      </c>
      <c r="I758" s="38">
        <v>1245</v>
      </c>
    </row>
    <row r="759" spans="1:9">
      <c r="A759" s="19">
        <v>42517</v>
      </c>
      <c r="B759" s="34">
        <v>8.3355500000000013</v>
      </c>
      <c r="C759" s="37">
        <v>8.3364400000000014</v>
      </c>
      <c r="D759" s="37">
        <v>8.3329500000000003</v>
      </c>
      <c r="E759" s="37">
        <v>8.3399200000000011</v>
      </c>
      <c r="F759" s="37">
        <v>1216.25</v>
      </c>
      <c r="G759" s="37">
        <v>1212.4000000000001</v>
      </c>
      <c r="H759" s="37">
        <v>1222.1000000000001</v>
      </c>
      <c r="I759" s="38">
        <v>1210</v>
      </c>
    </row>
    <row r="760" spans="1:9">
      <c r="A760" s="19">
        <v>42524</v>
      </c>
      <c r="B760" s="34">
        <v>8.2098000000000013</v>
      </c>
      <c r="C760" s="37">
        <v>8.2105800000000002</v>
      </c>
      <c r="D760" s="37">
        <v>8.2074400000000001</v>
      </c>
      <c r="E760" s="37">
        <v>8.2137200000000004</v>
      </c>
      <c r="F760" s="37">
        <v>1240.5</v>
      </c>
      <c r="G760" s="37">
        <v>1244.5</v>
      </c>
      <c r="H760" s="37">
        <v>1265</v>
      </c>
      <c r="I760" s="38">
        <v>1201.1000000000001</v>
      </c>
    </row>
    <row r="761" spans="1:9">
      <c r="A761" s="19">
        <v>42531</v>
      </c>
      <c r="B761" s="34">
        <v>8.2095500000000001</v>
      </c>
      <c r="C761" s="37">
        <v>8.2100500000000007</v>
      </c>
      <c r="D761" s="37">
        <v>8.2065800000000007</v>
      </c>
      <c r="E761" s="37">
        <v>8.2135200000000008</v>
      </c>
      <c r="F761" s="37">
        <v>1275.5</v>
      </c>
      <c r="G761" s="37">
        <v>1275.9000000000001</v>
      </c>
      <c r="H761" s="37">
        <v>1279.1000000000001</v>
      </c>
      <c r="I761" s="38">
        <v>1201.1000000000001</v>
      </c>
    </row>
    <row r="762" spans="1:9">
      <c r="A762" s="19">
        <v>42538</v>
      </c>
      <c r="B762" s="34">
        <v>8.3945000000000007</v>
      </c>
      <c r="C762" s="37">
        <v>8.3951600000000006</v>
      </c>
      <c r="D762" s="37">
        <v>8.3921500000000009</v>
      </c>
      <c r="E762" s="37">
        <v>8.3981600000000007</v>
      </c>
      <c r="F762" s="37">
        <v>1290.7</v>
      </c>
      <c r="G762" s="37">
        <v>1300.1000000000001</v>
      </c>
      <c r="H762" s="37"/>
      <c r="I762" s="38">
        <v>1200</v>
      </c>
    </row>
    <row r="763" spans="1:9">
      <c r="A763" s="19">
        <v>42545</v>
      </c>
      <c r="B763" s="34">
        <v>8.4296500000000005</v>
      </c>
      <c r="C763" s="37">
        <v>8.4298200000000012</v>
      </c>
      <c r="D763" s="37">
        <v>8.423350000000001</v>
      </c>
      <c r="E763" s="37">
        <v>8.4362900000000014</v>
      </c>
      <c r="F763" s="37">
        <v>1315.5</v>
      </c>
      <c r="G763" s="37">
        <v>1316.4</v>
      </c>
      <c r="H763" s="37">
        <v>1360</v>
      </c>
      <c r="I763" s="38">
        <v>1185</v>
      </c>
    </row>
    <row r="764" spans="1:9">
      <c r="A764" s="19">
        <v>42552</v>
      </c>
      <c r="B764" s="34">
        <v>8.3325500000000012</v>
      </c>
      <c r="C764" s="37">
        <v>8.3328700000000016</v>
      </c>
      <c r="D764" s="37">
        <v>8.3301800000000004</v>
      </c>
      <c r="E764" s="37">
        <v>8.3355500000000013</v>
      </c>
      <c r="F764" s="37">
        <v>1340</v>
      </c>
      <c r="G764" s="37">
        <v>1344</v>
      </c>
      <c r="H764" s="37">
        <v>1475</v>
      </c>
      <c r="I764" s="38">
        <v>1322.1000000000001</v>
      </c>
    </row>
    <row r="765" spans="1:9">
      <c r="A765" s="19">
        <v>42559</v>
      </c>
      <c r="B765" s="34">
        <v>8.5444500000000012</v>
      </c>
      <c r="C765" s="37">
        <v>8.5444800000000001</v>
      </c>
      <c r="D765" s="37">
        <v>8.5413399999999999</v>
      </c>
      <c r="E765" s="37">
        <v>8.5476100000000006</v>
      </c>
      <c r="F765" s="37">
        <v>1354.25</v>
      </c>
      <c r="G765" s="37">
        <v>1365.8</v>
      </c>
      <c r="H765" s="37">
        <v>1475</v>
      </c>
      <c r="I765" s="38">
        <v>1355</v>
      </c>
    </row>
    <row r="766" spans="1:9">
      <c r="A766" s="19">
        <v>42566</v>
      </c>
      <c r="B766" s="34">
        <v>8.4556000000000004</v>
      </c>
      <c r="C766" s="37">
        <v>8.4555400000000009</v>
      </c>
      <c r="D766" s="37">
        <v>8.4523900000000012</v>
      </c>
      <c r="E766" s="37">
        <v>8.4586800000000011</v>
      </c>
      <c r="F766" s="37">
        <v>1327</v>
      </c>
      <c r="G766" s="37">
        <v>1327.2</v>
      </c>
      <c r="H766" s="37">
        <v>1368.3</v>
      </c>
      <c r="I766" s="38">
        <v>1300</v>
      </c>
    </row>
    <row r="767" spans="1:9">
      <c r="A767" s="19">
        <v>42573</v>
      </c>
      <c r="B767" s="34">
        <v>8.5438000000000009</v>
      </c>
      <c r="C767" s="37">
        <v>8.5436399999999999</v>
      </c>
      <c r="D767" s="37">
        <v>8.5394900000000007</v>
      </c>
      <c r="E767" s="37">
        <v>8.5477900000000009</v>
      </c>
      <c r="F767" s="37">
        <v>1320.75</v>
      </c>
      <c r="G767" s="37">
        <v>1322.2</v>
      </c>
      <c r="H767" s="37"/>
      <c r="I767" s="38">
        <v>1311.1000000000001</v>
      </c>
    </row>
    <row r="768" spans="1:9">
      <c r="A768" s="19">
        <v>42580</v>
      </c>
      <c r="B768" s="34">
        <v>8.4229000000000003</v>
      </c>
      <c r="C768" s="37">
        <v>8.4222000000000001</v>
      </c>
      <c r="D768" s="37">
        <v>8.4190100000000001</v>
      </c>
      <c r="E768" s="37">
        <v>8.4253900000000002</v>
      </c>
      <c r="F768" s="37">
        <v>1342</v>
      </c>
      <c r="G768" s="37">
        <v>1349.7</v>
      </c>
      <c r="H768" s="37">
        <v>1356.6000000000001</v>
      </c>
      <c r="I768" s="38">
        <v>1334.4</v>
      </c>
    </row>
    <row r="769" spans="1:9">
      <c r="A769" s="19">
        <v>42587</v>
      </c>
      <c r="B769" s="34">
        <v>8.5051500000000004</v>
      </c>
      <c r="C769" s="37">
        <v>8.5048000000000012</v>
      </c>
      <c r="D769" s="37">
        <v>8.5012900000000009</v>
      </c>
      <c r="E769" s="37">
        <v>8.5083000000000002</v>
      </c>
      <c r="F769" s="37">
        <v>1340.4</v>
      </c>
      <c r="G769" s="37">
        <v>1334.5</v>
      </c>
      <c r="H769" s="37">
        <v>1373</v>
      </c>
      <c r="I769" s="38">
        <v>1330</v>
      </c>
    </row>
    <row r="770" spans="1:9">
      <c r="A770" s="19">
        <v>42594</v>
      </c>
      <c r="B770" s="34">
        <v>8.2089500000000015</v>
      </c>
      <c r="C770" s="37">
        <v>8.20852</v>
      </c>
      <c r="D770" s="37">
        <v>8.2057800000000007</v>
      </c>
      <c r="E770" s="37">
        <v>8.2112500000000015</v>
      </c>
      <c r="F770" s="37">
        <v>1352.2</v>
      </c>
      <c r="G770" s="37">
        <v>1333.2</v>
      </c>
      <c r="H770" s="37">
        <v>1360</v>
      </c>
      <c r="I770" s="38">
        <v>1328.5</v>
      </c>
    </row>
    <row r="771" spans="1:9">
      <c r="A771" s="19">
        <v>42601</v>
      </c>
      <c r="B771" s="34">
        <v>8.2074500000000015</v>
      </c>
      <c r="C771" s="37">
        <v>8.2070300000000014</v>
      </c>
      <c r="D771" s="37">
        <v>8.2040300000000013</v>
      </c>
      <c r="E771" s="37">
        <v>8.2100200000000001</v>
      </c>
      <c r="F771" s="37">
        <v>1346.4</v>
      </c>
      <c r="G771" s="37">
        <v>1339.9</v>
      </c>
      <c r="H771" s="37">
        <v>1366</v>
      </c>
      <c r="I771" s="38">
        <v>1328.5</v>
      </c>
    </row>
    <row r="772" spans="1:9">
      <c r="A772" s="19">
        <v>42608</v>
      </c>
      <c r="B772" s="34">
        <v>8.18825</v>
      </c>
      <c r="C772" s="37">
        <v>8.1875800000000005</v>
      </c>
      <c r="D772" s="37">
        <v>8.1844100000000015</v>
      </c>
      <c r="E772" s="37">
        <v>8.1907500000000013</v>
      </c>
      <c r="F772" s="37">
        <v>1318.75</v>
      </c>
      <c r="G772" s="37">
        <v>1321.2</v>
      </c>
      <c r="H772" s="37">
        <v>1366</v>
      </c>
      <c r="I772" s="38">
        <v>1315</v>
      </c>
    </row>
    <row r="773" spans="1:9">
      <c r="A773" s="19">
        <v>42615</v>
      </c>
      <c r="B773" s="34">
        <v>8.3312500000000007</v>
      </c>
      <c r="C773" s="37">
        <v>8.3307500000000001</v>
      </c>
      <c r="D773" s="37">
        <v>8.3275400000000008</v>
      </c>
      <c r="E773" s="37">
        <v>8.3339500000000015</v>
      </c>
      <c r="F773" s="37">
        <v>1324.7</v>
      </c>
      <c r="G773" s="37">
        <v>1321.6000000000001</v>
      </c>
      <c r="H773" s="37">
        <v>1352.8</v>
      </c>
      <c r="I773" s="38">
        <v>1262.6000000000001</v>
      </c>
    </row>
    <row r="774" spans="1:9">
      <c r="A774" s="19">
        <v>42622</v>
      </c>
      <c r="B774" s="34">
        <v>8.2567000000000004</v>
      </c>
      <c r="C774" s="37">
        <v>8.2561300000000006</v>
      </c>
      <c r="D774" s="37">
        <v>8.253070000000001</v>
      </c>
      <c r="E774" s="37">
        <v>8.2591800000000006</v>
      </c>
      <c r="F774" s="37">
        <v>1330.8500000000001</v>
      </c>
      <c r="G774" s="37">
        <v>1328</v>
      </c>
      <c r="H774" s="37">
        <v>1352.8</v>
      </c>
      <c r="I774" s="38">
        <v>1164.8</v>
      </c>
    </row>
    <row r="775" spans="1:9">
      <c r="A775" s="19">
        <v>42629</v>
      </c>
      <c r="B775" s="34">
        <v>8.2999500000000008</v>
      </c>
      <c r="C775" s="37">
        <v>8.2993500000000004</v>
      </c>
      <c r="D775" s="37">
        <v>8.2966700000000007</v>
      </c>
      <c r="E775" s="37">
        <v>8.3020300000000002</v>
      </c>
      <c r="F775" s="37">
        <v>1308.3500000000001</v>
      </c>
      <c r="G775" s="37">
        <v>1312.6000000000001</v>
      </c>
      <c r="H775" s="37">
        <v>1352.8</v>
      </c>
      <c r="I775" s="38">
        <v>1164.8</v>
      </c>
    </row>
    <row r="776" spans="1:9">
      <c r="A776" s="19">
        <v>42636</v>
      </c>
      <c r="B776" s="34">
        <v>8.1184500000000011</v>
      </c>
      <c r="C776" s="37">
        <v>8.1179100000000002</v>
      </c>
      <c r="D776" s="37">
        <v>8.1147900000000011</v>
      </c>
      <c r="E776" s="37">
        <v>8.1210200000000015</v>
      </c>
      <c r="F776" s="37">
        <v>1338.65</v>
      </c>
      <c r="G776" s="37">
        <v>1338.2</v>
      </c>
      <c r="H776" s="37">
        <v>1363</v>
      </c>
      <c r="I776" s="38">
        <v>1164.8</v>
      </c>
    </row>
    <row r="777" spans="1:9">
      <c r="A777" s="19">
        <v>42643</v>
      </c>
      <c r="B777" s="34">
        <v>7.9923000000000011</v>
      </c>
      <c r="C777" s="37">
        <v>7.991480000000001</v>
      </c>
      <c r="D777" s="37">
        <v>7.9886700000000008</v>
      </c>
      <c r="E777" s="37">
        <v>7.9942900000000003</v>
      </c>
      <c r="F777" s="37">
        <v>1322.5</v>
      </c>
      <c r="G777" s="37">
        <v>1316</v>
      </c>
      <c r="H777" s="37">
        <v>1350</v>
      </c>
      <c r="I777" s="38">
        <v>1307</v>
      </c>
    </row>
    <row r="778" spans="1:9">
      <c r="A778" s="19">
        <v>42650</v>
      </c>
      <c r="B778" s="34">
        <v>8.0864000000000011</v>
      </c>
      <c r="C778" s="37">
        <v>8.0860800000000008</v>
      </c>
      <c r="D778" s="37">
        <v>8.0827500000000008</v>
      </c>
      <c r="E778" s="37">
        <v>8.0894000000000013</v>
      </c>
      <c r="F778" s="37">
        <v>1258.75</v>
      </c>
      <c r="G778" s="37">
        <v>1253.1000000000001</v>
      </c>
      <c r="H778" s="37">
        <v>1283.8</v>
      </c>
      <c r="I778" s="38">
        <v>1200</v>
      </c>
    </row>
    <row r="779" spans="1:9">
      <c r="A779" s="19">
        <v>42657</v>
      </c>
      <c r="B779" s="34">
        <v>8.2044500000000014</v>
      </c>
      <c r="C779" s="37">
        <v>8.2038400000000014</v>
      </c>
      <c r="D779" s="37">
        <v>8.2005700000000008</v>
      </c>
      <c r="E779" s="37">
        <v>8.2071100000000001</v>
      </c>
      <c r="F779" s="37">
        <v>1251.75</v>
      </c>
      <c r="G779" s="37">
        <v>1251.6000000000001</v>
      </c>
      <c r="H779" s="37">
        <v>1283.2</v>
      </c>
      <c r="I779" s="38">
        <v>1243</v>
      </c>
    </row>
    <row r="780" spans="1:9">
      <c r="A780" s="19">
        <v>42664</v>
      </c>
      <c r="B780" s="34">
        <v>8.2658000000000005</v>
      </c>
      <c r="C780" s="37">
        <v>8.2654300000000003</v>
      </c>
      <c r="D780" s="37">
        <v>8.26267</v>
      </c>
      <c r="E780" s="37">
        <v>8.268180000000001</v>
      </c>
      <c r="F780" s="37">
        <v>1266.05</v>
      </c>
      <c r="G780" s="37">
        <v>1266</v>
      </c>
      <c r="H780" s="37">
        <v>1363.3</v>
      </c>
      <c r="I780" s="38">
        <v>1243</v>
      </c>
    </row>
    <row r="781" spans="1:9">
      <c r="A781" s="19">
        <v>42671</v>
      </c>
      <c r="B781" s="34">
        <v>8.2695000000000007</v>
      </c>
      <c r="C781" s="37">
        <v>8.2692100000000011</v>
      </c>
      <c r="D781" s="37">
        <v>8.2664300000000015</v>
      </c>
      <c r="E781" s="37">
        <v>8.271980000000001</v>
      </c>
      <c r="F781" s="37">
        <v>1273</v>
      </c>
      <c r="G781" s="37">
        <v>1276</v>
      </c>
      <c r="H781" s="37">
        <v>1310</v>
      </c>
      <c r="I781" s="38">
        <v>1253.3</v>
      </c>
    </row>
    <row r="782" spans="1:9">
      <c r="A782" s="19">
        <v>42678</v>
      </c>
      <c r="B782" s="34">
        <v>8.1754000000000016</v>
      </c>
      <c r="C782" s="37">
        <v>8.1750300000000014</v>
      </c>
      <c r="D782" s="37">
        <v>8.1722400000000004</v>
      </c>
      <c r="E782" s="37">
        <v>8.1778100000000009</v>
      </c>
      <c r="F782" s="37">
        <v>1302.8</v>
      </c>
      <c r="G782" s="37">
        <v>1296.7</v>
      </c>
      <c r="H782" s="37"/>
      <c r="I782" s="38">
        <v>1253.3</v>
      </c>
    </row>
    <row r="783" spans="1:9">
      <c r="A783" s="19">
        <v>42685</v>
      </c>
      <c r="B783" s="34">
        <v>8.4234500000000008</v>
      </c>
      <c r="C783" s="37">
        <v>8.4232500000000012</v>
      </c>
      <c r="D783" s="37">
        <v>8.4202100000000009</v>
      </c>
      <c r="E783" s="37">
        <v>8.4262899999999998</v>
      </c>
      <c r="F783" s="37">
        <v>1236.45</v>
      </c>
      <c r="G783" s="37">
        <v>1225.2</v>
      </c>
      <c r="H783" s="37"/>
      <c r="I783" s="38"/>
    </row>
    <row r="784" spans="1:9">
      <c r="A784" s="19">
        <v>42692</v>
      </c>
      <c r="B784" s="34">
        <v>8.603250000000001</v>
      </c>
      <c r="C784" s="37">
        <v>8.6030200000000008</v>
      </c>
      <c r="D784" s="37">
        <v>8.5997900000000005</v>
      </c>
      <c r="E784" s="37">
        <v>8.6062500000000011</v>
      </c>
      <c r="F784" s="37">
        <v>1211</v>
      </c>
      <c r="G784" s="37">
        <v>1207.8</v>
      </c>
      <c r="H784" s="37"/>
      <c r="I784" s="38"/>
    </row>
    <row r="785" spans="1:9">
      <c r="A785" s="19">
        <v>42699</v>
      </c>
      <c r="B785" s="34">
        <v>8.5725500000000014</v>
      </c>
      <c r="C785" s="37">
        <v>8.5717500000000015</v>
      </c>
      <c r="D785" s="37">
        <v>8.5683500000000006</v>
      </c>
      <c r="E785" s="37">
        <v>8.5751400000000011</v>
      </c>
      <c r="F785" s="37">
        <v>1187.7</v>
      </c>
      <c r="G785" s="37">
        <v>1178.9000000000001</v>
      </c>
      <c r="H785" s="37"/>
      <c r="I785" s="38"/>
    </row>
    <row r="786" spans="1:9">
      <c r="A786" s="19">
        <v>42706</v>
      </c>
      <c r="B786" s="34">
        <v>8.4239000000000015</v>
      </c>
      <c r="C786" s="37">
        <v>8.4220500000000005</v>
      </c>
      <c r="D786" s="37">
        <v>8.4186300000000003</v>
      </c>
      <c r="E786" s="37">
        <v>8.4254600000000011</v>
      </c>
      <c r="F786" s="37">
        <v>1173.5</v>
      </c>
      <c r="G786" s="37">
        <v>1175.7</v>
      </c>
      <c r="H786" s="37">
        <v>1186.7</v>
      </c>
      <c r="I786" s="38">
        <v>1159</v>
      </c>
    </row>
    <row r="787" spans="1:9">
      <c r="A787" s="19">
        <v>42713</v>
      </c>
      <c r="B787" s="34">
        <v>8.5276500000000013</v>
      </c>
      <c r="C787" s="37">
        <v>8.52576</v>
      </c>
      <c r="D787" s="37">
        <v>8.5226500000000005</v>
      </c>
      <c r="E787" s="37">
        <v>8.5288599999999999</v>
      </c>
      <c r="F787" s="37">
        <v>1163.6000000000001</v>
      </c>
      <c r="G787" s="37">
        <v>1158.4000000000001</v>
      </c>
      <c r="H787" s="37">
        <v>1197</v>
      </c>
      <c r="I787" s="38">
        <v>1155</v>
      </c>
    </row>
    <row r="788" spans="1:9">
      <c r="A788" s="19">
        <v>42720</v>
      </c>
      <c r="B788" s="34">
        <v>8.7003500000000003</v>
      </c>
      <c r="C788" s="37">
        <v>8.69834</v>
      </c>
      <c r="D788" s="37">
        <v>8.6948900000000009</v>
      </c>
      <c r="E788" s="37">
        <v>8.7017900000000008</v>
      </c>
      <c r="F788" s="37">
        <v>1131.6000000000001</v>
      </c>
      <c r="G788" s="37">
        <v>1133.2</v>
      </c>
      <c r="H788" s="37">
        <v>1199.9000000000001</v>
      </c>
      <c r="I788" s="38">
        <v>1110</v>
      </c>
    </row>
    <row r="789" spans="1:9">
      <c r="A789" s="19">
        <v>42727</v>
      </c>
      <c r="B789" s="34">
        <v>8.6904500000000002</v>
      </c>
      <c r="C789" s="37">
        <v>8.6881599999999999</v>
      </c>
      <c r="D789" s="37">
        <v>8.6846000000000014</v>
      </c>
      <c r="E789" s="37">
        <v>8.6917200000000001</v>
      </c>
      <c r="F789" s="37">
        <v>1133.7</v>
      </c>
      <c r="G789" s="37">
        <v>1132.8</v>
      </c>
      <c r="H789" s="37">
        <v>1199.9000000000001</v>
      </c>
      <c r="I789" s="38">
        <v>1110</v>
      </c>
    </row>
    <row r="790" spans="1:9">
      <c r="A790" s="19">
        <v>42734</v>
      </c>
      <c r="B790" s="34">
        <v>8.6077000000000012</v>
      </c>
      <c r="C790" s="37">
        <v>8.6051800000000007</v>
      </c>
      <c r="D790" s="37">
        <v>8.6015100000000011</v>
      </c>
      <c r="E790" s="37">
        <v>8.6088400000000007</v>
      </c>
      <c r="F790" s="37">
        <v>1159.1000000000001</v>
      </c>
      <c r="G790" s="37">
        <v>1151.4000000000001</v>
      </c>
      <c r="H790" s="37">
        <v>1215</v>
      </c>
      <c r="I790" s="38">
        <v>1110</v>
      </c>
    </row>
    <row r="791" spans="1:9">
      <c r="A791" s="19">
        <v>42741</v>
      </c>
      <c r="B791" s="34">
        <v>8.5114999999999998</v>
      </c>
      <c r="C791" s="37">
        <v>8.5094100000000008</v>
      </c>
      <c r="D791" s="37">
        <v>8.505840000000001</v>
      </c>
      <c r="E791" s="37">
        <v>8.5129800000000007</v>
      </c>
      <c r="F791" s="37">
        <v>1175.8500000000001</v>
      </c>
      <c r="G791" s="37">
        <v>1172</v>
      </c>
      <c r="H791" s="37">
        <v>1350.9</v>
      </c>
      <c r="I791" s="38"/>
    </row>
    <row r="792" spans="1:9">
      <c r="A792" s="19">
        <v>42748</v>
      </c>
      <c r="B792" s="34">
        <v>8.5035000000000007</v>
      </c>
      <c r="C792" s="37">
        <v>8.50183</v>
      </c>
      <c r="D792" s="37">
        <v>8.4990000000000006</v>
      </c>
      <c r="E792" s="37">
        <v>8.5046600000000012</v>
      </c>
      <c r="F792" s="37">
        <v>1190.3500000000001</v>
      </c>
      <c r="G792" s="37">
        <v>1188.1000000000001</v>
      </c>
      <c r="H792" s="37">
        <v>1350.9</v>
      </c>
      <c r="I792" s="38">
        <v>1147.5</v>
      </c>
    </row>
    <row r="793" spans="1:9">
      <c r="A793" s="19">
        <v>42755</v>
      </c>
      <c r="B793" s="34">
        <v>8.4232000000000014</v>
      </c>
      <c r="C793" s="37">
        <v>8.4211900000000011</v>
      </c>
      <c r="D793" s="37">
        <v>8.417860000000001</v>
      </c>
      <c r="E793" s="37">
        <v>8.4245100000000015</v>
      </c>
      <c r="F793" s="37">
        <v>1200.55</v>
      </c>
      <c r="G793" s="37">
        <v>1210</v>
      </c>
      <c r="H793" s="37"/>
      <c r="I793" s="38">
        <v>1202</v>
      </c>
    </row>
    <row r="794" spans="1:9">
      <c r="A794" s="19">
        <v>42762</v>
      </c>
      <c r="B794" s="34">
        <v>8.3201499999999999</v>
      </c>
      <c r="C794" s="37">
        <v>8.3184100000000001</v>
      </c>
      <c r="D794" s="37">
        <v>8.3146599999999999</v>
      </c>
      <c r="E794" s="37">
        <v>8.3221600000000002</v>
      </c>
      <c r="F794" s="37">
        <v>1184.8500000000001</v>
      </c>
      <c r="G794" s="37">
        <v>1188.3</v>
      </c>
      <c r="H794" s="37"/>
      <c r="I794" s="38"/>
    </row>
    <row r="795" spans="1:9">
      <c r="A795" s="19">
        <v>42769</v>
      </c>
      <c r="B795" s="34">
        <v>8.2004999999999999</v>
      </c>
      <c r="C795" s="37">
        <v>8.1986100000000004</v>
      </c>
      <c r="D795" s="37">
        <v>8.1958200000000012</v>
      </c>
      <c r="E795" s="37">
        <v>8.20139</v>
      </c>
      <c r="F795" s="37">
        <v>1215.2</v>
      </c>
      <c r="G795" s="37">
        <v>1219.7</v>
      </c>
      <c r="H795" s="37">
        <v>1225</v>
      </c>
      <c r="I795" s="38">
        <v>1187.5</v>
      </c>
    </row>
    <row r="796" spans="1:9">
      <c r="A796" s="19">
        <v>42776</v>
      </c>
      <c r="B796" s="34">
        <v>8.3879999999999999</v>
      </c>
      <c r="C796" s="37">
        <v>8.3863099999999999</v>
      </c>
      <c r="D796" s="37">
        <v>8.3828300000000002</v>
      </c>
      <c r="E796" s="37">
        <v>8.3897900000000014</v>
      </c>
      <c r="F796" s="37">
        <v>1228.3</v>
      </c>
      <c r="G796" s="37">
        <v>1233.3</v>
      </c>
      <c r="H796" s="37">
        <v>1250.7</v>
      </c>
      <c r="I796" s="38">
        <v>1220</v>
      </c>
    </row>
    <row r="797" spans="1:9">
      <c r="A797" s="19">
        <v>42783</v>
      </c>
      <c r="B797" s="34">
        <v>8.3357500000000009</v>
      </c>
      <c r="C797" s="37">
        <v>8.3342900000000011</v>
      </c>
      <c r="D797" s="37">
        <v>8.3310900000000014</v>
      </c>
      <c r="E797" s="37">
        <v>8.3374800000000011</v>
      </c>
      <c r="F797" s="37">
        <v>1241.95</v>
      </c>
      <c r="G797" s="37">
        <v>1234.8</v>
      </c>
      <c r="H797" s="37">
        <v>1250.7</v>
      </c>
      <c r="I797" s="38">
        <v>1220</v>
      </c>
    </row>
    <row r="798" spans="1:9">
      <c r="A798" s="19">
        <v>42790</v>
      </c>
      <c r="B798" s="34">
        <v>8.3414000000000001</v>
      </c>
      <c r="C798" s="37">
        <v>8.3399600000000014</v>
      </c>
      <c r="D798" s="37">
        <v>8.3370899999999999</v>
      </c>
      <c r="E798" s="37">
        <v>8.3428200000000015</v>
      </c>
      <c r="F798" s="37">
        <v>1253.6500000000001</v>
      </c>
      <c r="G798" s="37">
        <v>1256.9000000000001</v>
      </c>
      <c r="H798" s="37"/>
      <c r="I798" s="38"/>
    </row>
    <row r="799" spans="1:9">
      <c r="A799" s="19">
        <v>42797</v>
      </c>
      <c r="B799" s="34">
        <v>8.4655500000000004</v>
      </c>
      <c r="C799" s="37">
        <v>8.4637000000000011</v>
      </c>
      <c r="D799" s="37">
        <v>8.4603900000000003</v>
      </c>
      <c r="E799" s="37">
        <v>8.4670000000000005</v>
      </c>
      <c r="F799" s="37">
        <v>1226.5</v>
      </c>
      <c r="G799" s="37">
        <v>1234.1000000000001</v>
      </c>
      <c r="H799" s="37">
        <v>1246</v>
      </c>
      <c r="I799" s="38">
        <v>1215</v>
      </c>
    </row>
    <row r="800" spans="1:9">
      <c r="A800" s="19">
        <v>42804</v>
      </c>
      <c r="B800" s="34">
        <v>8.6086000000000009</v>
      </c>
      <c r="C800" s="37">
        <v>8.6054900000000014</v>
      </c>
      <c r="D800" s="37">
        <v>8.6019500000000004</v>
      </c>
      <c r="E800" s="37">
        <v>8.609020000000001</v>
      </c>
      <c r="F800" s="37">
        <v>1202.6500000000001</v>
      </c>
      <c r="G800" s="37">
        <v>1199.7</v>
      </c>
      <c r="H800" s="37">
        <v>1210</v>
      </c>
      <c r="I800" s="38"/>
    </row>
    <row r="801" spans="1:9">
      <c r="A801" s="19">
        <v>42811</v>
      </c>
      <c r="B801" s="34">
        <v>8.4641000000000002</v>
      </c>
      <c r="C801" s="37">
        <v>8.4609200000000016</v>
      </c>
      <c r="D801" s="37">
        <v>8.4576000000000011</v>
      </c>
      <c r="E801" s="37">
        <v>8.4642400000000002</v>
      </c>
      <c r="F801" s="37">
        <v>1229.6000000000001</v>
      </c>
      <c r="G801" s="37">
        <v>1230.5</v>
      </c>
      <c r="H801" s="37">
        <v>1232.3</v>
      </c>
      <c r="I801" s="38">
        <v>1225.9000000000001</v>
      </c>
    </row>
    <row r="802" spans="1:9">
      <c r="A802" s="19">
        <v>42818</v>
      </c>
      <c r="B802" s="34">
        <v>8.4943000000000008</v>
      </c>
      <c r="C802" s="37">
        <v>8.4910700000000006</v>
      </c>
      <c r="D802" s="37">
        <v>8.4878400000000003</v>
      </c>
      <c r="E802" s="37">
        <v>8.4942900000000012</v>
      </c>
      <c r="F802" s="37">
        <v>1247.5</v>
      </c>
      <c r="G802" s="37">
        <v>1248.3</v>
      </c>
      <c r="H802" s="37"/>
      <c r="I802" s="38"/>
    </row>
    <row r="803" spans="1:9">
      <c r="A803" s="20">
        <v>42825</v>
      </c>
      <c r="B803" s="39">
        <v>8.5889000000000006</v>
      </c>
      <c r="C803" s="40">
        <v>8.5861999999999998</v>
      </c>
      <c r="D803" s="40">
        <v>8.5828500000000005</v>
      </c>
      <c r="E803" s="40">
        <v>8.5895400000000013</v>
      </c>
      <c r="F803" s="40">
        <v>1244.8499999999999</v>
      </c>
      <c r="G803" s="40">
        <v>1247.4000000000001</v>
      </c>
      <c r="H803" s="40">
        <v>1253</v>
      </c>
      <c r="I803" s="41">
        <v>1244.5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6"/>
  <sheetViews>
    <sheetView workbookViewId="0">
      <selection activeCell="I27" sqref="I27"/>
    </sheetView>
  </sheetViews>
  <sheetFormatPr baseColWidth="10" defaultRowHeight="14" x14ac:dyDescent="0"/>
  <cols>
    <col min="1" max="2" width="10.83203125" style="2"/>
    <col min="3" max="3" width="11.83203125" style="2" bestFit="1" customWidth="1"/>
    <col min="4" max="16384" width="10.83203125" style="2"/>
  </cols>
  <sheetData>
    <row r="1" spans="1:11">
      <c r="A1" s="3" t="s">
        <v>28</v>
      </c>
      <c r="B1" s="3" t="s">
        <v>13</v>
      </c>
      <c r="C1" s="3" t="s">
        <v>29</v>
      </c>
      <c r="D1" s="3"/>
      <c r="E1" s="3" t="s">
        <v>30</v>
      </c>
      <c r="F1" s="3"/>
      <c r="G1" s="3" t="s">
        <v>31</v>
      </c>
    </row>
    <row r="2" spans="1:11" ht="15">
      <c r="A2" s="7">
        <v>35433</v>
      </c>
      <c r="B2" s="42">
        <v>6.4285000000000005</v>
      </c>
      <c r="C2" s="42">
        <v>6.4325000000000001</v>
      </c>
      <c r="D2" s="42"/>
      <c r="E2" s="42">
        <f>C2-B2</f>
        <v>3.9999999999995595E-3</v>
      </c>
      <c r="F2" s="42">
        <f>IF(E2&gt;0,1,0)</f>
        <v>1</v>
      </c>
      <c r="G2" s="48">
        <f t="shared" ref="G2:G65" si="0">E2/C2</f>
        <v>6.218422075397683E-4</v>
      </c>
    </row>
    <row r="3" spans="1:11" ht="15">
      <c r="A3" s="7">
        <v>35440</v>
      </c>
      <c r="B3" s="42">
        <v>6.3778000000000006</v>
      </c>
      <c r="C3" s="42">
        <v>6.3808000000000007</v>
      </c>
      <c r="D3" s="42"/>
      <c r="E3" s="42">
        <f>C3-B3</f>
        <v>3.0000000000001137E-3</v>
      </c>
      <c r="F3" s="42">
        <f t="shared" ref="F3:F66" si="1">IF(E3&gt;0,1,0)</f>
        <v>1</v>
      </c>
      <c r="G3" s="48">
        <f t="shared" si="0"/>
        <v>4.7016048144435076E-4</v>
      </c>
    </row>
    <row r="4" spans="1:11" ht="15">
      <c r="A4" s="7">
        <v>35447</v>
      </c>
      <c r="B4" s="42">
        <v>6.3247000000000009</v>
      </c>
      <c r="C4" s="42">
        <v>6.3277000000000001</v>
      </c>
      <c r="D4" s="42"/>
      <c r="E4" s="42">
        <f t="shared" ref="E4:E67" si="2">C4-B4</f>
        <v>2.9999999999992255E-3</v>
      </c>
      <c r="F4" s="42">
        <f t="shared" si="1"/>
        <v>1</v>
      </c>
      <c r="G4" s="48">
        <f t="shared" si="0"/>
        <v>4.7410591526134702E-4</v>
      </c>
    </row>
    <row r="5" spans="1:11" ht="15">
      <c r="A5" s="7">
        <v>35454</v>
      </c>
      <c r="B5" s="42">
        <v>6.4806000000000008</v>
      </c>
      <c r="C5" s="42">
        <v>6.4836000000000009</v>
      </c>
      <c r="D5" s="42"/>
      <c r="E5" s="42">
        <f t="shared" si="2"/>
        <v>3.0000000000001137E-3</v>
      </c>
      <c r="F5" s="42">
        <f t="shared" si="1"/>
        <v>1</v>
      </c>
      <c r="G5" s="48">
        <f t="shared" si="0"/>
        <v>4.6270590412735414E-4</v>
      </c>
    </row>
    <row r="6" spans="1:11" ht="15">
      <c r="A6" s="7">
        <v>35461</v>
      </c>
      <c r="B6" s="42">
        <v>6.4730000000000008</v>
      </c>
      <c r="C6" s="42">
        <v>6.4770000000000003</v>
      </c>
      <c r="D6" s="42"/>
      <c r="E6" s="42">
        <f t="shared" si="2"/>
        <v>3.9999999999995595E-3</v>
      </c>
      <c r="F6" s="42">
        <f t="shared" si="1"/>
        <v>1</v>
      </c>
      <c r="G6" s="48">
        <f t="shared" si="0"/>
        <v>6.1756986259063748E-4</v>
      </c>
    </row>
    <row r="7" spans="1:11" ht="15">
      <c r="A7" s="7">
        <v>35468</v>
      </c>
      <c r="B7" s="42">
        <v>6.5535000000000005</v>
      </c>
      <c r="C7" s="42">
        <v>6.5565000000000007</v>
      </c>
      <c r="D7" s="42"/>
      <c r="E7" s="42">
        <f t="shared" si="2"/>
        <v>3.0000000000001137E-3</v>
      </c>
      <c r="F7" s="42">
        <f t="shared" si="1"/>
        <v>1</v>
      </c>
      <c r="G7" s="48">
        <f t="shared" si="0"/>
        <v>4.575611988103582E-4</v>
      </c>
    </row>
    <row r="8" spans="1:11" ht="15">
      <c r="A8" s="7">
        <v>35475</v>
      </c>
      <c r="B8" s="42">
        <v>6.6779000000000002</v>
      </c>
      <c r="C8" s="42">
        <v>6.6809000000000003</v>
      </c>
      <c r="D8" s="42"/>
      <c r="E8" s="42">
        <f t="shared" si="2"/>
        <v>3.0000000000001137E-3</v>
      </c>
      <c r="F8" s="42">
        <f t="shared" si="1"/>
        <v>1</v>
      </c>
      <c r="G8" s="48">
        <f t="shared" si="0"/>
        <v>4.4904129683128222E-4</v>
      </c>
    </row>
    <row r="9" spans="1:11" ht="15">
      <c r="A9" s="7">
        <v>35482</v>
      </c>
      <c r="B9" s="42">
        <v>6.7036000000000007</v>
      </c>
      <c r="C9" s="42">
        <v>6.7101000000000006</v>
      </c>
      <c r="D9" s="42"/>
      <c r="E9" s="42">
        <f t="shared" si="2"/>
        <v>6.4999999999999503E-3</v>
      </c>
      <c r="F9" s="42">
        <f t="shared" si="1"/>
        <v>1</v>
      </c>
      <c r="G9" s="48">
        <f t="shared" si="0"/>
        <v>9.6868899122217996E-4</v>
      </c>
    </row>
    <row r="10" spans="1:11" ht="15">
      <c r="A10" s="7">
        <v>35483</v>
      </c>
      <c r="B10" s="42">
        <v>7.7035999999999998</v>
      </c>
      <c r="C10" s="42">
        <v>7.7100999999999997</v>
      </c>
      <c r="D10" s="42"/>
      <c r="E10" s="42">
        <f t="shared" si="2"/>
        <v>6.4999999999999503E-3</v>
      </c>
      <c r="F10" s="42">
        <f t="shared" si="1"/>
        <v>1</v>
      </c>
      <c r="G10" s="48">
        <f t="shared" si="0"/>
        <v>8.430500252914943E-4</v>
      </c>
    </row>
    <row r="11" spans="1:11" ht="15">
      <c r="A11" s="7">
        <v>35484</v>
      </c>
      <c r="B11" s="42">
        <v>8.7035999999999998</v>
      </c>
      <c r="C11" s="42">
        <v>8.7101000000000006</v>
      </c>
      <c r="D11" s="42"/>
      <c r="E11" s="42">
        <f t="shared" si="2"/>
        <v>6.5000000000008384E-3</v>
      </c>
      <c r="F11" s="42">
        <f t="shared" si="1"/>
        <v>1</v>
      </c>
      <c r="G11" s="48">
        <f t="shared" si="0"/>
        <v>7.4626008886245136E-4</v>
      </c>
    </row>
    <row r="12" spans="1:11" ht="15">
      <c r="A12" s="7">
        <v>35485</v>
      </c>
      <c r="B12" s="42">
        <v>9.7035999999999998</v>
      </c>
      <c r="C12" s="42">
        <v>9.7101000000000006</v>
      </c>
      <c r="D12" s="42"/>
      <c r="E12" s="42">
        <f t="shared" si="2"/>
        <v>6.5000000000008384E-3</v>
      </c>
      <c r="F12" s="42">
        <f t="shared" si="1"/>
        <v>1</v>
      </c>
      <c r="G12" s="48">
        <f t="shared" si="0"/>
        <v>6.6940608232673592E-4</v>
      </c>
    </row>
    <row r="13" spans="1:11" ht="15">
      <c r="A13" s="7">
        <v>35486</v>
      </c>
      <c r="B13" s="42">
        <v>10.7036</v>
      </c>
      <c r="C13" s="42">
        <v>10.710100000000001</v>
      </c>
      <c r="D13" s="42"/>
      <c r="E13" s="42">
        <f t="shared" si="2"/>
        <v>6.5000000000008384E-3</v>
      </c>
      <c r="F13" s="42">
        <f t="shared" si="1"/>
        <v>1</v>
      </c>
      <c r="G13" s="48">
        <f t="shared" si="0"/>
        <v>6.0690376373711153E-4</v>
      </c>
    </row>
    <row r="14" spans="1:11" ht="15">
      <c r="A14" s="7">
        <v>35487</v>
      </c>
      <c r="B14" s="42">
        <v>11.7036</v>
      </c>
      <c r="C14" s="42">
        <v>11.710100000000001</v>
      </c>
      <c r="D14" s="42"/>
      <c r="E14" s="42">
        <f t="shared" si="2"/>
        <v>6.5000000000008384E-3</v>
      </c>
      <c r="F14" s="42">
        <f t="shared" si="1"/>
        <v>1</v>
      </c>
      <c r="G14" s="48">
        <f t="shared" si="0"/>
        <v>5.5507638705056645E-4</v>
      </c>
      <c r="I14" s="8" t="s">
        <v>32</v>
      </c>
      <c r="J14" s="8" t="s">
        <v>33</v>
      </c>
      <c r="K14" s="8" t="s">
        <v>34</v>
      </c>
    </row>
    <row r="15" spans="1:11" ht="15">
      <c r="A15" s="7">
        <v>35488</v>
      </c>
      <c r="B15" s="42">
        <v>12.7036</v>
      </c>
      <c r="C15" s="42">
        <v>12.710100000000001</v>
      </c>
      <c r="D15" s="42"/>
      <c r="E15" s="42">
        <f t="shared" si="2"/>
        <v>6.5000000000008384E-3</v>
      </c>
      <c r="F15" s="42">
        <f t="shared" si="1"/>
        <v>1</v>
      </c>
      <c r="G15" s="48">
        <f t="shared" si="0"/>
        <v>5.1140431625249514E-4</v>
      </c>
      <c r="I15" s="15">
        <f>AVERAGE(G2:G1058)</f>
        <v>8.20286848967709E-4</v>
      </c>
      <c r="J15" s="15">
        <f>AVERAGE(G420:G1058)</f>
        <v>8.2990700418189285E-4</v>
      </c>
      <c r="K15" s="15">
        <f>AVERAGE(G628:G1058)</f>
        <v>8.2163341160849132E-4</v>
      </c>
    </row>
    <row r="16" spans="1:11" ht="15">
      <c r="A16" s="7">
        <v>35489</v>
      </c>
      <c r="B16" s="42">
        <v>13.7036</v>
      </c>
      <c r="C16" s="42">
        <v>13.710100000000001</v>
      </c>
      <c r="D16" s="42"/>
      <c r="E16" s="42">
        <f t="shared" si="2"/>
        <v>6.5000000000008384E-3</v>
      </c>
      <c r="F16" s="42">
        <f t="shared" si="1"/>
        <v>1</v>
      </c>
      <c r="G16" s="48">
        <f t="shared" si="0"/>
        <v>4.7410303353008645E-4</v>
      </c>
    </row>
    <row r="17" spans="1:7" ht="15">
      <c r="A17" s="7">
        <v>35490</v>
      </c>
      <c r="B17" s="42">
        <v>14.7036</v>
      </c>
      <c r="C17" s="42">
        <v>14.710100000000001</v>
      </c>
      <c r="D17" s="42"/>
      <c r="E17" s="42">
        <f t="shared" si="2"/>
        <v>6.5000000000008384E-3</v>
      </c>
      <c r="F17" s="42">
        <f t="shared" si="1"/>
        <v>1</v>
      </c>
      <c r="G17" s="48">
        <f t="shared" si="0"/>
        <v>4.4187327074600706E-4</v>
      </c>
    </row>
    <row r="18" spans="1:7" ht="15">
      <c r="A18" s="7">
        <v>35491</v>
      </c>
      <c r="B18" s="42">
        <v>15.7036</v>
      </c>
      <c r="C18" s="42">
        <v>15.710100000000001</v>
      </c>
      <c r="D18" s="42"/>
      <c r="E18" s="42">
        <f t="shared" si="2"/>
        <v>6.5000000000008384E-3</v>
      </c>
      <c r="F18" s="42">
        <f t="shared" si="1"/>
        <v>1</v>
      </c>
      <c r="G18" s="48">
        <f t="shared" si="0"/>
        <v>4.137465706775156E-4</v>
      </c>
    </row>
    <row r="19" spans="1:7" ht="15">
      <c r="A19" s="7">
        <v>35492</v>
      </c>
      <c r="B19" s="42">
        <v>16.703600000000002</v>
      </c>
      <c r="C19" s="42">
        <v>16.710100000000001</v>
      </c>
      <c r="D19" s="42"/>
      <c r="E19" s="42">
        <f t="shared" si="2"/>
        <v>6.4999999999990621E-3</v>
      </c>
      <c r="F19" s="42">
        <f t="shared" si="1"/>
        <v>1</v>
      </c>
      <c r="G19" s="48">
        <f t="shared" si="0"/>
        <v>3.8898630169771945E-4</v>
      </c>
    </row>
    <row r="20" spans="1:7" ht="15">
      <c r="A20" s="7">
        <v>35493</v>
      </c>
      <c r="B20" s="42">
        <v>17.703600000000002</v>
      </c>
      <c r="C20" s="42">
        <v>17.710100000000001</v>
      </c>
      <c r="D20" s="42"/>
      <c r="E20" s="42">
        <f t="shared" si="2"/>
        <v>6.4999999999990621E-3</v>
      </c>
      <c r="F20" s="42">
        <f t="shared" si="1"/>
        <v>1</v>
      </c>
      <c r="G20" s="48">
        <f t="shared" si="0"/>
        <v>3.6702220766675862E-4</v>
      </c>
    </row>
    <row r="21" spans="1:7" ht="15">
      <c r="A21" s="7">
        <v>35494</v>
      </c>
      <c r="B21" s="42">
        <v>18.703600000000002</v>
      </c>
      <c r="C21" s="42">
        <v>18.710100000000001</v>
      </c>
      <c r="D21" s="42"/>
      <c r="E21" s="42">
        <f t="shared" si="2"/>
        <v>6.4999999999990621E-3</v>
      </c>
      <c r="F21" s="42">
        <f t="shared" si="1"/>
        <v>1</v>
      </c>
      <c r="G21" s="48">
        <f t="shared" si="0"/>
        <v>3.4740594652081291E-4</v>
      </c>
    </row>
    <row r="22" spans="1:7" ht="15">
      <c r="A22" s="7">
        <v>35495</v>
      </c>
      <c r="B22" s="42">
        <v>19.703600000000002</v>
      </c>
      <c r="C22" s="42">
        <v>19.710100000000001</v>
      </c>
      <c r="D22" s="42"/>
      <c r="E22" s="42">
        <f t="shared" si="2"/>
        <v>6.4999999999990621E-3</v>
      </c>
      <c r="F22" s="42">
        <f t="shared" si="1"/>
        <v>1</v>
      </c>
      <c r="G22" s="48">
        <f t="shared" si="0"/>
        <v>3.2978016346944268E-4</v>
      </c>
    </row>
    <row r="23" spans="1:7" ht="15">
      <c r="A23" s="7">
        <v>35496</v>
      </c>
      <c r="B23" s="42">
        <v>20.703600000000002</v>
      </c>
      <c r="C23" s="42">
        <v>20.710100000000001</v>
      </c>
      <c r="D23" s="42"/>
      <c r="E23" s="42">
        <f t="shared" si="2"/>
        <v>6.4999999999990621E-3</v>
      </c>
      <c r="F23" s="42">
        <f t="shared" si="1"/>
        <v>1</v>
      </c>
      <c r="G23" s="48">
        <f t="shared" si="0"/>
        <v>3.1385652411137859E-4</v>
      </c>
    </row>
    <row r="24" spans="1:7" ht="15">
      <c r="A24" s="7">
        <v>35587</v>
      </c>
      <c r="B24" s="42">
        <v>7.1502000000000008</v>
      </c>
      <c r="C24" s="42">
        <v>7.1560000000000006</v>
      </c>
      <c r="D24" s="42"/>
      <c r="E24" s="42">
        <f t="shared" si="2"/>
        <v>5.7999999999998053E-3</v>
      </c>
      <c r="F24" s="42">
        <f t="shared" si="1"/>
        <v>1</v>
      </c>
      <c r="G24" s="48">
        <f t="shared" si="0"/>
        <v>8.1050866405810574E-4</v>
      </c>
    </row>
    <row r="25" spans="1:7" ht="15">
      <c r="A25" s="7">
        <v>35594</v>
      </c>
      <c r="B25" s="42">
        <v>7.2528000000000006</v>
      </c>
      <c r="C25" s="42">
        <v>7.2588000000000008</v>
      </c>
      <c r="D25" s="42"/>
      <c r="E25" s="42">
        <f t="shared" si="2"/>
        <v>6.0000000000002274E-3</v>
      </c>
      <c r="F25" s="42">
        <f t="shared" si="1"/>
        <v>1</v>
      </c>
      <c r="G25" s="48">
        <f t="shared" si="0"/>
        <v>8.2658290626552971E-4</v>
      </c>
    </row>
    <row r="26" spans="1:7" ht="15">
      <c r="A26" s="7">
        <v>35601</v>
      </c>
      <c r="B26" s="42">
        <v>7.2546000000000008</v>
      </c>
      <c r="C26" s="42">
        <v>7.2606000000000002</v>
      </c>
      <c r="D26" s="42"/>
      <c r="E26" s="42">
        <f t="shared" si="2"/>
        <v>5.9999999999993392E-3</v>
      </c>
      <c r="F26" s="42">
        <f t="shared" si="1"/>
        <v>1</v>
      </c>
      <c r="G26" s="48">
        <f t="shared" si="0"/>
        <v>8.2637798529038085E-4</v>
      </c>
    </row>
    <row r="27" spans="1:7" ht="15">
      <c r="A27" s="7">
        <v>35608</v>
      </c>
      <c r="B27" s="42">
        <v>7.2806000000000006</v>
      </c>
      <c r="C27" s="42">
        <v>7.2857000000000003</v>
      </c>
      <c r="D27" s="42"/>
      <c r="E27" s="42">
        <f t="shared" si="2"/>
        <v>5.0999999999996604E-3</v>
      </c>
      <c r="F27" s="42">
        <f t="shared" si="1"/>
        <v>1</v>
      </c>
      <c r="G27" s="48">
        <f t="shared" si="0"/>
        <v>7.0000137255166422E-4</v>
      </c>
    </row>
    <row r="28" spans="1:7" ht="15">
      <c r="A28" s="7">
        <v>35615</v>
      </c>
      <c r="B28" s="42">
        <v>7.299500000000001</v>
      </c>
      <c r="C28" s="42">
        <v>7.3050000000000006</v>
      </c>
      <c r="D28" s="42"/>
      <c r="E28" s="42">
        <f t="shared" si="2"/>
        <v>5.4999999999996163E-3</v>
      </c>
      <c r="F28" s="42">
        <f t="shared" si="1"/>
        <v>1</v>
      </c>
      <c r="G28" s="48">
        <f t="shared" si="0"/>
        <v>7.5290896646127532E-4</v>
      </c>
    </row>
    <row r="29" spans="1:7" ht="15">
      <c r="A29" s="7">
        <v>35622</v>
      </c>
      <c r="B29" s="42">
        <v>7.3788000000000009</v>
      </c>
      <c r="C29" s="42">
        <v>7.3853000000000009</v>
      </c>
      <c r="D29" s="42"/>
      <c r="E29" s="42">
        <f t="shared" si="2"/>
        <v>6.4999999999999503E-3</v>
      </c>
      <c r="F29" s="42">
        <f t="shared" si="1"/>
        <v>1</v>
      </c>
      <c r="G29" s="48">
        <f t="shared" si="0"/>
        <v>8.8012673825030123E-4</v>
      </c>
    </row>
    <row r="30" spans="1:7" ht="15">
      <c r="A30" s="7">
        <v>35629</v>
      </c>
      <c r="B30" s="42">
        <v>7.3873000000000006</v>
      </c>
      <c r="C30" s="42">
        <v>7.389800000000001</v>
      </c>
      <c r="D30" s="42"/>
      <c r="E30" s="42">
        <f t="shared" si="2"/>
        <v>2.5000000000003908E-3</v>
      </c>
      <c r="F30" s="42">
        <f t="shared" si="1"/>
        <v>1</v>
      </c>
      <c r="G30" s="48">
        <f t="shared" si="0"/>
        <v>3.383041489621357E-4</v>
      </c>
    </row>
    <row r="31" spans="1:7" ht="15">
      <c r="A31" s="7">
        <v>35636</v>
      </c>
      <c r="B31" s="42">
        <v>7.5797000000000008</v>
      </c>
      <c r="C31" s="42">
        <v>7.5822000000000003</v>
      </c>
      <c r="D31" s="42"/>
      <c r="E31" s="42">
        <f t="shared" si="2"/>
        <v>2.4999999999995026E-3</v>
      </c>
      <c r="F31" s="42">
        <f t="shared" si="1"/>
        <v>1</v>
      </c>
      <c r="G31" s="48">
        <f t="shared" si="0"/>
        <v>3.2971960644661213E-4</v>
      </c>
    </row>
    <row r="32" spans="1:7" ht="15">
      <c r="A32" s="7">
        <v>35643</v>
      </c>
      <c r="B32" s="42">
        <v>7.6689000000000007</v>
      </c>
      <c r="C32" s="42">
        <v>7.6720000000000006</v>
      </c>
      <c r="D32" s="42"/>
      <c r="E32" s="42">
        <f t="shared" si="2"/>
        <v>3.0999999999998806E-3</v>
      </c>
      <c r="F32" s="42">
        <f t="shared" si="1"/>
        <v>1</v>
      </c>
      <c r="G32" s="48">
        <f t="shared" si="0"/>
        <v>4.0406673618350892E-4</v>
      </c>
    </row>
    <row r="33" spans="1:7" ht="15">
      <c r="A33" s="7">
        <v>35650</v>
      </c>
      <c r="B33" s="42">
        <v>7.5829000000000004</v>
      </c>
      <c r="C33" s="42">
        <v>7.5884000000000009</v>
      </c>
      <c r="D33" s="42"/>
      <c r="E33" s="42">
        <f t="shared" si="2"/>
        <v>5.5000000000005045E-3</v>
      </c>
      <c r="F33" s="42">
        <f t="shared" si="1"/>
        <v>1</v>
      </c>
      <c r="G33" s="48">
        <f t="shared" si="0"/>
        <v>7.2479046966429075E-4</v>
      </c>
    </row>
    <row r="34" spans="1:7" ht="15">
      <c r="A34" s="7">
        <v>35657</v>
      </c>
      <c r="B34" s="42">
        <v>7.5595000000000008</v>
      </c>
      <c r="C34" s="42">
        <v>7.5633000000000008</v>
      </c>
      <c r="D34" s="42"/>
      <c r="E34" s="42">
        <f t="shared" si="2"/>
        <v>3.8000000000000256E-3</v>
      </c>
      <c r="F34" s="42">
        <f t="shared" si="1"/>
        <v>1</v>
      </c>
      <c r="G34" s="48">
        <f t="shared" si="0"/>
        <v>5.0242618962622471E-4</v>
      </c>
    </row>
    <row r="35" spans="1:7" ht="15">
      <c r="A35" s="7">
        <v>35664</v>
      </c>
      <c r="B35" s="42">
        <v>7.5736000000000008</v>
      </c>
      <c r="C35" s="42">
        <v>7.5801000000000007</v>
      </c>
      <c r="D35" s="42"/>
      <c r="E35" s="42">
        <f t="shared" si="2"/>
        <v>6.4999999999999503E-3</v>
      </c>
      <c r="F35" s="42">
        <f t="shared" si="1"/>
        <v>1</v>
      </c>
      <c r="G35" s="48">
        <f t="shared" si="0"/>
        <v>8.5750847614146902E-4</v>
      </c>
    </row>
    <row r="36" spans="1:7" ht="15">
      <c r="A36" s="7">
        <v>35671</v>
      </c>
      <c r="B36" s="42">
        <v>7.4377000000000004</v>
      </c>
      <c r="C36" s="42">
        <v>7.444700000000001</v>
      </c>
      <c r="D36" s="42"/>
      <c r="E36" s="42">
        <f t="shared" si="2"/>
        <v>7.0000000000005613E-3</v>
      </c>
      <c r="F36" s="42">
        <f t="shared" si="1"/>
        <v>1</v>
      </c>
      <c r="G36" s="48">
        <f t="shared" si="0"/>
        <v>9.4026622966681805E-4</v>
      </c>
    </row>
    <row r="37" spans="1:7" ht="15">
      <c r="A37" s="7">
        <v>35678</v>
      </c>
      <c r="B37" s="42">
        <v>7.4154000000000009</v>
      </c>
      <c r="C37" s="42">
        <v>7.4209000000000005</v>
      </c>
      <c r="D37" s="42"/>
      <c r="E37" s="42">
        <f t="shared" si="2"/>
        <v>5.4999999999996163E-3</v>
      </c>
      <c r="F37" s="42">
        <f t="shared" si="1"/>
        <v>1</v>
      </c>
      <c r="G37" s="48">
        <f t="shared" si="0"/>
        <v>7.4114999528353915E-4</v>
      </c>
    </row>
    <row r="38" spans="1:7" ht="15">
      <c r="A38" s="7">
        <v>35685</v>
      </c>
      <c r="B38" s="42">
        <v>7.2691000000000008</v>
      </c>
      <c r="C38" s="42">
        <v>7.275100000000001</v>
      </c>
      <c r="D38" s="42"/>
      <c r="E38" s="42">
        <f t="shared" si="2"/>
        <v>6.0000000000002274E-3</v>
      </c>
      <c r="F38" s="42">
        <f t="shared" si="1"/>
        <v>1</v>
      </c>
      <c r="G38" s="48">
        <f t="shared" si="0"/>
        <v>8.2473093153361834E-4</v>
      </c>
    </row>
    <row r="39" spans="1:7" ht="15">
      <c r="A39" s="7">
        <v>35692</v>
      </c>
      <c r="B39" s="42">
        <v>7.1930000000000005</v>
      </c>
      <c r="C39" s="42">
        <v>7.198500000000001</v>
      </c>
      <c r="D39" s="42"/>
      <c r="E39" s="42">
        <f t="shared" si="2"/>
        <v>5.5000000000005045E-3</v>
      </c>
      <c r="F39" s="42">
        <f t="shared" si="1"/>
        <v>1</v>
      </c>
      <c r="G39" s="48">
        <f t="shared" si="0"/>
        <v>7.6404806556928581E-4</v>
      </c>
    </row>
    <row r="40" spans="1:7" ht="15">
      <c r="A40" s="7">
        <v>35699</v>
      </c>
      <c r="B40" s="42">
        <v>7.1203000000000003</v>
      </c>
      <c r="C40" s="42">
        <v>7.1258000000000008</v>
      </c>
      <c r="D40" s="42"/>
      <c r="E40" s="42">
        <f t="shared" si="2"/>
        <v>5.5000000000005045E-3</v>
      </c>
      <c r="F40" s="42">
        <f t="shared" si="1"/>
        <v>1</v>
      </c>
      <c r="G40" s="48">
        <f t="shared" si="0"/>
        <v>7.7184316146966005E-4</v>
      </c>
    </row>
    <row r="41" spans="1:7" ht="15">
      <c r="A41" s="7">
        <v>35706</v>
      </c>
      <c r="B41" s="42">
        <v>7.0199000000000007</v>
      </c>
      <c r="C41" s="42">
        <v>7.0254000000000003</v>
      </c>
      <c r="D41" s="42"/>
      <c r="E41" s="42">
        <f t="shared" si="2"/>
        <v>5.4999999999996163E-3</v>
      </c>
      <c r="F41" s="42">
        <f t="shared" si="1"/>
        <v>1</v>
      </c>
      <c r="G41" s="48">
        <f t="shared" si="0"/>
        <v>7.8287357303493267E-4</v>
      </c>
    </row>
    <row r="42" spans="1:7" ht="15">
      <c r="A42" s="7">
        <v>35713</v>
      </c>
      <c r="B42" s="42">
        <v>7.0032000000000005</v>
      </c>
      <c r="C42" s="42">
        <v>7.0083000000000002</v>
      </c>
      <c r="D42" s="42"/>
      <c r="E42" s="42">
        <f t="shared" si="2"/>
        <v>5.0999999999996604E-3</v>
      </c>
      <c r="F42" s="42">
        <f t="shared" si="1"/>
        <v>1</v>
      </c>
      <c r="G42" s="48">
        <f t="shared" si="0"/>
        <v>7.2770857411921016E-4</v>
      </c>
    </row>
    <row r="43" spans="1:7" ht="15">
      <c r="A43" s="7">
        <v>35720</v>
      </c>
      <c r="B43" s="42">
        <v>7.0745000000000005</v>
      </c>
      <c r="C43" s="42">
        <v>7.0802000000000005</v>
      </c>
      <c r="D43" s="42"/>
      <c r="E43" s="42">
        <f t="shared" si="2"/>
        <v>5.7000000000000384E-3</v>
      </c>
      <c r="F43" s="42">
        <f t="shared" si="1"/>
        <v>1</v>
      </c>
      <c r="G43" s="48">
        <f t="shared" si="0"/>
        <v>8.0506200389820028E-4</v>
      </c>
    </row>
    <row r="44" spans="1:7" ht="15">
      <c r="A44" s="7">
        <v>35727</v>
      </c>
      <c r="B44" s="42">
        <v>7.1281000000000008</v>
      </c>
      <c r="C44" s="42">
        <v>7.1319000000000008</v>
      </c>
      <c r="D44" s="42"/>
      <c r="E44" s="42">
        <f t="shared" si="2"/>
        <v>3.8000000000000256E-3</v>
      </c>
      <c r="F44" s="42">
        <f t="shared" si="1"/>
        <v>1</v>
      </c>
      <c r="G44" s="48">
        <f t="shared" si="0"/>
        <v>5.3281734180232829E-4</v>
      </c>
    </row>
    <row r="45" spans="1:7" ht="15">
      <c r="A45" s="7">
        <v>35734</v>
      </c>
      <c r="B45" s="42">
        <v>6.9874000000000009</v>
      </c>
      <c r="C45" s="42">
        <v>6.9899000000000004</v>
      </c>
      <c r="D45" s="42"/>
      <c r="E45" s="42">
        <f t="shared" si="2"/>
        <v>2.4999999999995026E-3</v>
      </c>
      <c r="F45" s="42">
        <f t="shared" si="1"/>
        <v>1</v>
      </c>
      <c r="G45" s="48">
        <f t="shared" si="0"/>
        <v>3.5765890785268778E-4</v>
      </c>
    </row>
    <row r="46" spans="1:7" ht="15">
      <c r="A46" s="7">
        <v>35741</v>
      </c>
      <c r="B46" s="42">
        <v>6.9236000000000004</v>
      </c>
      <c r="C46" s="42">
        <v>6.9243000000000006</v>
      </c>
      <c r="D46" s="42"/>
      <c r="E46" s="42">
        <f t="shared" si="2"/>
        <v>7.0000000000014495E-4</v>
      </c>
      <c r="F46" s="42">
        <f t="shared" si="1"/>
        <v>1</v>
      </c>
      <c r="G46" s="48">
        <f t="shared" si="0"/>
        <v>1.0109325130340177E-4</v>
      </c>
    </row>
    <row r="47" spans="1:7" ht="15">
      <c r="A47" s="7">
        <v>35748</v>
      </c>
      <c r="B47" s="42">
        <v>7.0545000000000009</v>
      </c>
      <c r="C47" s="42">
        <v>7.0564000000000009</v>
      </c>
      <c r="D47" s="42"/>
      <c r="E47" s="42">
        <f t="shared" si="2"/>
        <v>1.9000000000000128E-3</v>
      </c>
      <c r="F47" s="42">
        <f t="shared" si="1"/>
        <v>1</v>
      </c>
      <c r="G47" s="48">
        <f t="shared" si="0"/>
        <v>2.6925911229522313E-4</v>
      </c>
    </row>
    <row r="48" spans="1:7" ht="15">
      <c r="A48" s="7">
        <v>35755</v>
      </c>
      <c r="B48" s="42">
        <v>7.0879000000000003</v>
      </c>
      <c r="C48" s="42">
        <v>7.0900000000000007</v>
      </c>
      <c r="D48" s="42"/>
      <c r="E48" s="42">
        <f t="shared" si="2"/>
        <v>2.1000000000004349E-3</v>
      </c>
      <c r="F48" s="42">
        <f t="shared" si="1"/>
        <v>1</v>
      </c>
      <c r="G48" s="48">
        <f t="shared" si="0"/>
        <v>2.9619181946409517E-4</v>
      </c>
    </row>
    <row r="49" spans="1:7" ht="15">
      <c r="A49" s="7">
        <v>35762</v>
      </c>
      <c r="B49" s="42">
        <v>7.1746000000000008</v>
      </c>
      <c r="C49" s="42">
        <v>7.1788000000000007</v>
      </c>
      <c r="D49" s="42"/>
      <c r="E49" s="42">
        <f t="shared" si="2"/>
        <v>4.1999999999999815E-3</v>
      </c>
      <c r="F49" s="42">
        <f t="shared" si="1"/>
        <v>1</v>
      </c>
      <c r="G49" s="48">
        <f t="shared" si="0"/>
        <v>5.850559982169696E-4</v>
      </c>
    </row>
    <row r="50" spans="1:7" ht="15">
      <c r="A50" s="7">
        <v>35769</v>
      </c>
      <c r="B50" s="42">
        <v>7.2041000000000004</v>
      </c>
      <c r="C50" s="42">
        <v>7.2085000000000008</v>
      </c>
      <c r="D50" s="42"/>
      <c r="E50" s="42">
        <f t="shared" si="2"/>
        <v>4.4000000000004036E-3</v>
      </c>
      <c r="F50" s="42">
        <f t="shared" si="1"/>
        <v>1</v>
      </c>
      <c r="G50" s="48">
        <f t="shared" si="0"/>
        <v>6.1039051120210901E-4</v>
      </c>
    </row>
    <row r="51" spans="1:7" ht="15">
      <c r="A51" s="7">
        <v>35776</v>
      </c>
      <c r="B51" s="42">
        <v>7.2496000000000009</v>
      </c>
      <c r="C51" s="42">
        <v>7.2547000000000006</v>
      </c>
      <c r="D51" s="42"/>
      <c r="E51" s="42">
        <f t="shared" si="2"/>
        <v>5.0999999999996604E-3</v>
      </c>
      <c r="F51" s="42">
        <f t="shared" si="1"/>
        <v>1</v>
      </c>
      <c r="G51" s="48">
        <f t="shared" si="0"/>
        <v>7.0299254276533284E-4</v>
      </c>
    </row>
    <row r="52" spans="1:7" ht="15">
      <c r="A52" s="7">
        <v>35783</v>
      </c>
      <c r="B52" s="42">
        <v>7.2343000000000002</v>
      </c>
      <c r="C52" s="42">
        <v>7.237000000000001</v>
      </c>
      <c r="D52" s="42"/>
      <c r="E52" s="42">
        <f t="shared" si="2"/>
        <v>2.7000000000008129E-3</v>
      </c>
      <c r="F52" s="42">
        <f t="shared" si="1"/>
        <v>1</v>
      </c>
      <c r="G52" s="48">
        <f t="shared" si="0"/>
        <v>3.7308276910333186E-4</v>
      </c>
    </row>
    <row r="53" spans="1:7" ht="15">
      <c r="A53" s="7">
        <v>35790</v>
      </c>
      <c r="B53" s="42">
        <v>7.2738000000000005</v>
      </c>
      <c r="C53" s="42">
        <v>7.2754000000000003</v>
      </c>
      <c r="D53" s="42"/>
      <c r="E53" s="42">
        <f t="shared" si="2"/>
        <v>1.5999999999998238E-3</v>
      </c>
      <c r="F53" s="42">
        <f t="shared" si="1"/>
        <v>1</v>
      </c>
      <c r="G53" s="48">
        <f t="shared" si="0"/>
        <v>2.1991917970143549E-4</v>
      </c>
    </row>
    <row r="54" spans="1:7" ht="15">
      <c r="A54" s="7">
        <v>35797</v>
      </c>
      <c r="B54" s="42">
        <v>7.3651000000000009</v>
      </c>
      <c r="C54" s="42">
        <v>7.3711000000000002</v>
      </c>
      <c r="D54" s="42"/>
      <c r="E54" s="42">
        <f t="shared" si="2"/>
        <v>5.9999999999993392E-3</v>
      </c>
      <c r="F54" s="42">
        <f t="shared" si="1"/>
        <v>1</v>
      </c>
      <c r="G54" s="48">
        <f t="shared" si="0"/>
        <v>8.1398977086178986E-4</v>
      </c>
    </row>
    <row r="55" spans="1:7" ht="15">
      <c r="A55" s="7">
        <v>35804</v>
      </c>
      <c r="B55" s="42">
        <v>7.4578000000000007</v>
      </c>
      <c r="C55" s="42">
        <v>7.4610000000000003</v>
      </c>
      <c r="D55" s="42"/>
      <c r="E55" s="42">
        <f t="shared" si="2"/>
        <v>3.1999999999996476E-3</v>
      </c>
      <c r="F55" s="42">
        <f t="shared" si="1"/>
        <v>1</v>
      </c>
      <c r="G55" s="48">
        <f t="shared" si="0"/>
        <v>4.2889693070629237E-4</v>
      </c>
    </row>
    <row r="56" spans="1:7" ht="15">
      <c r="A56" s="7">
        <v>35811</v>
      </c>
      <c r="B56" s="42">
        <v>7.5240000000000009</v>
      </c>
      <c r="C56" s="42">
        <v>7.5295000000000005</v>
      </c>
      <c r="D56" s="42"/>
      <c r="E56" s="42">
        <f t="shared" si="2"/>
        <v>5.4999999999996163E-3</v>
      </c>
      <c r="F56" s="42">
        <f t="shared" si="1"/>
        <v>1</v>
      </c>
      <c r="G56" s="48">
        <f t="shared" si="0"/>
        <v>7.3046018991959833E-4</v>
      </c>
    </row>
    <row r="57" spans="1:7" ht="15">
      <c r="A57" s="7">
        <v>35818</v>
      </c>
      <c r="B57" s="42">
        <v>7.3938000000000006</v>
      </c>
      <c r="C57" s="42">
        <v>7.3954000000000004</v>
      </c>
      <c r="D57" s="42"/>
      <c r="E57" s="42">
        <f t="shared" si="2"/>
        <v>1.5999999999998238E-3</v>
      </c>
      <c r="F57" s="42">
        <f t="shared" si="1"/>
        <v>1</v>
      </c>
      <c r="G57" s="48">
        <f t="shared" si="0"/>
        <v>2.1635070449195766E-4</v>
      </c>
    </row>
    <row r="58" spans="1:7" ht="15">
      <c r="A58" s="7">
        <v>35825</v>
      </c>
      <c r="B58" s="42">
        <v>7.5640000000000009</v>
      </c>
      <c r="C58" s="42">
        <v>7.5686000000000009</v>
      </c>
      <c r="D58" s="42"/>
      <c r="E58" s="42">
        <f t="shared" si="2"/>
        <v>4.5999999999999375E-3</v>
      </c>
      <c r="F58" s="42">
        <f t="shared" si="1"/>
        <v>1</v>
      </c>
      <c r="G58" s="48">
        <f t="shared" si="0"/>
        <v>6.0777422508785466E-4</v>
      </c>
    </row>
    <row r="59" spans="1:7" ht="15">
      <c r="A59" s="7">
        <v>35832</v>
      </c>
      <c r="B59" s="42">
        <v>7.4667000000000003</v>
      </c>
      <c r="C59" s="42">
        <v>7.4692000000000007</v>
      </c>
      <c r="D59" s="42"/>
      <c r="E59" s="42">
        <f t="shared" si="2"/>
        <v>2.5000000000003908E-3</v>
      </c>
      <c r="F59" s="42">
        <f t="shared" si="1"/>
        <v>1</v>
      </c>
      <c r="G59" s="48">
        <f t="shared" si="0"/>
        <v>3.3470786697375766E-4</v>
      </c>
    </row>
    <row r="60" spans="1:7" ht="15">
      <c r="A60" s="7">
        <v>35839</v>
      </c>
      <c r="B60" s="42">
        <v>7.571600000000001</v>
      </c>
      <c r="C60" s="42">
        <v>7.577300000000001</v>
      </c>
      <c r="D60" s="42"/>
      <c r="E60" s="42">
        <f t="shared" si="2"/>
        <v>5.7000000000000384E-3</v>
      </c>
      <c r="F60" s="42">
        <f t="shared" si="1"/>
        <v>1</v>
      </c>
      <c r="G60" s="48">
        <f t="shared" si="0"/>
        <v>7.522468425428632E-4</v>
      </c>
    </row>
    <row r="61" spans="1:7" ht="15">
      <c r="A61" s="7">
        <v>35846</v>
      </c>
      <c r="B61" s="42">
        <v>7.5801000000000007</v>
      </c>
      <c r="C61" s="42">
        <v>7.5829000000000004</v>
      </c>
      <c r="D61" s="42"/>
      <c r="E61" s="42">
        <f t="shared" si="2"/>
        <v>2.7999999999996916E-3</v>
      </c>
      <c r="F61" s="42">
        <f t="shared" si="1"/>
        <v>1</v>
      </c>
      <c r="G61" s="48">
        <f t="shared" si="0"/>
        <v>3.6925186933754782E-4</v>
      </c>
    </row>
    <row r="62" spans="1:7" ht="15">
      <c r="A62" s="7">
        <v>35853</v>
      </c>
      <c r="B62" s="42">
        <v>7.555600000000001</v>
      </c>
      <c r="C62" s="42">
        <v>7.5583000000000009</v>
      </c>
      <c r="D62" s="42"/>
      <c r="E62" s="42">
        <f t="shared" si="2"/>
        <v>2.6999999999999247E-3</v>
      </c>
      <c r="F62" s="42">
        <f t="shared" si="1"/>
        <v>1</v>
      </c>
      <c r="G62" s="48">
        <f t="shared" si="0"/>
        <v>3.5722318510775231E-4</v>
      </c>
    </row>
    <row r="63" spans="1:7" ht="15">
      <c r="A63" s="7">
        <v>35860</v>
      </c>
      <c r="B63" s="42">
        <v>7.6023000000000005</v>
      </c>
      <c r="C63" s="42">
        <v>7.6030000000000006</v>
      </c>
      <c r="D63" s="42"/>
      <c r="E63" s="42">
        <f t="shared" si="2"/>
        <v>7.0000000000014495E-4</v>
      </c>
      <c r="F63" s="42">
        <f t="shared" si="1"/>
        <v>1</v>
      </c>
      <c r="G63" s="48">
        <f t="shared" si="0"/>
        <v>9.2068920163112576E-5</v>
      </c>
    </row>
    <row r="64" spans="1:7" ht="15">
      <c r="A64" s="7">
        <v>35867</v>
      </c>
      <c r="B64" s="42">
        <v>7.5402000000000005</v>
      </c>
      <c r="C64" s="42">
        <v>7.5470000000000006</v>
      </c>
      <c r="D64" s="42"/>
      <c r="E64" s="42">
        <f t="shared" si="2"/>
        <v>6.8000000000001393E-3</v>
      </c>
      <c r="F64" s="42">
        <f t="shared" si="1"/>
        <v>1</v>
      </c>
      <c r="G64" s="48">
        <f t="shared" si="0"/>
        <v>9.0102027295615994E-4</v>
      </c>
    </row>
    <row r="65" spans="1:7" ht="15">
      <c r="A65" s="7">
        <v>35874</v>
      </c>
      <c r="B65" s="42">
        <v>7.6020000000000003</v>
      </c>
      <c r="C65" s="42">
        <v>7.6057000000000006</v>
      </c>
      <c r="D65" s="42"/>
      <c r="E65" s="42">
        <f t="shared" si="2"/>
        <v>3.7000000000002586E-3</v>
      </c>
      <c r="F65" s="42">
        <f t="shared" si="1"/>
        <v>1</v>
      </c>
      <c r="G65" s="48">
        <f t="shared" si="0"/>
        <v>4.8647724732769611E-4</v>
      </c>
    </row>
    <row r="66" spans="1:7" ht="15">
      <c r="A66" s="7">
        <v>35881</v>
      </c>
      <c r="B66" s="42">
        <v>7.5230000000000006</v>
      </c>
      <c r="C66" s="42">
        <v>7.5258000000000003</v>
      </c>
      <c r="D66" s="42"/>
      <c r="E66" s="42">
        <f t="shared" si="2"/>
        <v>2.7999999999996916E-3</v>
      </c>
      <c r="F66" s="42">
        <f t="shared" si="1"/>
        <v>1</v>
      </c>
      <c r="G66" s="48">
        <f t="shared" ref="G66:G129" si="3">E66/C66</f>
        <v>3.7205346939856115E-4</v>
      </c>
    </row>
    <row r="67" spans="1:7" ht="15">
      <c r="A67" s="7">
        <v>35888</v>
      </c>
      <c r="B67" s="42">
        <v>7.6250000000000009</v>
      </c>
      <c r="C67" s="42">
        <v>7.6306000000000003</v>
      </c>
      <c r="D67" s="42"/>
      <c r="E67" s="42">
        <f t="shared" si="2"/>
        <v>5.5999999999993832E-3</v>
      </c>
      <c r="F67" s="42">
        <f t="shared" ref="F67:F130" si="4">IF(E67&gt;0,1,0)</f>
        <v>1</v>
      </c>
      <c r="G67" s="48">
        <f t="shared" si="3"/>
        <v>7.3388724346701219E-4</v>
      </c>
    </row>
    <row r="68" spans="1:7" ht="15">
      <c r="A68" s="7">
        <v>35895</v>
      </c>
      <c r="B68" s="42">
        <v>7.5262000000000002</v>
      </c>
      <c r="C68" s="42">
        <v>7.5322000000000005</v>
      </c>
      <c r="D68" s="42"/>
      <c r="E68" s="42">
        <f t="shared" ref="E68:E131" si="5">C68-B68</f>
        <v>6.0000000000002274E-3</v>
      </c>
      <c r="F68" s="42">
        <f t="shared" si="4"/>
        <v>1</v>
      </c>
      <c r="G68" s="48">
        <f t="shared" si="3"/>
        <v>7.9658001646268383E-4</v>
      </c>
    </row>
    <row r="69" spans="1:7" ht="15">
      <c r="A69" s="7">
        <v>35902</v>
      </c>
      <c r="B69" s="42">
        <v>7.4868000000000006</v>
      </c>
      <c r="C69" s="42">
        <v>7.4923000000000002</v>
      </c>
      <c r="D69" s="42"/>
      <c r="E69" s="42">
        <f t="shared" si="5"/>
        <v>5.4999999999996163E-3</v>
      </c>
      <c r="F69" s="42">
        <f t="shared" si="4"/>
        <v>1</v>
      </c>
      <c r="G69" s="48">
        <f t="shared" si="3"/>
        <v>7.3408699598249082E-4</v>
      </c>
    </row>
    <row r="70" spans="1:7" ht="15">
      <c r="A70" s="7">
        <v>35909</v>
      </c>
      <c r="B70" s="42">
        <v>7.448900000000001</v>
      </c>
      <c r="C70" s="42">
        <v>7.4509000000000007</v>
      </c>
      <c r="D70" s="42"/>
      <c r="E70" s="42">
        <f t="shared" si="5"/>
        <v>1.9999999999997797E-3</v>
      </c>
      <c r="F70" s="42">
        <f t="shared" si="4"/>
        <v>1</v>
      </c>
      <c r="G70" s="48">
        <f t="shared" si="3"/>
        <v>2.6842394878468098E-4</v>
      </c>
    </row>
    <row r="71" spans="1:7" ht="15">
      <c r="A71" s="7">
        <v>35916</v>
      </c>
      <c r="B71" s="42">
        <v>7.382200000000001</v>
      </c>
      <c r="C71" s="42">
        <v>7.3874000000000004</v>
      </c>
      <c r="D71" s="42"/>
      <c r="E71" s="42">
        <f t="shared" si="5"/>
        <v>5.1999999999994273E-3</v>
      </c>
      <c r="F71" s="42">
        <f t="shared" si="4"/>
        <v>1</v>
      </c>
      <c r="G71" s="48">
        <f t="shared" si="3"/>
        <v>7.0390123724171254E-4</v>
      </c>
    </row>
    <row r="72" spans="1:7" ht="15">
      <c r="A72" s="7">
        <v>35923</v>
      </c>
      <c r="B72" s="42">
        <v>7.3843000000000005</v>
      </c>
      <c r="C72" s="42">
        <v>7.3878000000000004</v>
      </c>
      <c r="D72" s="42"/>
      <c r="E72" s="42">
        <f t="shared" si="5"/>
        <v>3.4999999999998366E-3</v>
      </c>
      <c r="F72" s="42">
        <f t="shared" si="4"/>
        <v>1</v>
      </c>
      <c r="G72" s="48">
        <f t="shared" si="3"/>
        <v>4.7375402690920658E-4</v>
      </c>
    </row>
    <row r="73" spans="1:7" ht="15">
      <c r="A73" s="7">
        <v>35930</v>
      </c>
      <c r="B73" s="42">
        <v>7.4724000000000004</v>
      </c>
      <c r="C73" s="42">
        <v>7.4779000000000009</v>
      </c>
      <c r="D73" s="42"/>
      <c r="E73" s="42">
        <f t="shared" si="5"/>
        <v>5.5000000000005045E-3</v>
      </c>
      <c r="F73" s="42">
        <f t="shared" si="4"/>
        <v>1</v>
      </c>
      <c r="G73" s="48">
        <f t="shared" si="3"/>
        <v>7.355006084596616E-4</v>
      </c>
    </row>
    <row r="74" spans="1:7" ht="15">
      <c r="A74" s="7">
        <v>35937</v>
      </c>
      <c r="B74" s="42">
        <v>7.397800000000001</v>
      </c>
      <c r="C74" s="42">
        <v>7.4038000000000004</v>
      </c>
      <c r="D74" s="42"/>
      <c r="E74" s="42">
        <f t="shared" si="5"/>
        <v>5.9999999999993392E-3</v>
      </c>
      <c r="F74" s="42">
        <f t="shared" si="4"/>
        <v>1</v>
      </c>
      <c r="G74" s="48">
        <f t="shared" si="3"/>
        <v>8.1039466220040235E-4</v>
      </c>
    </row>
    <row r="75" spans="1:7" ht="15">
      <c r="A75" s="7">
        <v>35944</v>
      </c>
      <c r="B75" s="42">
        <v>7.5224000000000002</v>
      </c>
      <c r="C75" s="42">
        <v>7.5279000000000007</v>
      </c>
      <c r="D75" s="42"/>
      <c r="E75" s="42">
        <f t="shared" si="5"/>
        <v>5.5000000000005045E-3</v>
      </c>
      <c r="F75" s="42">
        <f t="shared" si="4"/>
        <v>1</v>
      </c>
      <c r="G75" s="48">
        <f t="shared" si="3"/>
        <v>7.3061544388215889E-4</v>
      </c>
    </row>
    <row r="76" spans="1:7" ht="15">
      <c r="A76" s="7">
        <v>35951</v>
      </c>
      <c r="B76" s="42">
        <v>7.4390000000000009</v>
      </c>
      <c r="C76" s="42">
        <v>7.4407000000000005</v>
      </c>
      <c r="D76" s="42"/>
      <c r="E76" s="42">
        <f t="shared" si="5"/>
        <v>1.6999999999995907E-3</v>
      </c>
      <c r="F76" s="42">
        <f t="shared" si="4"/>
        <v>1</v>
      </c>
      <c r="G76" s="48">
        <f t="shared" si="3"/>
        <v>2.2847312752826893E-4</v>
      </c>
    </row>
    <row r="77" spans="1:7" ht="15">
      <c r="A77" s="7">
        <v>35958</v>
      </c>
      <c r="B77" s="42">
        <v>7.6249000000000002</v>
      </c>
      <c r="C77" s="42">
        <v>7.6304000000000007</v>
      </c>
      <c r="D77" s="42"/>
      <c r="E77" s="42">
        <f t="shared" si="5"/>
        <v>5.5000000000005045E-3</v>
      </c>
      <c r="F77" s="42">
        <f t="shared" si="4"/>
        <v>1</v>
      </c>
      <c r="G77" s="48">
        <f t="shared" si="3"/>
        <v>7.2080100650038061E-4</v>
      </c>
    </row>
    <row r="78" spans="1:7" ht="15">
      <c r="A78" s="7">
        <v>35965</v>
      </c>
      <c r="B78" s="42">
        <v>7.5307000000000004</v>
      </c>
      <c r="C78" s="42">
        <v>7.5402000000000005</v>
      </c>
      <c r="D78" s="42"/>
      <c r="E78" s="42">
        <f t="shared" si="5"/>
        <v>9.5000000000000639E-3</v>
      </c>
      <c r="F78" s="42">
        <f t="shared" si="4"/>
        <v>1</v>
      </c>
      <c r="G78" s="48">
        <f t="shared" si="3"/>
        <v>1.2599135301450974E-3</v>
      </c>
    </row>
    <row r="79" spans="1:7" ht="15">
      <c r="A79" s="7">
        <v>35972</v>
      </c>
      <c r="B79" s="42">
        <v>7.6671000000000005</v>
      </c>
      <c r="C79" s="42">
        <v>7.6717000000000004</v>
      </c>
      <c r="D79" s="42"/>
      <c r="E79" s="42">
        <f t="shared" si="5"/>
        <v>4.5999999999999375E-3</v>
      </c>
      <c r="F79" s="42">
        <f t="shared" si="4"/>
        <v>1</v>
      </c>
      <c r="G79" s="48">
        <f t="shared" si="3"/>
        <v>5.996063453993166E-4</v>
      </c>
    </row>
    <row r="80" spans="1:7" ht="15">
      <c r="A80" s="7">
        <v>35979</v>
      </c>
      <c r="B80" s="42">
        <v>7.7592000000000008</v>
      </c>
      <c r="C80" s="42">
        <v>7.7635000000000005</v>
      </c>
      <c r="D80" s="42"/>
      <c r="E80" s="42">
        <f t="shared" si="5"/>
        <v>4.2999999999997485E-3</v>
      </c>
      <c r="F80" s="42">
        <f t="shared" si="4"/>
        <v>1</v>
      </c>
      <c r="G80" s="48">
        <f t="shared" si="3"/>
        <v>5.5387389708246905E-4</v>
      </c>
    </row>
    <row r="81" spans="1:7" ht="15">
      <c r="A81" s="7">
        <v>35986</v>
      </c>
      <c r="B81" s="42">
        <v>7.7075000000000005</v>
      </c>
      <c r="C81" s="42">
        <v>7.713000000000001</v>
      </c>
      <c r="D81" s="42"/>
      <c r="E81" s="42">
        <f t="shared" si="5"/>
        <v>5.5000000000005045E-3</v>
      </c>
      <c r="F81" s="42">
        <f t="shared" si="4"/>
        <v>1</v>
      </c>
      <c r="G81" s="48">
        <f t="shared" si="3"/>
        <v>7.1308180993135014E-4</v>
      </c>
    </row>
    <row r="82" spans="1:7" ht="15">
      <c r="A82" s="7">
        <v>35993</v>
      </c>
      <c r="B82" s="42">
        <v>7.5333000000000006</v>
      </c>
      <c r="C82" s="42">
        <v>7.5388000000000011</v>
      </c>
      <c r="D82" s="42"/>
      <c r="E82" s="42">
        <f t="shared" si="5"/>
        <v>5.5000000000005045E-3</v>
      </c>
      <c r="F82" s="42">
        <f t="shared" si="4"/>
        <v>1</v>
      </c>
      <c r="G82" s="48">
        <f t="shared" si="3"/>
        <v>7.2955908102091899E-4</v>
      </c>
    </row>
    <row r="83" spans="1:7" ht="15">
      <c r="A83" s="7">
        <v>36000</v>
      </c>
      <c r="B83" s="42">
        <v>7.529300000000001</v>
      </c>
      <c r="C83" s="42">
        <v>7.5307000000000004</v>
      </c>
      <c r="D83" s="42"/>
      <c r="E83" s="42">
        <f t="shared" si="5"/>
        <v>1.3999999999994017E-3</v>
      </c>
      <c r="F83" s="42">
        <f t="shared" si="4"/>
        <v>1</v>
      </c>
      <c r="G83" s="48">
        <f t="shared" si="3"/>
        <v>1.8590569269781051E-4</v>
      </c>
    </row>
    <row r="84" spans="1:7" ht="15">
      <c r="A84" s="7">
        <v>36007</v>
      </c>
      <c r="B84" s="42">
        <v>7.5462000000000007</v>
      </c>
      <c r="C84" s="42">
        <v>7.5504000000000007</v>
      </c>
      <c r="D84" s="42"/>
      <c r="E84" s="42">
        <f t="shared" si="5"/>
        <v>4.1999999999999815E-3</v>
      </c>
      <c r="F84" s="42">
        <f t="shared" si="4"/>
        <v>1</v>
      </c>
      <c r="G84" s="48">
        <f t="shared" si="3"/>
        <v>5.5626191989828109E-4</v>
      </c>
    </row>
    <row r="85" spans="1:7" ht="15">
      <c r="A85" s="7">
        <v>36014</v>
      </c>
      <c r="B85" s="42">
        <v>7.5680000000000005</v>
      </c>
      <c r="C85" s="42">
        <v>7.573500000000001</v>
      </c>
      <c r="D85" s="42"/>
      <c r="E85" s="42">
        <f t="shared" si="5"/>
        <v>5.5000000000005045E-3</v>
      </c>
      <c r="F85" s="42">
        <f t="shared" si="4"/>
        <v>1</v>
      </c>
      <c r="G85" s="48">
        <f t="shared" si="3"/>
        <v>7.2621641249098886E-4</v>
      </c>
    </row>
    <row r="86" spans="1:7" ht="15">
      <c r="A86" s="7">
        <v>36021</v>
      </c>
      <c r="B86" s="42">
        <v>7.642100000000001</v>
      </c>
      <c r="C86" s="42">
        <v>7.6446000000000005</v>
      </c>
      <c r="D86" s="42"/>
      <c r="E86" s="42">
        <f t="shared" si="5"/>
        <v>2.4999999999995026E-3</v>
      </c>
      <c r="F86" s="42">
        <f t="shared" si="4"/>
        <v>1</v>
      </c>
      <c r="G86" s="48">
        <f t="shared" si="3"/>
        <v>3.2702822907666881E-4</v>
      </c>
    </row>
    <row r="87" spans="1:7" ht="15">
      <c r="A87" s="7">
        <v>36028</v>
      </c>
      <c r="B87" s="42">
        <v>7.7545000000000011</v>
      </c>
      <c r="C87" s="42">
        <v>7.7605000000000004</v>
      </c>
      <c r="D87" s="42"/>
      <c r="E87" s="42">
        <f t="shared" si="5"/>
        <v>5.9999999999993392E-3</v>
      </c>
      <c r="F87" s="42">
        <f t="shared" si="4"/>
        <v>1</v>
      </c>
      <c r="G87" s="48">
        <f t="shared" si="3"/>
        <v>7.7314606017644982E-4</v>
      </c>
    </row>
    <row r="88" spans="1:7" ht="15">
      <c r="A88" s="7">
        <v>36035</v>
      </c>
      <c r="B88" s="42">
        <v>7.9780000000000006</v>
      </c>
      <c r="C88" s="42">
        <v>7.9834000000000005</v>
      </c>
      <c r="D88" s="42"/>
      <c r="E88" s="42">
        <f t="shared" si="5"/>
        <v>5.3999999999998494E-3</v>
      </c>
      <c r="F88" s="42">
        <f t="shared" si="4"/>
        <v>1</v>
      </c>
      <c r="G88" s="48">
        <f t="shared" si="3"/>
        <v>6.764035373399616E-4</v>
      </c>
    </row>
    <row r="89" spans="1:7" ht="15">
      <c r="A89" s="7">
        <v>36042</v>
      </c>
      <c r="B89" s="42">
        <v>7.7185000000000006</v>
      </c>
      <c r="C89" s="42">
        <v>7.7265000000000006</v>
      </c>
      <c r="D89" s="42"/>
      <c r="E89" s="42">
        <f t="shared" si="5"/>
        <v>8.0000000000000071E-3</v>
      </c>
      <c r="F89" s="42">
        <f t="shared" si="4"/>
        <v>1</v>
      </c>
      <c r="G89" s="48">
        <f t="shared" si="3"/>
        <v>1.035397657412801E-3</v>
      </c>
    </row>
    <row r="90" spans="1:7" ht="15">
      <c r="A90" s="7">
        <v>36049</v>
      </c>
      <c r="B90" s="42">
        <v>7.5603000000000007</v>
      </c>
      <c r="C90" s="42">
        <v>7.5645000000000007</v>
      </c>
      <c r="D90" s="42"/>
      <c r="E90" s="42">
        <f t="shared" si="5"/>
        <v>4.1999999999999815E-3</v>
      </c>
      <c r="F90" s="42">
        <f t="shared" si="4"/>
        <v>1</v>
      </c>
      <c r="G90" s="48">
        <f t="shared" si="3"/>
        <v>5.5522506444576395E-4</v>
      </c>
    </row>
    <row r="91" spans="1:7" ht="15">
      <c r="A91" s="7">
        <v>36056</v>
      </c>
      <c r="B91" s="42">
        <v>7.5126000000000008</v>
      </c>
      <c r="C91" s="42">
        <v>7.517100000000001</v>
      </c>
      <c r="D91" s="42"/>
      <c r="E91" s="42">
        <f t="shared" si="5"/>
        <v>4.5000000000001705E-3</v>
      </c>
      <c r="F91" s="42">
        <f t="shared" si="4"/>
        <v>1</v>
      </c>
      <c r="G91" s="48">
        <f t="shared" si="3"/>
        <v>5.9863511194478854E-4</v>
      </c>
    </row>
    <row r="92" spans="1:7" ht="15">
      <c r="A92" s="7">
        <v>36063</v>
      </c>
      <c r="B92" s="42">
        <v>7.4115000000000002</v>
      </c>
      <c r="C92" s="42">
        <v>7.416500000000001</v>
      </c>
      <c r="D92" s="42"/>
      <c r="E92" s="42">
        <f t="shared" si="5"/>
        <v>5.0000000000007816E-3</v>
      </c>
      <c r="F92" s="42">
        <f t="shared" si="4"/>
        <v>1</v>
      </c>
      <c r="G92" s="48">
        <f t="shared" si="3"/>
        <v>6.7417245331366287E-4</v>
      </c>
    </row>
    <row r="93" spans="1:7" ht="15">
      <c r="A93" s="7">
        <v>36070</v>
      </c>
      <c r="B93" s="42">
        <v>7.4155000000000006</v>
      </c>
      <c r="C93" s="42">
        <v>7.4225000000000003</v>
      </c>
      <c r="D93" s="42"/>
      <c r="E93" s="42">
        <f t="shared" si="5"/>
        <v>6.9999999999996732E-3</v>
      </c>
      <c r="F93" s="42">
        <f t="shared" si="4"/>
        <v>1</v>
      </c>
      <c r="G93" s="48">
        <f t="shared" si="3"/>
        <v>9.4307847760184205E-4</v>
      </c>
    </row>
    <row r="94" spans="1:7" ht="15">
      <c r="A94" s="7">
        <v>36077</v>
      </c>
      <c r="B94" s="42">
        <v>7.4887000000000006</v>
      </c>
      <c r="C94" s="42">
        <v>7.4942000000000002</v>
      </c>
      <c r="D94" s="42"/>
      <c r="E94" s="42">
        <f t="shared" si="5"/>
        <v>5.4999999999996163E-3</v>
      </c>
      <c r="F94" s="42">
        <f t="shared" si="4"/>
        <v>1</v>
      </c>
      <c r="G94" s="48">
        <f t="shared" si="3"/>
        <v>7.3390088334973928E-4</v>
      </c>
    </row>
    <row r="95" spans="1:7" ht="15">
      <c r="A95" s="7">
        <v>36084</v>
      </c>
      <c r="B95" s="42">
        <v>7.4990000000000006</v>
      </c>
      <c r="C95" s="42">
        <v>7.511000000000001</v>
      </c>
      <c r="D95" s="42"/>
      <c r="E95" s="42">
        <f t="shared" si="5"/>
        <v>1.2000000000000455E-2</v>
      </c>
      <c r="F95" s="42">
        <f t="shared" si="4"/>
        <v>1</v>
      </c>
      <c r="G95" s="48">
        <f t="shared" si="3"/>
        <v>1.5976567700706234E-3</v>
      </c>
    </row>
    <row r="96" spans="1:7" ht="15">
      <c r="A96" s="7">
        <v>36091</v>
      </c>
      <c r="B96" s="42">
        <v>7.3324000000000007</v>
      </c>
      <c r="C96" s="42">
        <v>7.3352000000000004</v>
      </c>
      <c r="D96" s="42"/>
      <c r="E96" s="42">
        <f t="shared" si="5"/>
        <v>2.7999999999996916E-3</v>
      </c>
      <c r="F96" s="42">
        <f t="shared" si="4"/>
        <v>1</v>
      </c>
      <c r="G96" s="48">
        <f t="shared" si="3"/>
        <v>3.8172101646849319E-4</v>
      </c>
    </row>
    <row r="97" spans="1:7" ht="15">
      <c r="A97" s="7">
        <v>36098</v>
      </c>
      <c r="B97" s="42">
        <v>7.3874000000000004</v>
      </c>
      <c r="C97" s="42">
        <v>7.3909000000000002</v>
      </c>
      <c r="D97" s="42"/>
      <c r="E97" s="42">
        <f t="shared" si="5"/>
        <v>3.4999999999998366E-3</v>
      </c>
      <c r="F97" s="42">
        <f t="shared" si="4"/>
        <v>1</v>
      </c>
      <c r="G97" s="48">
        <f t="shared" si="3"/>
        <v>4.735553180261993E-4</v>
      </c>
    </row>
    <row r="98" spans="1:7" ht="15">
      <c r="A98" s="7">
        <v>36105</v>
      </c>
      <c r="B98" s="42">
        <v>7.396300000000001</v>
      </c>
      <c r="C98" s="42">
        <v>7.4028000000000009</v>
      </c>
      <c r="D98" s="42"/>
      <c r="E98" s="42">
        <f t="shared" si="5"/>
        <v>6.4999999999999503E-3</v>
      </c>
      <c r="F98" s="42">
        <f t="shared" si="4"/>
        <v>1</v>
      </c>
      <c r="G98" s="48">
        <f t="shared" si="3"/>
        <v>8.7804614470199784E-4</v>
      </c>
    </row>
    <row r="99" spans="1:7" ht="15">
      <c r="A99" s="7">
        <v>36112</v>
      </c>
      <c r="B99" s="42">
        <v>7.5191000000000008</v>
      </c>
      <c r="C99" s="42">
        <v>7.5231000000000003</v>
      </c>
      <c r="D99" s="42"/>
      <c r="E99" s="42">
        <f t="shared" si="5"/>
        <v>3.9999999999995595E-3</v>
      </c>
      <c r="F99" s="42">
        <f t="shared" si="4"/>
        <v>1</v>
      </c>
      <c r="G99" s="48">
        <f t="shared" si="3"/>
        <v>5.3169571054479661E-4</v>
      </c>
    </row>
    <row r="100" spans="1:7" ht="15">
      <c r="A100" s="7">
        <v>36119</v>
      </c>
      <c r="B100" s="42">
        <v>7.4807000000000006</v>
      </c>
      <c r="C100" s="42">
        <v>7.4837000000000007</v>
      </c>
      <c r="D100" s="42"/>
      <c r="E100" s="42">
        <f t="shared" si="5"/>
        <v>3.0000000000001137E-3</v>
      </c>
      <c r="F100" s="42">
        <f t="shared" si="4"/>
        <v>1</v>
      </c>
      <c r="G100" s="48">
        <f t="shared" si="3"/>
        <v>4.008712267995929E-4</v>
      </c>
    </row>
    <row r="101" spans="1:7" ht="15">
      <c r="A101" s="7">
        <v>36126</v>
      </c>
      <c r="B101" s="42">
        <v>7.5639000000000003</v>
      </c>
      <c r="C101" s="42">
        <v>7.5664000000000007</v>
      </c>
      <c r="D101" s="42"/>
      <c r="E101" s="42">
        <f t="shared" si="5"/>
        <v>2.5000000000003908E-3</v>
      </c>
      <c r="F101" s="42">
        <f t="shared" si="4"/>
        <v>1</v>
      </c>
      <c r="G101" s="48">
        <f t="shared" si="3"/>
        <v>3.3040812011001143E-4</v>
      </c>
    </row>
    <row r="102" spans="1:7" ht="15">
      <c r="A102" s="7">
        <v>36133</v>
      </c>
      <c r="B102" s="42">
        <v>7.4525000000000006</v>
      </c>
      <c r="C102" s="42">
        <v>7.4580000000000002</v>
      </c>
      <c r="D102" s="42"/>
      <c r="E102" s="42">
        <f t="shared" si="5"/>
        <v>5.4999999999996163E-3</v>
      </c>
      <c r="F102" s="42">
        <f t="shared" si="4"/>
        <v>1</v>
      </c>
      <c r="G102" s="48">
        <f t="shared" si="3"/>
        <v>7.3746312684360631E-4</v>
      </c>
    </row>
    <row r="103" spans="1:7" ht="15">
      <c r="A103" s="7">
        <v>36140</v>
      </c>
      <c r="B103" s="42">
        <v>7.6950000000000003</v>
      </c>
      <c r="C103" s="42">
        <v>7.706500000000001</v>
      </c>
      <c r="D103" s="42"/>
      <c r="E103" s="42">
        <f t="shared" si="5"/>
        <v>1.1500000000000732E-2</v>
      </c>
      <c r="F103" s="42">
        <f t="shared" si="4"/>
        <v>1</v>
      </c>
      <c r="G103" s="48">
        <f t="shared" si="3"/>
        <v>1.4922468046455238E-3</v>
      </c>
    </row>
    <row r="104" spans="1:7" ht="15">
      <c r="A104" s="7">
        <v>36147</v>
      </c>
      <c r="B104" s="42">
        <v>7.7350000000000003</v>
      </c>
      <c r="C104" s="42">
        <v>7.7425000000000006</v>
      </c>
      <c r="D104" s="42"/>
      <c r="E104" s="42">
        <f t="shared" si="5"/>
        <v>7.5000000000002842E-3</v>
      </c>
      <c r="F104" s="42">
        <f t="shared" si="4"/>
        <v>1</v>
      </c>
      <c r="G104" s="48">
        <f t="shared" si="3"/>
        <v>9.6867936712951674E-4</v>
      </c>
    </row>
    <row r="105" spans="1:7" ht="15">
      <c r="A105" s="7">
        <v>36154</v>
      </c>
      <c r="B105" s="42">
        <v>7.6420000000000003</v>
      </c>
      <c r="C105" s="42">
        <v>7.6460000000000008</v>
      </c>
      <c r="D105" s="42"/>
      <c r="E105" s="42">
        <f t="shared" si="5"/>
        <v>4.0000000000004476E-3</v>
      </c>
      <c r="F105" s="42">
        <f t="shared" si="4"/>
        <v>1</v>
      </c>
      <c r="G105" s="48">
        <f t="shared" si="3"/>
        <v>5.2314935914209355E-4</v>
      </c>
    </row>
    <row r="106" spans="1:7" ht="15">
      <c r="A106" s="7">
        <v>36161</v>
      </c>
      <c r="B106" s="42">
        <v>7.6375000000000011</v>
      </c>
      <c r="C106" s="42">
        <v>7.6450000000000005</v>
      </c>
      <c r="D106" s="42"/>
      <c r="E106" s="42">
        <f t="shared" si="5"/>
        <v>7.499999999999396E-3</v>
      </c>
      <c r="F106" s="42">
        <f t="shared" si="4"/>
        <v>1</v>
      </c>
      <c r="G106" s="48">
        <f t="shared" si="3"/>
        <v>9.8103335513399542E-4</v>
      </c>
    </row>
    <row r="107" spans="1:7" ht="15">
      <c r="A107" s="7">
        <v>36168</v>
      </c>
      <c r="B107" s="42">
        <v>7.442400000000001</v>
      </c>
      <c r="C107" s="42">
        <v>7.4477000000000002</v>
      </c>
      <c r="D107" s="42"/>
      <c r="E107" s="42">
        <f t="shared" si="5"/>
        <v>5.2999999999991942E-3</v>
      </c>
      <c r="F107" s="42">
        <f t="shared" si="4"/>
        <v>1</v>
      </c>
      <c r="G107" s="48">
        <f t="shared" si="3"/>
        <v>7.1162909354555018E-4</v>
      </c>
    </row>
    <row r="108" spans="1:7" ht="15">
      <c r="A108" s="7">
        <v>36175</v>
      </c>
      <c r="B108" s="42">
        <v>7.5010000000000003</v>
      </c>
      <c r="C108" s="42">
        <v>7.5105000000000004</v>
      </c>
      <c r="D108" s="42"/>
      <c r="E108" s="42">
        <f t="shared" si="5"/>
        <v>9.5000000000000639E-3</v>
      </c>
      <c r="F108" s="42">
        <f t="shared" si="4"/>
        <v>1</v>
      </c>
      <c r="G108" s="48">
        <f t="shared" si="3"/>
        <v>1.2648958125291343E-3</v>
      </c>
    </row>
    <row r="109" spans="1:7" ht="15">
      <c r="A109" s="7">
        <v>36182</v>
      </c>
      <c r="B109" s="42">
        <v>7.4690000000000003</v>
      </c>
      <c r="C109" s="42">
        <v>7.4760000000000009</v>
      </c>
      <c r="D109" s="42"/>
      <c r="E109" s="42">
        <f t="shared" si="5"/>
        <v>7.0000000000005613E-3</v>
      </c>
      <c r="F109" s="42">
        <f t="shared" si="4"/>
        <v>1</v>
      </c>
      <c r="G109" s="48">
        <f t="shared" si="3"/>
        <v>9.363295880150562E-4</v>
      </c>
    </row>
    <row r="110" spans="1:7" ht="15">
      <c r="A110" s="7">
        <v>36189</v>
      </c>
      <c r="B110" s="42">
        <v>7.5449000000000011</v>
      </c>
      <c r="C110" s="42">
        <v>7.5555000000000003</v>
      </c>
      <c r="D110" s="42"/>
      <c r="E110" s="42">
        <f t="shared" si="5"/>
        <v>1.0599999999999277E-2</v>
      </c>
      <c r="F110" s="42">
        <f t="shared" si="4"/>
        <v>1</v>
      </c>
      <c r="G110" s="48">
        <f t="shared" si="3"/>
        <v>1.4029514922902888E-3</v>
      </c>
    </row>
    <row r="111" spans="1:7" ht="15">
      <c r="A111" s="7">
        <v>36196</v>
      </c>
      <c r="B111" s="42">
        <v>7.6780000000000008</v>
      </c>
      <c r="C111" s="42">
        <v>7.6870000000000003</v>
      </c>
      <c r="D111" s="42"/>
      <c r="E111" s="42">
        <f t="shared" si="5"/>
        <v>8.9999999999994529E-3</v>
      </c>
      <c r="F111" s="42">
        <f t="shared" si="4"/>
        <v>1</v>
      </c>
      <c r="G111" s="48">
        <f t="shared" si="3"/>
        <v>1.1708078574215496E-3</v>
      </c>
    </row>
    <row r="112" spans="1:7" ht="15">
      <c r="A112" s="7">
        <v>36203</v>
      </c>
      <c r="B112" s="42">
        <v>7.6342000000000008</v>
      </c>
      <c r="C112" s="42">
        <v>7.6442000000000005</v>
      </c>
      <c r="D112" s="42"/>
      <c r="E112" s="42">
        <f t="shared" si="5"/>
        <v>9.9999999999997868E-3</v>
      </c>
      <c r="F112" s="42">
        <f t="shared" si="4"/>
        <v>1</v>
      </c>
      <c r="G112" s="48">
        <f t="shared" si="3"/>
        <v>1.308181366264591E-3</v>
      </c>
    </row>
    <row r="113" spans="1:7" ht="15">
      <c r="A113" s="7">
        <v>36210</v>
      </c>
      <c r="B113" s="42">
        <v>7.8390000000000004</v>
      </c>
      <c r="C113" s="42">
        <v>7.8505000000000003</v>
      </c>
      <c r="D113" s="42"/>
      <c r="E113" s="42">
        <f t="shared" si="5"/>
        <v>1.1499999999999844E-2</v>
      </c>
      <c r="F113" s="42">
        <f t="shared" si="4"/>
        <v>1</v>
      </c>
      <c r="G113" s="48">
        <f t="shared" si="3"/>
        <v>1.4648748487357294E-3</v>
      </c>
    </row>
    <row r="114" spans="1:7" ht="15">
      <c r="A114" s="7">
        <v>36217</v>
      </c>
      <c r="B114" s="42">
        <v>7.9318000000000008</v>
      </c>
      <c r="C114" s="42">
        <v>7.9423000000000004</v>
      </c>
      <c r="D114" s="42"/>
      <c r="E114" s="42">
        <f t="shared" si="5"/>
        <v>1.049999999999951E-2</v>
      </c>
      <c r="F114" s="42">
        <f t="shared" si="4"/>
        <v>1</v>
      </c>
      <c r="G114" s="48">
        <f t="shared" si="3"/>
        <v>1.3220351787265035E-3</v>
      </c>
    </row>
    <row r="115" spans="1:7" ht="15">
      <c r="A115" s="7">
        <v>36224</v>
      </c>
      <c r="B115" s="42">
        <v>7.916500000000001</v>
      </c>
      <c r="C115" s="42">
        <v>7.9240000000000004</v>
      </c>
      <c r="D115" s="42"/>
      <c r="E115" s="42">
        <f t="shared" si="5"/>
        <v>7.499999999999396E-3</v>
      </c>
      <c r="F115" s="42">
        <f t="shared" si="4"/>
        <v>1</v>
      </c>
      <c r="G115" s="48">
        <f t="shared" si="3"/>
        <v>9.4649167087322008E-4</v>
      </c>
    </row>
    <row r="116" spans="1:7" ht="15">
      <c r="A116" s="7">
        <v>36231</v>
      </c>
      <c r="B116" s="42">
        <v>7.795700000000001</v>
      </c>
      <c r="C116" s="42">
        <v>7.8050000000000006</v>
      </c>
      <c r="D116" s="42"/>
      <c r="E116" s="42">
        <f t="shared" si="5"/>
        <v>9.2999999999996419E-3</v>
      </c>
      <c r="F116" s="42">
        <f t="shared" si="4"/>
        <v>1</v>
      </c>
      <c r="G116" s="48">
        <f t="shared" si="3"/>
        <v>1.1915438821267959E-3</v>
      </c>
    </row>
    <row r="117" spans="1:7" ht="15">
      <c r="A117" s="7">
        <v>36238</v>
      </c>
      <c r="B117" s="42">
        <v>7.7301000000000002</v>
      </c>
      <c r="C117" s="42">
        <v>7.7363000000000008</v>
      </c>
      <c r="D117" s="42"/>
      <c r="E117" s="42">
        <f t="shared" si="5"/>
        <v>6.2000000000006494E-3</v>
      </c>
      <c r="F117" s="42">
        <f t="shared" si="4"/>
        <v>1</v>
      </c>
      <c r="G117" s="48">
        <f t="shared" si="3"/>
        <v>8.0141669790476696E-4</v>
      </c>
    </row>
    <row r="118" spans="1:7" ht="15">
      <c r="A118" s="7">
        <v>36245</v>
      </c>
      <c r="B118" s="42">
        <v>7.8128000000000011</v>
      </c>
      <c r="C118" s="42">
        <v>7.8198000000000008</v>
      </c>
      <c r="D118" s="42"/>
      <c r="E118" s="42">
        <f t="shared" si="5"/>
        <v>6.9999999999996732E-3</v>
      </c>
      <c r="F118" s="42">
        <f t="shared" si="4"/>
        <v>1</v>
      </c>
      <c r="G118" s="48">
        <f t="shared" si="3"/>
        <v>8.9516355917026937E-4</v>
      </c>
    </row>
    <row r="119" spans="1:7" ht="15">
      <c r="A119" s="7">
        <v>36252</v>
      </c>
      <c r="B119" s="42">
        <v>7.7428000000000008</v>
      </c>
      <c r="C119" s="42">
        <v>7.7498000000000005</v>
      </c>
      <c r="D119" s="42"/>
      <c r="E119" s="42">
        <f t="shared" si="5"/>
        <v>6.9999999999996732E-3</v>
      </c>
      <c r="F119" s="42">
        <f t="shared" si="4"/>
        <v>1</v>
      </c>
      <c r="G119" s="48">
        <f t="shared" si="3"/>
        <v>9.0324911610617986E-4</v>
      </c>
    </row>
    <row r="120" spans="1:7" ht="15">
      <c r="A120" s="7">
        <v>36259</v>
      </c>
      <c r="B120" s="42">
        <v>7.7974000000000006</v>
      </c>
      <c r="C120" s="42">
        <v>7.8049000000000008</v>
      </c>
      <c r="D120" s="42"/>
      <c r="E120" s="42">
        <f t="shared" si="5"/>
        <v>7.5000000000002842E-3</v>
      </c>
      <c r="F120" s="42">
        <f t="shared" si="4"/>
        <v>1</v>
      </c>
      <c r="G120" s="48">
        <f t="shared" si="3"/>
        <v>9.6093479737091874E-4</v>
      </c>
    </row>
    <row r="121" spans="1:7" ht="15">
      <c r="A121" s="7">
        <v>36266</v>
      </c>
      <c r="B121" s="42">
        <v>7.7590000000000003</v>
      </c>
      <c r="C121" s="42">
        <v>7.7670000000000003</v>
      </c>
      <c r="D121" s="42"/>
      <c r="E121" s="42">
        <f t="shared" si="5"/>
        <v>8.0000000000000071E-3</v>
      </c>
      <c r="F121" s="42">
        <f t="shared" si="4"/>
        <v>1</v>
      </c>
      <c r="G121" s="48">
        <f t="shared" si="3"/>
        <v>1.0299987125016103E-3</v>
      </c>
    </row>
    <row r="122" spans="1:7" ht="15">
      <c r="A122" s="7">
        <v>36273</v>
      </c>
      <c r="B122" s="42">
        <v>7.7989000000000006</v>
      </c>
      <c r="C122" s="42">
        <v>7.8064000000000009</v>
      </c>
      <c r="D122" s="42"/>
      <c r="E122" s="42">
        <f t="shared" si="5"/>
        <v>7.5000000000002842E-3</v>
      </c>
      <c r="F122" s="42">
        <f t="shared" si="4"/>
        <v>1</v>
      </c>
      <c r="G122" s="48">
        <f t="shared" si="3"/>
        <v>9.6075015372006089E-4</v>
      </c>
    </row>
    <row r="123" spans="1:7" ht="15">
      <c r="A123" s="7">
        <v>36280</v>
      </c>
      <c r="B123" s="42">
        <v>7.7965000000000009</v>
      </c>
      <c r="C123" s="42">
        <v>7.8030000000000008</v>
      </c>
      <c r="D123" s="42"/>
      <c r="E123" s="42">
        <f t="shared" si="5"/>
        <v>6.4999999999999503E-3</v>
      </c>
      <c r="F123" s="42">
        <f t="shared" si="4"/>
        <v>1</v>
      </c>
      <c r="G123" s="48">
        <f t="shared" si="3"/>
        <v>8.3301294373958089E-4</v>
      </c>
    </row>
    <row r="124" spans="1:7" ht="15">
      <c r="A124" s="7">
        <v>36287</v>
      </c>
      <c r="B124" s="42">
        <v>7.6618000000000004</v>
      </c>
      <c r="C124" s="42">
        <v>7.6682000000000006</v>
      </c>
      <c r="D124" s="42"/>
      <c r="E124" s="42">
        <f t="shared" si="5"/>
        <v>6.4000000000001833E-3</v>
      </c>
      <c r="F124" s="42">
        <f t="shared" si="4"/>
        <v>1</v>
      </c>
      <c r="G124" s="48">
        <f t="shared" si="3"/>
        <v>8.3461568555856427E-4</v>
      </c>
    </row>
    <row r="125" spans="1:7" ht="15">
      <c r="A125" s="7">
        <v>36294</v>
      </c>
      <c r="B125" s="42">
        <v>7.6834000000000007</v>
      </c>
      <c r="C125" s="42">
        <v>7.6894000000000009</v>
      </c>
      <c r="D125" s="42"/>
      <c r="E125" s="42">
        <f t="shared" si="5"/>
        <v>6.0000000000002274E-3</v>
      </c>
      <c r="F125" s="42">
        <f t="shared" si="4"/>
        <v>1</v>
      </c>
      <c r="G125" s="48">
        <f t="shared" si="3"/>
        <v>7.8029495149169333E-4</v>
      </c>
    </row>
    <row r="126" spans="1:7" ht="15">
      <c r="A126" s="7">
        <v>36301</v>
      </c>
      <c r="B126" s="42">
        <v>7.8022000000000009</v>
      </c>
      <c r="C126" s="42">
        <v>7.8087000000000009</v>
      </c>
      <c r="D126" s="42"/>
      <c r="E126" s="42">
        <f t="shared" si="5"/>
        <v>6.4999999999999503E-3</v>
      </c>
      <c r="F126" s="42">
        <f t="shared" si="4"/>
        <v>1</v>
      </c>
      <c r="G126" s="48">
        <f t="shared" si="3"/>
        <v>8.3240488173446921E-4</v>
      </c>
    </row>
    <row r="127" spans="1:7" ht="15">
      <c r="A127" s="7">
        <v>36308</v>
      </c>
      <c r="B127" s="42">
        <v>7.8949000000000007</v>
      </c>
      <c r="C127" s="42">
        <v>7.902400000000001</v>
      </c>
      <c r="D127" s="42"/>
      <c r="E127" s="42">
        <f t="shared" si="5"/>
        <v>7.5000000000002842E-3</v>
      </c>
      <c r="F127" s="42">
        <f t="shared" si="4"/>
        <v>1</v>
      </c>
      <c r="G127" s="48">
        <f t="shared" si="3"/>
        <v>9.4907876088280566E-4</v>
      </c>
    </row>
    <row r="128" spans="1:7" ht="15">
      <c r="A128" s="7">
        <v>36315</v>
      </c>
      <c r="B128" s="42">
        <v>7.9890000000000008</v>
      </c>
      <c r="C128" s="42">
        <v>7.9960000000000004</v>
      </c>
      <c r="D128" s="42"/>
      <c r="E128" s="42">
        <f t="shared" si="5"/>
        <v>6.9999999999996732E-3</v>
      </c>
      <c r="F128" s="42">
        <f t="shared" si="4"/>
        <v>1</v>
      </c>
      <c r="G128" s="48">
        <f t="shared" si="3"/>
        <v>8.7543771885938875E-4</v>
      </c>
    </row>
    <row r="129" spans="1:7" ht="15">
      <c r="A129" s="7">
        <v>36322</v>
      </c>
      <c r="B129" s="42">
        <v>7.8215000000000003</v>
      </c>
      <c r="C129" s="42">
        <v>7.8290000000000006</v>
      </c>
      <c r="D129" s="42"/>
      <c r="E129" s="42">
        <f t="shared" si="5"/>
        <v>7.5000000000002842E-3</v>
      </c>
      <c r="F129" s="42">
        <f t="shared" si="4"/>
        <v>1</v>
      </c>
      <c r="G129" s="48">
        <f t="shared" si="3"/>
        <v>9.5797675309749445E-4</v>
      </c>
    </row>
    <row r="130" spans="1:7" ht="15">
      <c r="A130" s="7">
        <v>36329</v>
      </c>
      <c r="B130" s="42">
        <v>7.8440000000000003</v>
      </c>
      <c r="C130" s="42">
        <v>7.8515000000000006</v>
      </c>
      <c r="D130" s="42"/>
      <c r="E130" s="42">
        <f t="shared" si="5"/>
        <v>7.5000000000002842E-3</v>
      </c>
      <c r="F130" s="42">
        <f t="shared" si="4"/>
        <v>1</v>
      </c>
      <c r="G130" s="48">
        <f t="shared" ref="G130:G193" si="6">E130/C130</f>
        <v>9.5523148442976298E-4</v>
      </c>
    </row>
    <row r="131" spans="1:7" ht="15">
      <c r="A131" s="7">
        <v>36336</v>
      </c>
      <c r="B131" s="42">
        <v>7.8063000000000002</v>
      </c>
      <c r="C131" s="42">
        <v>7.8133000000000008</v>
      </c>
      <c r="D131" s="42"/>
      <c r="E131" s="42">
        <f t="shared" si="5"/>
        <v>7.0000000000005613E-3</v>
      </c>
      <c r="F131" s="42">
        <f t="shared" ref="F131:F194" si="7">IF(E131&gt;0,1,0)</f>
        <v>1</v>
      </c>
      <c r="G131" s="48">
        <f t="shared" si="6"/>
        <v>8.9590825899435076E-4</v>
      </c>
    </row>
    <row r="132" spans="1:7" ht="15">
      <c r="A132" s="7">
        <v>36343</v>
      </c>
      <c r="B132" s="42">
        <v>7.910000000000001</v>
      </c>
      <c r="C132" s="42">
        <v>7.916500000000001</v>
      </c>
      <c r="D132" s="42"/>
      <c r="E132" s="42">
        <f t="shared" ref="E132:E195" si="8">C132-B132</f>
        <v>6.4999999999999503E-3</v>
      </c>
      <c r="F132" s="42">
        <f t="shared" si="7"/>
        <v>1</v>
      </c>
      <c r="G132" s="48">
        <f t="shared" si="6"/>
        <v>8.2106991726140963E-4</v>
      </c>
    </row>
    <row r="133" spans="1:7" ht="15">
      <c r="A133" s="7">
        <v>36350</v>
      </c>
      <c r="B133" s="42">
        <v>7.9670000000000005</v>
      </c>
      <c r="C133" s="42">
        <v>7.9740000000000011</v>
      </c>
      <c r="D133" s="42"/>
      <c r="E133" s="42">
        <f t="shared" si="8"/>
        <v>7.0000000000005613E-3</v>
      </c>
      <c r="F133" s="42">
        <f t="shared" si="7"/>
        <v>1</v>
      </c>
      <c r="G133" s="48">
        <f t="shared" si="6"/>
        <v>8.7785302232261852E-4</v>
      </c>
    </row>
    <row r="134" spans="1:7" ht="15">
      <c r="A134" s="7">
        <v>36357</v>
      </c>
      <c r="B134" s="42">
        <v>7.9635000000000007</v>
      </c>
      <c r="C134" s="42">
        <v>7.9700000000000006</v>
      </c>
      <c r="D134" s="42"/>
      <c r="E134" s="42">
        <f t="shared" si="8"/>
        <v>6.4999999999999503E-3</v>
      </c>
      <c r="F134" s="42">
        <f t="shared" si="7"/>
        <v>1</v>
      </c>
      <c r="G134" s="48">
        <f t="shared" si="6"/>
        <v>8.1555834378920324E-4</v>
      </c>
    </row>
    <row r="135" spans="1:7" ht="15">
      <c r="A135" s="7">
        <v>36364</v>
      </c>
      <c r="B135" s="42">
        <v>7.8805000000000005</v>
      </c>
      <c r="C135" s="42">
        <v>7.8875000000000011</v>
      </c>
      <c r="D135" s="42"/>
      <c r="E135" s="42">
        <f t="shared" si="8"/>
        <v>7.0000000000005613E-3</v>
      </c>
      <c r="F135" s="42">
        <f t="shared" si="7"/>
        <v>1</v>
      </c>
      <c r="G135" s="48">
        <f t="shared" si="6"/>
        <v>8.8748019017439756E-4</v>
      </c>
    </row>
    <row r="136" spans="1:7" ht="15">
      <c r="A136" s="7">
        <v>36371</v>
      </c>
      <c r="B136" s="42">
        <v>7.7923000000000009</v>
      </c>
      <c r="C136" s="42">
        <v>7.7988000000000008</v>
      </c>
      <c r="D136" s="42"/>
      <c r="E136" s="42">
        <f t="shared" si="8"/>
        <v>6.4999999999999503E-3</v>
      </c>
      <c r="F136" s="42">
        <f t="shared" si="7"/>
        <v>1</v>
      </c>
      <c r="G136" s="48">
        <f t="shared" si="6"/>
        <v>8.3346155818843273E-4</v>
      </c>
    </row>
    <row r="137" spans="1:7" ht="15">
      <c r="A137" s="7">
        <v>36378</v>
      </c>
      <c r="B137" s="42">
        <v>7.7125000000000004</v>
      </c>
      <c r="C137" s="42">
        <v>7.7200000000000006</v>
      </c>
      <c r="D137" s="42"/>
      <c r="E137" s="42">
        <f t="shared" si="8"/>
        <v>7.5000000000002842E-3</v>
      </c>
      <c r="F137" s="42">
        <f t="shared" si="7"/>
        <v>1</v>
      </c>
      <c r="G137" s="48">
        <f t="shared" si="6"/>
        <v>9.7150259067361187E-4</v>
      </c>
    </row>
    <row r="138" spans="1:7" ht="15">
      <c r="A138" s="7">
        <v>36385</v>
      </c>
      <c r="B138" s="42">
        <v>7.8062000000000005</v>
      </c>
      <c r="C138" s="42">
        <v>7.813200000000001</v>
      </c>
      <c r="D138" s="42"/>
      <c r="E138" s="42">
        <f t="shared" si="8"/>
        <v>7.0000000000005613E-3</v>
      </c>
      <c r="F138" s="42">
        <f t="shared" si="7"/>
        <v>1</v>
      </c>
      <c r="G138" s="48">
        <f t="shared" si="6"/>
        <v>8.9591972559265867E-4</v>
      </c>
    </row>
    <row r="139" spans="1:7" ht="15">
      <c r="A139" s="7">
        <v>36392</v>
      </c>
      <c r="B139" s="42">
        <v>7.7525000000000004</v>
      </c>
      <c r="C139" s="42">
        <v>7.7577000000000007</v>
      </c>
      <c r="D139" s="42"/>
      <c r="E139" s="42">
        <f t="shared" si="8"/>
        <v>5.2000000000003155E-3</v>
      </c>
      <c r="F139" s="42">
        <f t="shared" si="7"/>
        <v>1</v>
      </c>
      <c r="G139" s="48">
        <f t="shared" si="6"/>
        <v>6.7030176469834034E-4</v>
      </c>
    </row>
    <row r="140" spans="1:7" ht="15">
      <c r="A140" s="7">
        <v>36399</v>
      </c>
      <c r="B140" s="42">
        <v>7.9445000000000006</v>
      </c>
      <c r="C140" s="42">
        <v>7.9520000000000008</v>
      </c>
      <c r="D140" s="42"/>
      <c r="E140" s="42">
        <f t="shared" si="8"/>
        <v>7.5000000000002842E-3</v>
      </c>
      <c r="F140" s="42">
        <f t="shared" si="7"/>
        <v>1</v>
      </c>
      <c r="G140" s="48">
        <f t="shared" si="6"/>
        <v>9.4315895372236967E-4</v>
      </c>
    </row>
    <row r="141" spans="1:7" ht="15">
      <c r="A141" s="7">
        <v>36406</v>
      </c>
      <c r="B141" s="42">
        <v>7.8445000000000009</v>
      </c>
      <c r="C141" s="42">
        <v>7.8515000000000006</v>
      </c>
      <c r="D141" s="42"/>
      <c r="E141" s="42">
        <f t="shared" si="8"/>
        <v>6.9999999999996732E-3</v>
      </c>
      <c r="F141" s="42">
        <f t="shared" si="7"/>
        <v>1</v>
      </c>
      <c r="G141" s="48">
        <f t="shared" si="6"/>
        <v>8.9154938546770327E-4</v>
      </c>
    </row>
    <row r="142" spans="1:7" ht="15">
      <c r="A142" s="7">
        <v>36413</v>
      </c>
      <c r="B142" s="42">
        <v>7.8325000000000005</v>
      </c>
      <c r="C142" s="42">
        <v>7.8381000000000007</v>
      </c>
      <c r="D142" s="42"/>
      <c r="E142" s="42">
        <f t="shared" si="8"/>
        <v>5.6000000000002714E-3</v>
      </c>
      <c r="F142" s="42">
        <f t="shared" si="7"/>
        <v>1</v>
      </c>
      <c r="G142" s="48">
        <f t="shared" si="6"/>
        <v>7.1445886120364253E-4</v>
      </c>
    </row>
    <row r="143" spans="1:7" ht="15">
      <c r="A143" s="7">
        <v>36420</v>
      </c>
      <c r="B143" s="42">
        <v>7.8939000000000004</v>
      </c>
      <c r="C143" s="42">
        <v>7.8995000000000006</v>
      </c>
      <c r="D143" s="42"/>
      <c r="E143" s="42">
        <f t="shared" si="8"/>
        <v>5.6000000000002714E-3</v>
      </c>
      <c r="F143" s="42">
        <f t="shared" si="7"/>
        <v>1</v>
      </c>
      <c r="G143" s="48">
        <f t="shared" si="6"/>
        <v>7.0890562693844811E-4</v>
      </c>
    </row>
    <row r="144" spans="1:7" ht="15">
      <c r="A144" s="7">
        <v>36427</v>
      </c>
      <c r="B144" s="42">
        <v>7.833400000000001</v>
      </c>
      <c r="C144" s="42">
        <v>7.8377000000000008</v>
      </c>
      <c r="D144" s="42"/>
      <c r="E144" s="42">
        <f t="shared" si="8"/>
        <v>4.2999999999997485E-3</v>
      </c>
      <c r="F144" s="42">
        <f t="shared" si="7"/>
        <v>1</v>
      </c>
      <c r="G144" s="48">
        <f t="shared" si="6"/>
        <v>5.4863033798177379E-4</v>
      </c>
    </row>
    <row r="145" spans="1:7" ht="15">
      <c r="A145" s="7">
        <v>36434</v>
      </c>
      <c r="B145" s="42">
        <v>7.7110000000000003</v>
      </c>
      <c r="C145" s="42">
        <v>7.7155000000000005</v>
      </c>
      <c r="D145" s="42"/>
      <c r="E145" s="42">
        <f t="shared" si="8"/>
        <v>4.5000000000001705E-3</v>
      </c>
      <c r="F145" s="42">
        <f t="shared" si="7"/>
        <v>1</v>
      </c>
      <c r="G145" s="48">
        <f t="shared" si="6"/>
        <v>5.8324152679673001E-4</v>
      </c>
    </row>
    <row r="146" spans="1:7" ht="15">
      <c r="A146" s="7">
        <v>36441</v>
      </c>
      <c r="B146" s="42">
        <v>7.8128000000000011</v>
      </c>
      <c r="C146" s="42">
        <v>7.8188000000000004</v>
      </c>
      <c r="D146" s="42"/>
      <c r="E146" s="42">
        <f t="shared" si="8"/>
        <v>5.9999999999993392E-3</v>
      </c>
      <c r="F146" s="42">
        <f t="shared" si="7"/>
        <v>1</v>
      </c>
      <c r="G146" s="48">
        <f t="shared" si="6"/>
        <v>7.673811838132883E-4</v>
      </c>
    </row>
    <row r="147" spans="1:7" ht="15">
      <c r="A147" s="7">
        <v>36448</v>
      </c>
      <c r="B147" s="42">
        <v>7.6683000000000003</v>
      </c>
      <c r="C147" s="42">
        <v>7.6748000000000003</v>
      </c>
      <c r="D147" s="42"/>
      <c r="E147" s="42">
        <f t="shared" si="8"/>
        <v>6.4999999999999503E-3</v>
      </c>
      <c r="F147" s="42">
        <f t="shared" si="7"/>
        <v>1</v>
      </c>
      <c r="G147" s="48">
        <f t="shared" si="6"/>
        <v>8.4692760723405821E-4</v>
      </c>
    </row>
    <row r="148" spans="1:7" ht="15">
      <c r="A148" s="7">
        <v>36455</v>
      </c>
      <c r="B148" s="42">
        <v>7.7417000000000007</v>
      </c>
      <c r="C148" s="42">
        <v>7.7476000000000003</v>
      </c>
      <c r="D148" s="42"/>
      <c r="E148" s="42">
        <f t="shared" si="8"/>
        <v>5.8999999999995723E-3</v>
      </c>
      <c r="F148" s="42">
        <f t="shared" si="7"/>
        <v>1</v>
      </c>
      <c r="G148" s="48">
        <f t="shared" si="6"/>
        <v>7.6152615003350352E-4</v>
      </c>
    </row>
    <row r="149" spans="1:7" ht="15">
      <c r="A149" s="7">
        <v>36462</v>
      </c>
      <c r="B149" s="42">
        <v>7.8439000000000005</v>
      </c>
      <c r="C149" s="42">
        <v>7.8499000000000008</v>
      </c>
      <c r="D149" s="42"/>
      <c r="E149" s="42">
        <f t="shared" si="8"/>
        <v>6.0000000000002274E-3</v>
      </c>
      <c r="F149" s="42">
        <f t="shared" si="7"/>
        <v>1</v>
      </c>
      <c r="G149" s="48">
        <f t="shared" si="6"/>
        <v>7.643409470184622E-4</v>
      </c>
    </row>
    <row r="150" spans="1:7" ht="15">
      <c r="A150" s="7">
        <v>36469</v>
      </c>
      <c r="B150" s="42">
        <v>7.9032000000000009</v>
      </c>
      <c r="C150" s="42">
        <v>7.9092000000000002</v>
      </c>
      <c r="D150" s="42"/>
      <c r="E150" s="42">
        <f t="shared" si="8"/>
        <v>5.9999999999993392E-3</v>
      </c>
      <c r="F150" s="42">
        <f t="shared" si="7"/>
        <v>1</v>
      </c>
      <c r="G150" s="48">
        <f t="shared" si="6"/>
        <v>7.5861022606576382E-4</v>
      </c>
    </row>
    <row r="151" spans="1:7" ht="15">
      <c r="A151" s="7">
        <v>36476</v>
      </c>
      <c r="B151" s="42">
        <v>7.9290000000000003</v>
      </c>
      <c r="C151" s="42">
        <v>7.9355000000000002</v>
      </c>
      <c r="D151" s="42"/>
      <c r="E151" s="42">
        <f t="shared" si="8"/>
        <v>6.4999999999999503E-3</v>
      </c>
      <c r="F151" s="42">
        <f t="shared" si="7"/>
        <v>1</v>
      </c>
      <c r="G151" s="48">
        <f t="shared" si="6"/>
        <v>8.1910402621132258E-4</v>
      </c>
    </row>
    <row r="152" spans="1:7" ht="15">
      <c r="A152" s="7">
        <v>36483</v>
      </c>
      <c r="B152" s="42">
        <v>7.9513000000000007</v>
      </c>
      <c r="C152" s="42">
        <v>7.9568000000000003</v>
      </c>
      <c r="D152" s="42"/>
      <c r="E152" s="42">
        <f t="shared" si="8"/>
        <v>5.4999999999996163E-3</v>
      </c>
      <c r="F152" s="42">
        <f t="shared" si="7"/>
        <v>1</v>
      </c>
      <c r="G152" s="48">
        <f t="shared" si="6"/>
        <v>6.9123265634421071E-4</v>
      </c>
    </row>
    <row r="153" spans="1:7" ht="15">
      <c r="A153" s="7">
        <v>36490</v>
      </c>
      <c r="B153" s="42">
        <v>8.0167999999999999</v>
      </c>
      <c r="C153" s="42">
        <v>8.0233000000000008</v>
      </c>
      <c r="D153" s="42"/>
      <c r="E153" s="42">
        <f t="shared" si="8"/>
        <v>6.5000000000008384E-3</v>
      </c>
      <c r="F153" s="42">
        <f t="shared" si="7"/>
        <v>1</v>
      </c>
      <c r="G153" s="48">
        <f t="shared" si="6"/>
        <v>8.1014046589319077E-4</v>
      </c>
    </row>
    <row r="154" spans="1:7" ht="15">
      <c r="A154" s="7">
        <v>36497</v>
      </c>
      <c r="B154" s="42">
        <v>8.0815000000000001</v>
      </c>
      <c r="C154" s="42">
        <v>8.088000000000001</v>
      </c>
      <c r="D154" s="42"/>
      <c r="E154" s="42">
        <f t="shared" si="8"/>
        <v>6.5000000000008384E-3</v>
      </c>
      <c r="F154" s="42">
        <f t="shared" si="7"/>
        <v>1</v>
      </c>
      <c r="G154" s="48">
        <f t="shared" si="6"/>
        <v>8.036597428289859E-4</v>
      </c>
    </row>
    <row r="155" spans="1:7" ht="15">
      <c r="A155" s="7">
        <v>36504</v>
      </c>
      <c r="B155" s="42">
        <v>7.9780000000000006</v>
      </c>
      <c r="C155" s="42">
        <v>7.9840000000000009</v>
      </c>
      <c r="D155" s="42"/>
      <c r="E155" s="42">
        <f t="shared" si="8"/>
        <v>6.0000000000002274E-3</v>
      </c>
      <c r="F155" s="42">
        <f t="shared" si="7"/>
        <v>1</v>
      </c>
      <c r="G155" s="48">
        <f t="shared" si="6"/>
        <v>7.5150300601205245E-4</v>
      </c>
    </row>
    <row r="156" spans="1:7" ht="15">
      <c r="A156" s="7">
        <v>36511</v>
      </c>
      <c r="B156" s="42">
        <v>7.9880000000000004</v>
      </c>
      <c r="C156" s="42">
        <v>7.9940000000000007</v>
      </c>
      <c r="D156" s="42"/>
      <c r="E156" s="42">
        <f t="shared" si="8"/>
        <v>6.0000000000002274E-3</v>
      </c>
      <c r="F156" s="42">
        <f t="shared" si="7"/>
        <v>1</v>
      </c>
      <c r="G156" s="48">
        <f t="shared" si="6"/>
        <v>7.5056292219167207E-4</v>
      </c>
    </row>
    <row r="157" spans="1:7" ht="15">
      <c r="A157" s="7">
        <v>36518</v>
      </c>
      <c r="B157" s="42">
        <v>7.958800000000001</v>
      </c>
      <c r="C157" s="42">
        <v>7.966800000000001</v>
      </c>
      <c r="D157" s="42"/>
      <c r="E157" s="42">
        <f t="shared" si="8"/>
        <v>8.0000000000000071E-3</v>
      </c>
      <c r="F157" s="42">
        <f t="shared" si="7"/>
        <v>1</v>
      </c>
      <c r="G157" s="48">
        <f t="shared" si="6"/>
        <v>1.0041672942712263E-3</v>
      </c>
    </row>
    <row r="158" spans="1:7" ht="15">
      <c r="A158" s="7">
        <v>36525</v>
      </c>
      <c r="B158" s="42">
        <v>8.0318000000000005</v>
      </c>
      <c r="C158" s="42">
        <v>8.0406000000000013</v>
      </c>
      <c r="D158" s="42"/>
      <c r="E158" s="42">
        <f t="shared" si="8"/>
        <v>8.8000000000008072E-3</v>
      </c>
      <c r="F158" s="42">
        <f t="shared" si="7"/>
        <v>1</v>
      </c>
      <c r="G158" s="48">
        <f t="shared" si="6"/>
        <v>1.0944456881328266E-3</v>
      </c>
    </row>
    <row r="159" spans="1:7" ht="15">
      <c r="A159" s="7">
        <v>36532</v>
      </c>
      <c r="B159" s="42">
        <v>7.9730000000000008</v>
      </c>
      <c r="C159" s="42">
        <v>7.9795000000000007</v>
      </c>
      <c r="D159" s="42"/>
      <c r="E159" s="42">
        <f t="shared" si="8"/>
        <v>6.4999999999999503E-3</v>
      </c>
      <c r="F159" s="42">
        <f t="shared" si="7"/>
        <v>1</v>
      </c>
      <c r="G159" s="48">
        <f t="shared" si="6"/>
        <v>8.1458738016165798E-4</v>
      </c>
    </row>
    <row r="160" spans="1:7" ht="15">
      <c r="A160" s="7">
        <v>36539</v>
      </c>
      <c r="B160" s="42">
        <v>7.9998000000000005</v>
      </c>
      <c r="C160" s="42">
        <v>8.0028000000000006</v>
      </c>
      <c r="D160" s="42"/>
      <c r="E160" s="42">
        <f t="shared" si="8"/>
        <v>3.0000000000001137E-3</v>
      </c>
      <c r="F160" s="42">
        <f t="shared" si="7"/>
        <v>1</v>
      </c>
      <c r="G160" s="48">
        <f t="shared" si="6"/>
        <v>3.748687959214417E-4</v>
      </c>
    </row>
    <row r="161" spans="1:7" ht="15">
      <c r="A161" s="7">
        <v>36546</v>
      </c>
      <c r="B161" s="42">
        <v>8.01</v>
      </c>
      <c r="C161" s="42">
        <v>8.0155000000000012</v>
      </c>
      <c r="D161" s="42"/>
      <c r="E161" s="42">
        <f t="shared" si="8"/>
        <v>5.5000000000013927E-3</v>
      </c>
      <c r="F161" s="42">
        <f t="shared" si="7"/>
        <v>1</v>
      </c>
      <c r="G161" s="48">
        <f t="shared" si="6"/>
        <v>6.8617054457006943E-4</v>
      </c>
    </row>
    <row r="162" spans="1:7" ht="15">
      <c r="A162" s="7">
        <v>36553</v>
      </c>
      <c r="B162" s="42">
        <v>8.2143000000000015</v>
      </c>
      <c r="C162" s="42">
        <v>8.2198000000000011</v>
      </c>
      <c r="D162" s="42"/>
      <c r="E162" s="42">
        <f t="shared" si="8"/>
        <v>5.4999999999996163E-3</v>
      </c>
      <c r="F162" s="42">
        <f t="shared" si="7"/>
        <v>1</v>
      </c>
      <c r="G162" s="48">
        <f t="shared" si="6"/>
        <v>6.6911603688649547E-4</v>
      </c>
    </row>
    <row r="163" spans="1:7" ht="15">
      <c r="A163" s="7">
        <v>36560</v>
      </c>
      <c r="B163" s="42">
        <v>8.2410000000000014</v>
      </c>
      <c r="C163" s="42">
        <v>8.2469000000000001</v>
      </c>
      <c r="D163" s="42"/>
      <c r="E163" s="42">
        <f t="shared" si="8"/>
        <v>5.8999999999986841E-3</v>
      </c>
      <c r="F163" s="42">
        <f t="shared" si="7"/>
        <v>1</v>
      </c>
      <c r="G163" s="48">
        <f t="shared" si="6"/>
        <v>7.1542033976387299E-4</v>
      </c>
    </row>
    <row r="164" spans="1:7" ht="15">
      <c r="A164" s="7">
        <v>36567</v>
      </c>
      <c r="B164" s="42">
        <v>8.1794000000000011</v>
      </c>
      <c r="C164" s="42">
        <v>8.1849000000000007</v>
      </c>
      <c r="D164" s="42"/>
      <c r="E164" s="42">
        <f t="shared" si="8"/>
        <v>5.4999999999996163E-3</v>
      </c>
      <c r="F164" s="42">
        <f t="shared" si="7"/>
        <v>1</v>
      </c>
      <c r="G164" s="48">
        <f t="shared" si="6"/>
        <v>6.7196911385595615E-4</v>
      </c>
    </row>
    <row r="165" spans="1:7" ht="15">
      <c r="A165" s="7">
        <v>36574</v>
      </c>
      <c r="B165" s="42">
        <v>8.2477999999999998</v>
      </c>
      <c r="C165" s="42">
        <v>8.2533000000000012</v>
      </c>
      <c r="D165" s="42"/>
      <c r="E165" s="42">
        <f t="shared" si="8"/>
        <v>5.5000000000013927E-3</v>
      </c>
      <c r="F165" s="42">
        <f t="shared" si="7"/>
        <v>1</v>
      </c>
      <c r="G165" s="48">
        <f t="shared" si="6"/>
        <v>6.6640010662418565E-4</v>
      </c>
    </row>
    <row r="166" spans="1:7" ht="15">
      <c r="A166" s="7">
        <v>36581</v>
      </c>
      <c r="B166" s="42">
        <v>8.2907000000000011</v>
      </c>
      <c r="C166" s="42">
        <v>8.2942</v>
      </c>
      <c r="D166" s="42"/>
      <c r="E166" s="42">
        <f t="shared" si="8"/>
        <v>3.4999999999989484E-3</v>
      </c>
      <c r="F166" s="42">
        <f t="shared" si="7"/>
        <v>1</v>
      </c>
      <c r="G166" s="48">
        <f t="shared" si="6"/>
        <v>4.2198162571422781E-4</v>
      </c>
    </row>
    <row r="167" spans="1:7" ht="15">
      <c r="A167" s="7">
        <v>36588</v>
      </c>
      <c r="B167" s="42">
        <v>8.3901000000000003</v>
      </c>
      <c r="C167" s="42">
        <v>8.3947000000000003</v>
      </c>
      <c r="D167" s="42"/>
      <c r="E167" s="42">
        <f t="shared" si="8"/>
        <v>4.5999999999999375E-3</v>
      </c>
      <c r="F167" s="42">
        <f t="shared" si="7"/>
        <v>1</v>
      </c>
      <c r="G167" s="48">
        <f t="shared" si="6"/>
        <v>5.4796478730626908E-4</v>
      </c>
    </row>
    <row r="168" spans="1:7" ht="15">
      <c r="A168" s="7">
        <v>36595</v>
      </c>
      <c r="B168" s="42">
        <v>8.3901000000000003</v>
      </c>
      <c r="C168" s="42">
        <v>8.3958000000000013</v>
      </c>
      <c r="D168" s="42"/>
      <c r="E168" s="42">
        <f t="shared" si="8"/>
        <v>5.7000000000009265E-3</v>
      </c>
      <c r="F168" s="42">
        <f t="shared" si="7"/>
        <v>1</v>
      </c>
      <c r="G168" s="48">
        <f t="shared" si="6"/>
        <v>6.7891088401354554E-4</v>
      </c>
    </row>
    <row r="169" spans="1:7" ht="15">
      <c r="A169" s="7">
        <v>36602</v>
      </c>
      <c r="B169" s="42">
        <v>8.4187000000000012</v>
      </c>
      <c r="C169" s="42">
        <v>8.4262000000000015</v>
      </c>
      <c r="D169" s="42"/>
      <c r="E169" s="42">
        <f t="shared" si="8"/>
        <v>7.5000000000002842E-3</v>
      </c>
      <c r="F169" s="42">
        <f t="shared" si="7"/>
        <v>1</v>
      </c>
      <c r="G169" s="48">
        <f t="shared" si="6"/>
        <v>8.9008093802666482E-4</v>
      </c>
    </row>
    <row r="170" spans="1:7" ht="15">
      <c r="A170" s="7">
        <v>36609</v>
      </c>
      <c r="B170" s="42">
        <v>8.3579000000000008</v>
      </c>
      <c r="C170" s="42">
        <v>8.3634000000000004</v>
      </c>
      <c r="D170" s="42"/>
      <c r="E170" s="42">
        <f t="shared" si="8"/>
        <v>5.4999999999996163E-3</v>
      </c>
      <c r="F170" s="42">
        <f t="shared" si="7"/>
        <v>1</v>
      </c>
      <c r="G170" s="48">
        <f t="shared" si="6"/>
        <v>6.5762728077093237E-4</v>
      </c>
    </row>
    <row r="171" spans="1:7" ht="15">
      <c r="A171" s="7">
        <v>36616</v>
      </c>
      <c r="B171" s="42">
        <v>8.4356000000000009</v>
      </c>
      <c r="C171" s="42">
        <v>8.4381000000000004</v>
      </c>
      <c r="D171" s="42"/>
      <c r="E171" s="42">
        <f t="shared" si="8"/>
        <v>2.4999999999995026E-3</v>
      </c>
      <c r="F171" s="42">
        <f t="shared" si="7"/>
        <v>1</v>
      </c>
      <c r="G171" s="48">
        <f t="shared" si="6"/>
        <v>2.9627522783559125E-4</v>
      </c>
    </row>
    <row r="172" spans="1:7" ht="15">
      <c r="A172" s="7">
        <v>36623</v>
      </c>
      <c r="B172" s="42">
        <v>8.4720000000000013</v>
      </c>
      <c r="C172" s="42">
        <v>8.4785000000000004</v>
      </c>
      <c r="D172" s="42"/>
      <c r="E172" s="42">
        <f t="shared" si="8"/>
        <v>6.4999999999990621E-3</v>
      </c>
      <c r="F172" s="42">
        <f t="shared" si="7"/>
        <v>1</v>
      </c>
      <c r="G172" s="48">
        <f t="shared" si="6"/>
        <v>7.6664504334482061E-4</v>
      </c>
    </row>
    <row r="173" spans="1:7" ht="15">
      <c r="A173" s="7">
        <v>36630</v>
      </c>
      <c r="B173" s="42">
        <v>8.5378000000000007</v>
      </c>
      <c r="C173" s="42">
        <v>8.5418000000000003</v>
      </c>
      <c r="D173" s="42"/>
      <c r="E173" s="42">
        <f t="shared" si="8"/>
        <v>3.9999999999995595E-3</v>
      </c>
      <c r="F173" s="42">
        <f t="shared" si="7"/>
        <v>1</v>
      </c>
      <c r="G173" s="48">
        <f t="shared" si="6"/>
        <v>4.6828537310631942E-4</v>
      </c>
    </row>
    <row r="174" spans="1:7" ht="15">
      <c r="A174" s="7">
        <v>36637</v>
      </c>
      <c r="B174" s="42">
        <v>8.6870000000000012</v>
      </c>
      <c r="C174" s="42">
        <v>8.6930000000000014</v>
      </c>
      <c r="D174" s="42"/>
      <c r="E174" s="42">
        <f t="shared" si="8"/>
        <v>6.0000000000002274E-3</v>
      </c>
      <c r="F174" s="42">
        <f t="shared" si="7"/>
        <v>1</v>
      </c>
      <c r="G174" s="48">
        <f t="shared" si="6"/>
        <v>6.9021051420685908E-4</v>
      </c>
    </row>
    <row r="175" spans="1:7" ht="15">
      <c r="A175" s="7">
        <v>36644</v>
      </c>
      <c r="B175" s="42">
        <v>8.9433000000000007</v>
      </c>
      <c r="C175" s="42">
        <v>8.9503000000000004</v>
      </c>
      <c r="D175" s="42"/>
      <c r="E175" s="42">
        <f t="shared" si="8"/>
        <v>6.9999999999996732E-3</v>
      </c>
      <c r="F175" s="42">
        <f t="shared" si="7"/>
        <v>1</v>
      </c>
      <c r="G175" s="48">
        <f t="shared" si="6"/>
        <v>7.8209668949640488E-4</v>
      </c>
    </row>
    <row r="176" spans="1:7" ht="15">
      <c r="A176" s="7">
        <v>36651</v>
      </c>
      <c r="B176" s="42">
        <v>9.104000000000001</v>
      </c>
      <c r="C176" s="42">
        <v>9.1100000000000012</v>
      </c>
      <c r="D176" s="42"/>
      <c r="E176" s="42">
        <f t="shared" si="8"/>
        <v>6.0000000000002274E-3</v>
      </c>
      <c r="F176" s="42">
        <f t="shared" si="7"/>
        <v>1</v>
      </c>
      <c r="G176" s="48">
        <f t="shared" si="6"/>
        <v>6.5861690450057372E-4</v>
      </c>
    </row>
    <row r="177" spans="1:7" ht="15">
      <c r="A177" s="7">
        <v>36658</v>
      </c>
      <c r="B177" s="42">
        <v>9.016</v>
      </c>
      <c r="C177" s="42">
        <v>9.0225000000000009</v>
      </c>
      <c r="D177" s="42"/>
      <c r="E177" s="42">
        <f t="shared" si="8"/>
        <v>6.5000000000008384E-3</v>
      </c>
      <c r="F177" s="42">
        <f t="shared" si="7"/>
        <v>1</v>
      </c>
      <c r="G177" s="48">
        <f t="shared" si="6"/>
        <v>7.2042116929906766E-4</v>
      </c>
    </row>
    <row r="178" spans="1:7" ht="15">
      <c r="A178" s="7">
        <v>36665</v>
      </c>
      <c r="B178" s="42">
        <v>9.1378000000000004</v>
      </c>
      <c r="C178" s="42">
        <v>9.1443000000000012</v>
      </c>
      <c r="D178" s="42"/>
      <c r="E178" s="42">
        <f t="shared" si="8"/>
        <v>6.5000000000008384E-3</v>
      </c>
      <c r="F178" s="42">
        <f t="shared" si="7"/>
        <v>1</v>
      </c>
      <c r="G178" s="48">
        <f t="shared" si="6"/>
        <v>7.108253228788248E-4</v>
      </c>
    </row>
    <row r="179" spans="1:7" ht="15">
      <c r="A179" s="7">
        <v>36672</v>
      </c>
      <c r="B179" s="42">
        <v>8.968</v>
      </c>
      <c r="C179" s="42">
        <v>8.9705000000000013</v>
      </c>
      <c r="D179" s="42"/>
      <c r="E179" s="42">
        <f t="shared" si="8"/>
        <v>2.500000000001279E-3</v>
      </c>
      <c r="F179" s="42">
        <f t="shared" si="7"/>
        <v>1</v>
      </c>
      <c r="G179" s="48">
        <f t="shared" si="6"/>
        <v>2.7869126581587188E-4</v>
      </c>
    </row>
    <row r="180" spans="1:7" ht="15">
      <c r="A180" s="7">
        <v>36679</v>
      </c>
      <c r="B180" s="42">
        <v>8.8071999999999999</v>
      </c>
      <c r="C180" s="42">
        <v>8.8137000000000008</v>
      </c>
      <c r="D180" s="42"/>
      <c r="E180" s="42">
        <f t="shared" si="8"/>
        <v>6.5000000000008384E-3</v>
      </c>
      <c r="F180" s="42">
        <f t="shared" si="7"/>
        <v>1</v>
      </c>
      <c r="G180" s="48">
        <f t="shared" si="6"/>
        <v>7.3748822855337003E-4</v>
      </c>
    </row>
    <row r="181" spans="1:7" ht="15">
      <c r="A181" s="7">
        <v>36686</v>
      </c>
      <c r="B181" s="42">
        <v>8.7377000000000002</v>
      </c>
      <c r="C181" s="42">
        <v>8.7431999999999999</v>
      </c>
      <c r="D181" s="42"/>
      <c r="E181" s="42">
        <f t="shared" si="8"/>
        <v>5.4999999999996163E-3</v>
      </c>
      <c r="F181" s="42">
        <f t="shared" si="7"/>
        <v>1</v>
      </c>
      <c r="G181" s="48">
        <f t="shared" si="6"/>
        <v>6.290602982889121E-4</v>
      </c>
    </row>
    <row r="182" spans="1:7" ht="15">
      <c r="A182" s="7">
        <v>36693</v>
      </c>
      <c r="B182" s="42">
        <v>8.5888000000000009</v>
      </c>
      <c r="C182" s="42">
        <v>8.5952999999999999</v>
      </c>
      <c r="D182" s="42"/>
      <c r="E182" s="42">
        <f t="shared" si="8"/>
        <v>6.4999999999990621E-3</v>
      </c>
      <c r="F182" s="42">
        <f t="shared" si="7"/>
        <v>1</v>
      </c>
      <c r="G182" s="48">
        <f t="shared" si="6"/>
        <v>7.5622724046851906E-4</v>
      </c>
    </row>
    <row r="183" spans="1:7" ht="15">
      <c r="A183" s="7">
        <v>36700</v>
      </c>
      <c r="B183" s="42">
        <v>8.738900000000001</v>
      </c>
      <c r="C183" s="42">
        <v>8.7425000000000015</v>
      </c>
      <c r="D183" s="42"/>
      <c r="E183" s="42">
        <f t="shared" si="8"/>
        <v>3.6000000000004917E-3</v>
      </c>
      <c r="F183" s="42">
        <f t="shared" si="7"/>
        <v>1</v>
      </c>
      <c r="G183" s="48">
        <f t="shared" si="6"/>
        <v>4.1178152702321891E-4</v>
      </c>
    </row>
    <row r="184" spans="1:7" ht="15">
      <c r="A184" s="7">
        <v>36707</v>
      </c>
      <c r="B184" s="42">
        <v>8.5439000000000007</v>
      </c>
      <c r="C184" s="42">
        <v>8.5494000000000003</v>
      </c>
      <c r="D184" s="42"/>
      <c r="E184" s="42">
        <f t="shared" si="8"/>
        <v>5.4999999999996163E-3</v>
      </c>
      <c r="F184" s="42">
        <f t="shared" si="7"/>
        <v>1</v>
      </c>
      <c r="G184" s="48">
        <f t="shared" si="6"/>
        <v>6.4331999906421693E-4</v>
      </c>
    </row>
    <row r="185" spans="1:7" ht="15">
      <c r="A185" s="7">
        <v>36714</v>
      </c>
      <c r="B185" s="42">
        <v>8.5791000000000004</v>
      </c>
      <c r="C185" s="42">
        <v>8.5846</v>
      </c>
      <c r="D185" s="42"/>
      <c r="E185" s="42">
        <f t="shared" si="8"/>
        <v>5.4999999999996163E-3</v>
      </c>
      <c r="F185" s="42">
        <f t="shared" si="7"/>
        <v>1</v>
      </c>
      <c r="G185" s="48">
        <f t="shared" si="6"/>
        <v>6.4068215176008394E-4</v>
      </c>
    </row>
    <row r="186" spans="1:7" ht="15">
      <c r="A186" s="7">
        <v>36721</v>
      </c>
      <c r="B186" s="42">
        <v>8.6977000000000011</v>
      </c>
      <c r="C186" s="42">
        <v>8.7033000000000005</v>
      </c>
      <c r="D186" s="42"/>
      <c r="E186" s="42">
        <f t="shared" si="8"/>
        <v>5.5999999999993832E-3</v>
      </c>
      <c r="F186" s="42">
        <f t="shared" si="7"/>
        <v>1</v>
      </c>
      <c r="G186" s="48">
        <f t="shared" si="6"/>
        <v>6.4343409970923481E-4</v>
      </c>
    </row>
    <row r="187" spans="1:7" ht="15">
      <c r="A187" s="7">
        <v>36728</v>
      </c>
      <c r="B187" s="42">
        <v>8.7745000000000015</v>
      </c>
      <c r="C187" s="42">
        <v>8.7809000000000008</v>
      </c>
      <c r="D187" s="42"/>
      <c r="E187" s="42">
        <f t="shared" si="8"/>
        <v>6.3999999999992951E-3</v>
      </c>
      <c r="F187" s="42">
        <f t="shared" si="7"/>
        <v>1</v>
      </c>
      <c r="G187" s="48">
        <f t="shared" si="6"/>
        <v>7.2885467321109388E-4</v>
      </c>
    </row>
    <row r="188" spans="1:7" ht="15">
      <c r="A188" s="7">
        <v>36735</v>
      </c>
      <c r="B188" s="42">
        <v>8.8150000000000013</v>
      </c>
      <c r="C188" s="42">
        <v>8.8215000000000003</v>
      </c>
      <c r="D188" s="42"/>
      <c r="E188" s="42">
        <f t="shared" si="8"/>
        <v>6.4999999999990621E-3</v>
      </c>
      <c r="F188" s="42">
        <f t="shared" si="7"/>
        <v>1</v>
      </c>
      <c r="G188" s="48">
        <f t="shared" si="6"/>
        <v>7.3683613897852546E-4</v>
      </c>
    </row>
    <row r="189" spans="1:7" ht="15">
      <c r="A189" s="7">
        <v>36742</v>
      </c>
      <c r="B189" s="42">
        <v>8.9057000000000013</v>
      </c>
      <c r="C189" s="42">
        <v>8.912700000000001</v>
      </c>
      <c r="D189" s="42"/>
      <c r="E189" s="42">
        <f t="shared" si="8"/>
        <v>6.9999999999996732E-3</v>
      </c>
      <c r="F189" s="42">
        <f t="shared" si="7"/>
        <v>1</v>
      </c>
      <c r="G189" s="48">
        <f t="shared" si="6"/>
        <v>7.8539612014312977E-4</v>
      </c>
    </row>
    <row r="190" spans="1:7" ht="15">
      <c r="A190" s="7">
        <v>36749</v>
      </c>
      <c r="B190" s="42">
        <v>8.9428999999999998</v>
      </c>
      <c r="C190" s="42">
        <v>8.9489000000000001</v>
      </c>
      <c r="D190" s="42"/>
      <c r="E190" s="42">
        <f t="shared" si="8"/>
        <v>6.0000000000002274E-3</v>
      </c>
      <c r="F190" s="42">
        <f t="shared" si="7"/>
        <v>1</v>
      </c>
      <c r="G190" s="48">
        <f t="shared" si="6"/>
        <v>6.7047346601260794E-4</v>
      </c>
    </row>
    <row r="191" spans="1:7" ht="15">
      <c r="A191" s="7">
        <v>36756</v>
      </c>
      <c r="B191" s="42">
        <v>8.873800000000001</v>
      </c>
      <c r="C191" s="42">
        <v>8.8793000000000006</v>
      </c>
      <c r="D191" s="42"/>
      <c r="E191" s="42">
        <f t="shared" si="8"/>
        <v>5.4999999999996163E-3</v>
      </c>
      <c r="F191" s="42">
        <f t="shared" si="7"/>
        <v>1</v>
      </c>
      <c r="G191" s="48">
        <f t="shared" si="6"/>
        <v>6.1941819738038086E-4</v>
      </c>
    </row>
    <row r="192" spans="1:7" ht="15">
      <c r="A192" s="7">
        <v>36763</v>
      </c>
      <c r="B192" s="42">
        <v>8.9550000000000001</v>
      </c>
      <c r="C192" s="42">
        <v>8.9606000000000012</v>
      </c>
      <c r="D192" s="42"/>
      <c r="E192" s="42">
        <f t="shared" si="8"/>
        <v>5.6000000000011596E-3</v>
      </c>
      <c r="F192" s="42">
        <f t="shared" si="7"/>
        <v>1</v>
      </c>
      <c r="G192" s="48">
        <f t="shared" si="6"/>
        <v>6.2495815012400492E-4</v>
      </c>
    </row>
    <row r="193" spans="1:7" ht="15">
      <c r="A193" s="7">
        <v>36770</v>
      </c>
      <c r="B193" s="42">
        <v>9.0030000000000001</v>
      </c>
      <c r="C193" s="42">
        <v>9.0085000000000015</v>
      </c>
      <c r="D193" s="42"/>
      <c r="E193" s="42">
        <f t="shared" si="8"/>
        <v>5.5000000000013927E-3</v>
      </c>
      <c r="F193" s="42">
        <f t="shared" si="7"/>
        <v>1</v>
      </c>
      <c r="G193" s="48">
        <f t="shared" si="6"/>
        <v>6.1053449519913325E-4</v>
      </c>
    </row>
    <row r="194" spans="1:7" ht="15">
      <c r="A194" s="7">
        <v>36777</v>
      </c>
      <c r="B194" s="42">
        <v>9.2591000000000001</v>
      </c>
      <c r="C194" s="42">
        <v>9.2658000000000005</v>
      </c>
      <c r="D194" s="42"/>
      <c r="E194" s="42">
        <f t="shared" si="8"/>
        <v>6.7000000000003723E-3</v>
      </c>
      <c r="F194" s="42">
        <f t="shared" si="7"/>
        <v>1</v>
      </c>
      <c r="G194" s="48">
        <f t="shared" ref="G194:G257" si="9">E194/C194</f>
        <v>7.2308920978224995E-4</v>
      </c>
    </row>
    <row r="195" spans="1:7" ht="15">
      <c r="A195" s="7">
        <v>36784</v>
      </c>
      <c r="B195" s="42">
        <v>9.2913000000000014</v>
      </c>
      <c r="C195" s="42">
        <v>9.2968000000000011</v>
      </c>
      <c r="D195" s="42"/>
      <c r="E195" s="42">
        <f t="shared" si="8"/>
        <v>5.4999999999996163E-3</v>
      </c>
      <c r="F195" s="42">
        <f t="shared" ref="F195:F258" si="10">IF(E195&gt;0,1,0)</f>
        <v>1</v>
      </c>
      <c r="G195" s="48">
        <f t="shared" si="9"/>
        <v>5.916014112382342E-4</v>
      </c>
    </row>
    <row r="196" spans="1:7" ht="15">
      <c r="A196" s="7">
        <v>36791</v>
      </c>
      <c r="B196" s="42">
        <v>9.1054000000000013</v>
      </c>
      <c r="C196" s="42">
        <v>9.1113</v>
      </c>
      <c r="D196" s="42"/>
      <c r="E196" s="42">
        <f t="shared" ref="E196:E259" si="11">C196-B196</f>
        <v>5.8999999999986841E-3</v>
      </c>
      <c r="F196" s="42">
        <f t="shared" si="10"/>
        <v>1</v>
      </c>
      <c r="G196" s="48">
        <f t="shared" si="9"/>
        <v>6.4754755084331372E-4</v>
      </c>
    </row>
    <row r="197" spans="1:7" ht="15">
      <c r="A197" s="7">
        <v>36798</v>
      </c>
      <c r="B197" s="42">
        <v>9.0810000000000013</v>
      </c>
      <c r="C197" s="42">
        <v>9.0849000000000011</v>
      </c>
      <c r="D197" s="42"/>
      <c r="E197" s="42">
        <f t="shared" si="11"/>
        <v>3.8999999999997925E-3</v>
      </c>
      <c r="F197" s="42">
        <f t="shared" si="10"/>
        <v>1</v>
      </c>
      <c r="G197" s="48">
        <f t="shared" si="9"/>
        <v>4.2928375656306532E-4</v>
      </c>
    </row>
    <row r="198" spans="1:7" ht="15">
      <c r="A198" s="7">
        <v>36805</v>
      </c>
      <c r="B198" s="42">
        <v>9.2342000000000013</v>
      </c>
      <c r="C198" s="42">
        <v>9.2413000000000007</v>
      </c>
      <c r="D198" s="42"/>
      <c r="E198" s="42">
        <f t="shared" si="11"/>
        <v>7.0999999999994401E-3</v>
      </c>
      <c r="F198" s="42">
        <f t="shared" si="10"/>
        <v>1</v>
      </c>
      <c r="G198" s="48">
        <f t="shared" si="9"/>
        <v>7.6829017562458088E-4</v>
      </c>
    </row>
    <row r="199" spans="1:7" ht="15">
      <c r="A199" s="7">
        <v>36812</v>
      </c>
      <c r="B199" s="42">
        <v>9.3560000000000016</v>
      </c>
      <c r="C199" s="42">
        <v>9.3615000000000013</v>
      </c>
      <c r="D199" s="42"/>
      <c r="E199" s="42">
        <f t="shared" si="11"/>
        <v>5.4999999999996163E-3</v>
      </c>
      <c r="F199" s="42">
        <f t="shared" si="10"/>
        <v>1</v>
      </c>
      <c r="G199" s="48">
        <f t="shared" si="9"/>
        <v>5.8751268493292905E-4</v>
      </c>
    </row>
    <row r="200" spans="1:7" ht="15">
      <c r="A200" s="7">
        <v>36819</v>
      </c>
      <c r="B200" s="42">
        <v>9.5295000000000005</v>
      </c>
      <c r="C200" s="42">
        <v>9.5350000000000001</v>
      </c>
      <c r="D200" s="42"/>
      <c r="E200" s="42">
        <f t="shared" si="11"/>
        <v>5.4999999999996163E-3</v>
      </c>
      <c r="F200" s="42">
        <f t="shared" si="10"/>
        <v>1</v>
      </c>
      <c r="G200" s="48">
        <f t="shared" si="9"/>
        <v>5.7682223387515638E-4</v>
      </c>
    </row>
    <row r="201" spans="1:7" ht="15">
      <c r="A201" s="7">
        <v>36826</v>
      </c>
      <c r="B201" s="42">
        <v>9.4214000000000002</v>
      </c>
      <c r="C201" s="42">
        <v>9.4269000000000016</v>
      </c>
      <c r="D201" s="42"/>
      <c r="E201" s="42">
        <f t="shared" si="11"/>
        <v>5.5000000000013927E-3</v>
      </c>
      <c r="F201" s="42">
        <f t="shared" si="10"/>
        <v>1</v>
      </c>
      <c r="G201" s="48">
        <f t="shared" si="9"/>
        <v>5.8343676075925193E-4</v>
      </c>
    </row>
    <row r="202" spans="1:7" ht="15">
      <c r="A202" s="7">
        <v>36833</v>
      </c>
      <c r="B202" s="42">
        <v>9.2258000000000013</v>
      </c>
      <c r="C202" s="42">
        <v>9.2314000000000007</v>
      </c>
      <c r="D202" s="42"/>
      <c r="E202" s="42">
        <f t="shared" si="11"/>
        <v>5.5999999999993832E-3</v>
      </c>
      <c r="F202" s="42">
        <f t="shared" si="10"/>
        <v>1</v>
      </c>
      <c r="G202" s="48">
        <f t="shared" si="9"/>
        <v>6.0662521394364694E-4</v>
      </c>
    </row>
    <row r="203" spans="1:7" ht="15">
      <c r="A203" s="7">
        <v>36840</v>
      </c>
      <c r="B203" s="42">
        <v>9.2713000000000001</v>
      </c>
      <c r="C203" s="42">
        <v>9.2780000000000005</v>
      </c>
      <c r="D203" s="42"/>
      <c r="E203" s="42">
        <f t="shared" si="11"/>
        <v>6.7000000000003723E-3</v>
      </c>
      <c r="F203" s="42">
        <f t="shared" si="10"/>
        <v>1</v>
      </c>
      <c r="G203" s="48">
        <f t="shared" si="9"/>
        <v>7.2213839189484502E-4</v>
      </c>
    </row>
    <row r="204" spans="1:7" ht="15">
      <c r="A204" s="7">
        <v>36847</v>
      </c>
      <c r="B204" s="42">
        <v>9.3877000000000006</v>
      </c>
      <c r="C204" s="42">
        <v>9.3932000000000002</v>
      </c>
      <c r="D204" s="42"/>
      <c r="E204" s="42">
        <f t="shared" si="11"/>
        <v>5.4999999999996163E-3</v>
      </c>
      <c r="F204" s="42">
        <f t="shared" si="10"/>
        <v>1</v>
      </c>
      <c r="G204" s="48">
        <f t="shared" si="9"/>
        <v>5.8552995784180218E-4</v>
      </c>
    </row>
    <row r="205" spans="1:7" ht="15">
      <c r="A205" s="7">
        <v>36854</v>
      </c>
      <c r="B205" s="42">
        <v>9.5396000000000001</v>
      </c>
      <c r="C205" s="42">
        <v>9.5451000000000015</v>
      </c>
      <c r="D205" s="42"/>
      <c r="E205" s="42">
        <f t="shared" si="11"/>
        <v>5.5000000000013927E-3</v>
      </c>
      <c r="F205" s="42">
        <f t="shared" si="10"/>
        <v>1</v>
      </c>
      <c r="G205" s="48">
        <f t="shared" si="9"/>
        <v>5.762118783461034E-4</v>
      </c>
    </row>
    <row r="206" spans="1:7" ht="15">
      <c r="A206" s="7">
        <v>36861</v>
      </c>
      <c r="B206" s="42">
        <v>9.2787000000000006</v>
      </c>
      <c r="C206" s="42">
        <v>9.2841000000000005</v>
      </c>
      <c r="D206" s="42"/>
      <c r="E206" s="42">
        <f t="shared" si="11"/>
        <v>5.3999999999998494E-3</v>
      </c>
      <c r="F206" s="42">
        <f t="shared" si="10"/>
        <v>1</v>
      </c>
      <c r="G206" s="48">
        <f t="shared" si="9"/>
        <v>5.8163957734189088E-4</v>
      </c>
    </row>
    <row r="207" spans="1:7" ht="15">
      <c r="A207" s="7">
        <v>36868</v>
      </c>
      <c r="B207" s="42">
        <v>9.1118000000000006</v>
      </c>
      <c r="C207" s="42">
        <v>9.116200000000001</v>
      </c>
      <c r="D207" s="42"/>
      <c r="E207" s="42">
        <f t="shared" si="11"/>
        <v>4.4000000000004036E-3</v>
      </c>
      <c r="F207" s="42">
        <f t="shared" si="10"/>
        <v>1</v>
      </c>
      <c r="G207" s="48">
        <f t="shared" si="9"/>
        <v>4.8265724753739531E-4</v>
      </c>
    </row>
    <row r="208" spans="1:7" ht="15">
      <c r="A208" s="7">
        <v>36875</v>
      </c>
      <c r="B208" s="42">
        <v>9.0353000000000012</v>
      </c>
      <c r="C208" s="42">
        <v>9.0399000000000012</v>
      </c>
      <c r="D208" s="42"/>
      <c r="E208" s="42">
        <f t="shared" si="11"/>
        <v>4.5999999999999375E-3</v>
      </c>
      <c r="F208" s="42">
        <f t="shared" si="10"/>
        <v>1</v>
      </c>
      <c r="G208" s="48">
        <f t="shared" si="9"/>
        <v>5.0885518645117059E-4</v>
      </c>
    </row>
    <row r="209" spans="1:7" ht="15">
      <c r="A209" s="7">
        <v>36882</v>
      </c>
      <c r="B209" s="42">
        <v>8.8549000000000007</v>
      </c>
      <c r="C209" s="42">
        <v>8.8606000000000016</v>
      </c>
      <c r="D209" s="42"/>
      <c r="E209" s="42">
        <f t="shared" si="11"/>
        <v>5.7000000000009265E-3</v>
      </c>
      <c r="F209" s="42">
        <f t="shared" si="10"/>
        <v>1</v>
      </c>
      <c r="G209" s="48">
        <f t="shared" si="9"/>
        <v>6.4329729363710425E-4</v>
      </c>
    </row>
    <row r="210" spans="1:7" ht="15">
      <c r="A210" s="7">
        <v>36889</v>
      </c>
      <c r="B210" s="42">
        <v>8.8230000000000004</v>
      </c>
      <c r="C210" s="42">
        <v>8.8287000000000013</v>
      </c>
      <c r="D210" s="42"/>
      <c r="E210" s="42">
        <f t="shared" si="11"/>
        <v>5.7000000000009265E-3</v>
      </c>
      <c r="F210" s="42">
        <f t="shared" si="10"/>
        <v>1</v>
      </c>
      <c r="G210" s="48">
        <f t="shared" si="9"/>
        <v>6.4562166570400232E-4</v>
      </c>
    </row>
    <row r="211" spans="1:7" ht="15">
      <c r="A211" s="7">
        <v>36896</v>
      </c>
      <c r="B211" s="42">
        <v>8.719100000000001</v>
      </c>
      <c r="C211" s="42">
        <v>8.7247000000000003</v>
      </c>
      <c r="D211" s="42"/>
      <c r="E211" s="42">
        <f t="shared" si="11"/>
        <v>5.5999999999993832E-3</v>
      </c>
      <c r="F211" s="42">
        <f t="shared" si="10"/>
        <v>1</v>
      </c>
      <c r="G211" s="48">
        <f t="shared" si="9"/>
        <v>6.4185588043134815E-4</v>
      </c>
    </row>
    <row r="212" spans="1:7" ht="15">
      <c r="A212" s="7">
        <v>36903</v>
      </c>
      <c r="B212" s="42">
        <v>8.6683000000000003</v>
      </c>
      <c r="C212" s="42">
        <v>8.6738</v>
      </c>
      <c r="D212" s="42"/>
      <c r="E212" s="42">
        <f t="shared" si="11"/>
        <v>5.4999999999996163E-3</v>
      </c>
      <c r="F212" s="42">
        <f t="shared" si="10"/>
        <v>1</v>
      </c>
      <c r="G212" s="48">
        <f t="shared" si="9"/>
        <v>6.3409347690742421E-4</v>
      </c>
    </row>
    <row r="213" spans="1:7" ht="15">
      <c r="A213" s="7">
        <v>36910</v>
      </c>
      <c r="B213" s="42">
        <v>8.7971000000000004</v>
      </c>
      <c r="C213" s="42">
        <v>8.8026</v>
      </c>
      <c r="D213" s="42"/>
      <c r="E213" s="42">
        <f t="shared" si="11"/>
        <v>5.4999999999996163E-3</v>
      </c>
      <c r="F213" s="42">
        <f t="shared" si="10"/>
        <v>1</v>
      </c>
      <c r="G213" s="48">
        <f t="shared" si="9"/>
        <v>6.2481539545130031E-4</v>
      </c>
    </row>
    <row r="214" spans="1:7" ht="15">
      <c r="A214" s="7">
        <v>36917</v>
      </c>
      <c r="B214" s="42">
        <v>8.9179000000000013</v>
      </c>
      <c r="C214" s="42">
        <v>8.9234000000000009</v>
      </c>
      <c r="D214" s="42"/>
      <c r="E214" s="42">
        <f t="shared" si="11"/>
        <v>5.4999999999996163E-3</v>
      </c>
      <c r="F214" s="42">
        <f t="shared" si="10"/>
        <v>1</v>
      </c>
      <c r="G214" s="48">
        <f t="shared" si="9"/>
        <v>6.163569939708649E-4</v>
      </c>
    </row>
    <row r="215" spans="1:7" ht="15">
      <c r="A215" s="7">
        <v>36924</v>
      </c>
      <c r="B215" s="42">
        <v>8.7932000000000006</v>
      </c>
      <c r="C215" s="42">
        <v>8.7987000000000002</v>
      </c>
      <c r="D215" s="42"/>
      <c r="E215" s="42">
        <f t="shared" si="11"/>
        <v>5.4999999999996163E-3</v>
      </c>
      <c r="F215" s="42">
        <f t="shared" si="10"/>
        <v>1</v>
      </c>
      <c r="G215" s="48">
        <f t="shared" si="9"/>
        <v>6.2509234318701814E-4</v>
      </c>
    </row>
    <row r="216" spans="1:7" ht="15">
      <c r="A216" s="7">
        <v>36931</v>
      </c>
      <c r="B216" s="42">
        <v>8.8765000000000001</v>
      </c>
      <c r="C216" s="42">
        <v>8.8823000000000008</v>
      </c>
      <c r="D216" s="42"/>
      <c r="E216" s="42">
        <f t="shared" si="11"/>
        <v>5.8000000000006935E-3</v>
      </c>
      <c r="F216" s="42">
        <f t="shared" si="10"/>
        <v>1</v>
      </c>
      <c r="G216" s="48">
        <f t="shared" si="9"/>
        <v>6.5298402440817048E-4</v>
      </c>
    </row>
    <row r="217" spans="1:7" ht="15">
      <c r="A217" s="7">
        <v>36938</v>
      </c>
      <c r="B217" s="42">
        <v>8.9507000000000012</v>
      </c>
      <c r="C217" s="42">
        <v>8.9558</v>
      </c>
      <c r="D217" s="42"/>
      <c r="E217" s="42">
        <f t="shared" si="11"/>
        <v>5.0999999999987722E-3</v>
      </c>
      <c r="F217" s="42">
        <f t="shared" si="10"/>
        <v>1</v>
      </c>
      <c r="G217" s="48">
        <f t="shared" si="9"/>
        <v>5.6946336452341187E-4</v>
      </c>
    </row>
    <row r="218" spans="1:7" ht="15">
      <c r="A218" s="7">
        <v>36945</v>
      </c>
      <c r="B218" s="42">
        <v>9.0820000000000007</v>
      </c>
      <c r="C218" s="42">
        <v>9.0876000000000001</v>
      </c>
      <c r="D218" s="42"/>
      <c r="E218" s="42">
        <f t="shared" si="11"/>
        <v>5.5999999999993832E-3</v>
      </c>
      <c r="F218" s="42">
        <f t="shared" si="10"/>
        <v>1</v>
      </c>
      <c r="G218" s="48">
        <f t="shared" si="9"/>
        <v>6.1622430564718775E-4</v>
      </c>
    </row>
    <row r="219" spans="1:7" ht="15">
      <c r="A219" s="7">
        <v>36952</v>
      </c>
      <c r="B219" s="42">
        <v>8.8092000000000006</v>
      </c>
      <c r="C219" s="42">
        <v>8.8152000000000008</v>
      </c>
      <c r="D219" s="42"/>
      <c r="E219" s="42">
        <f t="shared" si="11"/>
        <v>6.0000000000002274E-3</v>
      </c>
      <c r="F219" s="42">
        <f t="shared" si="10"/>
        <v>1</v>
      </c>
      <c r="G219" s="48">
        <f t="shared" si="9"/>
        <v>6.806425265450843E-4</v>
      </c>
    </row>
    <row r="220" spans="1:7" ht="15">
      <c r="A220" s="7">
        <v>36959</v>
      </c>
      <c r="B220" s="42">
        <v>8.8154000000000003</v>
      </c>
      <c r="C220" s="42">
        <v>8.82</v>
      </c>
      <c r="D220" s="42"/>
      <c r="E220" s="42">
        <f t="shared" si="11"/>
        <v>4.5999999999999375E-3</v>
      </c>
      <c r="F220" s="42">
        <f t="shared" si="10"/>
        <v>1</v>
      </c>
      <c r="G220" s="48">
        <f t="shared" si="9"/>
        <v>5.2154195011337159E-4</v>
      </c>
    </row>
    <row r="221" spans="1:7" ht="15">
      <c r="A221" s="7">
        <v>36966</v>
      </c>
      <c r="B221" s="42">
        <v>9.1152000000000015</v>
      </c>
      <c r="C221" s="42">
        <v>9.1226000000000003</v>
      </c>
      <c r="D221" s="42"/>
      <c r="E221" s="42">
        <f t="shared" si="11"/>
        <v>7.3999999999987409E-3</v>
      </c>
      <c r="F221" s="42">
        <f t="shared" si="10"/>
        <v>1</v>
      </c>
      <c r="G221" s="48">
        <f t="shared" si="9"/>
        <v>8.1117225352407649E-4</v>
      </c>
    </row>
    <row r="222" spans="1:7" ht="15">
      <c r="A222" s="7">
        <v>36973</v>
      </c>
      <c r="B222" s="42">
        <v>9.08</v>
      </c>
      <c r="C222" s="42">
        <v>9.0860000000000003</v>
      </c>
      <c r="D222" s="42"/>
      <c r="E222" s="42">
        <f t="shared" si="11"/>
        <v>6.0000000000002274E-3</v>
      </c>
      <c r="F222" s="42">
        <f t="shared" si="10"/>
        <v>1</v>
      </c>
      <c r="G222" s="48">
        <f t="shared" si="9"/>
        <v>6.6035659256000743E-4</v>
      </c>
    </row>
    <row r="223" spans="1:7" ht="15">
      <c r="A223" s="7">
        <v>36980</v>
      </c>
      <c r="B223" s="42">
        <v>9.1226000000000003</v>
      </c>
      <c r="C223" s="42">
        <v>9.1290000000000013</v>
      </c>
      <c r="D223" s="42"/>
      <c r="E223" s="42">
        <f t="shared" si="11"/>
        <v>6.4000000000010715E-3</v>
      </c>
      <c r="F223" s="42">
        <f t="shared" si="10"/>
        <v>1</v>
      </c>
      <c r="G223" s="48">
        <f t="shared" si="9"/>
        <v>7.0106254792431488E-4</v>
      </c>
    </row>
    <row r="224" spans="1:7" ht="15">
      <c r="A224" s="7">
        <v>36987</v>
      </c>
      <c r="B224" s="42">
        <v>9.0571999999999999</v>
      </c>
      <c r="C224" s="42">
        <v>9.0627000000000013</v>
      </c>
      <c r="D224" s="42"/>
      <c r="E224" s="42">
        <f t="shared" si="11"/>
        <v>5.5000000000013927E-3</v>
      </c>
      <c r="F224" s="42">
        <f t="shared" si="10"/>
        <v>1</v>
      </c>
      <c r="G224" s="48">
        <f t="shared" si="9"/>
        <v>6.0688315844079489E-4</v>
      </c>
    </row>
    <row r="225" spans="1:7" ht="15">
      <c r="A225" s="7">
        <v>36994</v>
      </c>
      <c r="B225" s="42">
        <v>9.0741000000000014</v>
      </c>
      <c r="C225" s="42">
        <v>9.079600000000001</v>
      </c>
      <c r="D225" s="42"/>
      <c r="E225" s="42">
        <f t="shared" si="11"/>
        <v>5.4999999999996163E-3</v>
      </c>
      <c r="F225" s="42">
        <f t="shared" si="10"/>
        <v>1</v>
      </c>
      <c r="G225" s="48">
        <f t="shared" si="9"/>
        <v>6.057535574253949E-4</v>
      </c>
    </row>
    <row r="226" spans="1:7" ht="15">
      <c r="A226" s="7">
        <v>37001</v>
      </c>
      <c r="B226" s="42">
        <v>9.0487000000000002</v>
      </c>
      <c r="C226" s="42">
        <v>9.0556999999999999</v>
      </c>
      <c r="D226" s="42"/>
      <c r="E226" s="42">
        <f t="shared" si="11"/>
        <v>6.9999999999996732E-3</v>
      </c>
      <c r="F226" s="42">
        <f t="shared" si="10"/>
        <v>1</v>
      </c>
      <c r="G226" s="48">
        <f t="shared" si="9"/>
        <v>7.7299380500675519E-4</v>
      </c>
    </row>
    <row r="227" spans="1:7" ht="15">
      <c r="A227" s="7">
        <v>37008</v>
      </c>
      <c r="B227" s="42">
        <v>9.1181000000000001</v>
      </c>
      <c r="C227" s="42">
        <v>9.1256000000000004</v>
      </c>
      <c r="D227" s="42"/>
      <c r="E227" s="42">
        <f t="shared" si="11"/>
        <v>7.5000000000002842E-3</v>
      </c>
      <c r="F227" s="42">
        <f t="shared" si="10"/>
        <v>1</v>
      </c>
      <c r="G227" s="48">
        <f t="shared" si="9"/>
        <v>8.2186376786187038E-4</v>
      </c>
    </row>
    <row r="228" spans="1:7" ht="15">
      <c r="A228" s="7">
        <v>37015</v>
      </c>
      <c r="B228" s="42">
        <v>9.0620000000000012</v>
      </c>
      <c r="C228" s="42">
        <v>9.0683000000000007</v>
      </c>
      <c r="D228" s="42"/>
      <c r="E228" s="42">
        <f t="shared" si="11"/>
        <v>6.2999999999995282E-3</v>
      </c>
      <c r="F228" s="42">
        <f t="shared" si="10"/>
        <v>1</v>
      </c>
      <c r="G228" s="48">
        <f t="shared" si="9"/>
        <v>6.9472778800872578E-4</v>
      </c>
    </row>
    <row r="229" spans="1:7" ht="15">
      <c r="A229" s="7">
        <v>37022</v>
      </c>
      <c r="B229" s="42">
        <v>9.1847000000000012</v>
      </c>
      <c r="C229" s="42">
        <v>9.1903000000000006</v>
      </c>
      <c r="D229" s="42"/>
      <c r="E229" s="42">
        <f t="shared" si="11"/>
        <v>5.5999999999993832E-3</v>
      </c>
      <c r="F229" s="42">
        <f t="shared" si="10"/>
        <v>1</v>
      </c>
      <c r="G229" s="48">
        <f t="shared" si="9"/>
        <v>6.0933810648176694E-4</v>
      </c>
    </row>
    <row r="230" spans="1:7" ht="15">
      <c r="A230" s="7">
        <v>37029</v>
      </c>
      <c r="B230" s="42">
        <v>9.0746000000000002</v>
      </c>
      <c r="C230" s="42">
        <v>9.0876999999999999</v>
      </c>
      <c r="D230" s="42"/>
      <c r="E230" s="42">
        <f t="shared" si="11"/>
        <v>1.3099999999999667E-2</v>
      </c>
      <c r="F230" s="42">
        <f t="shared" si="10"/>
        <v>1</v>
      </c>
      <c r="G230" s="48">
        <f t="shared" si="9"/>
        <v>1.44150885262494E-3</v>
      </c>
    </row>
    <row r="231" spans="1:7" ht="15">
      <c r="A231" s="7">
        <v>37036</v>
      </c>
      <c r="B231" s="42">
        <v>9.2278000000000002</v>
      </c>
      <c r="C231" s="42">
        <v>9.2437000000000005</v>
      </c>
      <c r="D231" s="42"/>
      <c r="E231" s="42">
        <f t="shared" si="11"/>
        <v>1.5900000000000247E-2</v>
      </c>
      <c r="F231" s="42">
        <f t="shared" si="10"/>
        <v>1</v>
      </c>
      <c r="G231" s="48">
        <f t="shared" si="9"/>
        <v>1.7200904399753611E-3</v>
      </c>
    </row>
    <row r="232" spans="1:7" ht="15">
      <c r="A232" s="7">
        <v>37043</v>
      </c>
      <c r="B232" s="42">
        <v>9.4514000000000014</v>
      </c>
      <c r="C232" s="42">
        <v>9.4592000000000009</v>
      </c>
      <c r="D232" s="42"/>
      <c r="E232" s="42">
        <f t="shared" si="11"/>
        <v>7.799999999999585E-3</v>
      </c>
      <c r="F232" s="42">
        <f t="shared" si="10"/>
        <v>1</v>
      </c>
      <c r="G232" s="48">
        <f t="shared" si="9"/>
        <v>8.2459404600807517E-4</v>
      </c>
    </row>
    <row r="233" spans="1:7" ht="15">
      <c r="A233" s="7">
        <v>37050</v>
      </c>
      <c r="B233" s="42">
        <v>9.3779000000000003</v>
      </c>
      <c r="C233" s="42">
        <v>9.3904000000000014</v>
      </c>
      <c r="D233" s="42"/>
      <c r="E233" s="42">
        <f t="shared" si="11"/>
        <v>1.2500000000001066E-2</v>
      </c>
      <c r="F233" s="42">
        <f t="shared" si="10"/>
        <v>1</v>
      </c>
      <c r="G233" s="48">
        <f t="shared" si="9"/>
        <v>1.3311467030159593E-3</v>
      </c>
    </row>
    <row r="234" spans="1:7" ht="15">
      <c r="A234" s="7">
        <v>37057</v>
      </c>
      <c r="B234" s="42">
        <v>9.2852000000000015</v>
      </c>
      <c r="C234" s="42">
        <v>9.3004000000000016</v>
      </c>
      <c r="D234" s="42"/>
      <c r="E234" s="42">
        <f t="shared" si="11"/>
        <v>1.5200000000000102E-2</v>
      </c>
      <c r="F234" s="42">
        <f t="shared" si="10"/>
        <v>1</v>
      </c>
      <c r="G234" s="48">
        <f t="shared" si="9"/>
        <v>1.6343383080297728E-3</v>
      </c>
    </row>
    <row r="235" spans="1:7" ht="15">
      <c r="A235" s="7">
        <v>37064</v>
      </c>
      <c r="B235" s="42">
        <v>9.2481000000000009</v>
      </c>
      <c r="C235" s="42">
        <v>9.2541000000000011</v>
      </c>
      <c r="D235" s="42"/>
      <c r="E235" s="42">
        <f t="shared" si="11"/>
        <v>6.0000000000002274E-3</v>
      </c>
      <c r="F235" s="42">
        <f t="shared" si="10"/>
        <v>1</v>
      </c>
      <c r="G235" s="48">
        <f t="shared" si="9"/>
        <v>6.4836126689794002E-4</v>
      </c>
    </row>
    <row r="236" spans="1:7" ht="15">
      <c r="A236" s="7">
        <v>37071</v>
      </c>
      <c r="B236" s="42">
        <v>9.3580000000000005</v>
      </c>
      <c r="C236" s="42">
        <v>9.3687000000000005</v>
      </c>
      <c r="D236" s="42"/>
      <c r="E236" s="42">
        <f t="shared" si="11"/>
        <v>1.0699999999999932E-2</v>
      </c>
      <c r="F236" s="42">
        <f t="shared" si="10"/>
        <v>1</v>
      </c>
      <c r="G236" s="48">
        <f t="shared" si="9"/>
        <v>1.142100825087785E-3</v>
      </c>
    </row>
    <row r="237" spans="1:7" ht="15">
      <c r="A237" s="7">
        <v>37078</v>
      </c>
      <c r="B237" s="42">
        <v>9.4217000000000013</v>
      </c>
      <c r="C237" s="42">
        <v>9.432500000000001</v>
      </c>
      <c r="D237" s="42"/>
      <c r="E237" s="42">
        <f t="shared" si="11"/>
        <v>1.0799999999999699E-2</v>
      </c>
      <c r="F237" s="42">
        <f t="shared" si="10"/>
        <v>1</v>
      </c>
      <c r="G237" s="48">
        <f t="shared" si="9"/>
        <v>1.1449774715080517E-3</v>
      </c>
    </row>
    <row r="238" spans="1:7" ht="15">
      <c r="A238" s="7">
        <v>37085</v>
      </c>
      <c r="B238" s="42">
        <v>9.3559000000000001</v>
      </c>
      <c r="C238" s="42">
        <v>9.3646000000000011</v>
      </c>
      <c r="D238" s="42"/>
      <c r="E238" s="42">
        <f t="shared" si="11"/>
        <v>8.7000000000010402E-3</v>
      </c>
      <c r="F238" s="42">
        <f t="shared" si="10"/>
        <v>1</v>
      </c>
      <c r="G238" s="48">
        <f t="shared" si="9"/>
        <v>9.2903060461749991E-4</v>
      </c>
    </row>
    <row r="239" spans="1:7" ht="15">
      <c r="A239" s="7">
        <v>37092</v>
      </c>
      <c r="B239" s="42">
        <v>9.1849000000000007</v>
      </c>
      <c r="C239" s="42">
        <v>9.1955000000000009</v>
      </c>
      <c r="D239" s="42"/>
      <c r="E239" s="42">
        <f t="shared" si="11"/>
        <v>1.0600000000000165E-2</v>
      </c>
      <c r="F239" s="42">
        <f t="shared" si="10"/>
        <v>1</v>
      </c>
      <c r="G239" s="48">
        <f t="shared" si="9"/>
        <v>1.1527377521614011E-3</v>
      </c>
    </row>
    <row r="240" spans="1:7" ht="15">
      <c r="A240" s="7">
        <v>37099</v>
      </c>
      <c r="B240" s="42">
        <v>9.1634000000000011</v>
      </c>
      <c r="C240" s="42">
        <v>9.1762000000000015</v>
      </c>
      <c r="D240" s="42"/>
      <c r="E240" s="42">
        <f t="shared" si="11"/>
        <v>1.2800000000000367E-2</v>
      </c>
      <c r="F240" s="42">
        <f t="shared" si="10"/>
        <v>1</v>
      </c>
      <c r="G240" s="48">
        <f t="shared" si="9"/>
        <v>1.3949129269196796E-3</v>
      </c>
    </row>
    <row r="241" spans="1:7" ht="15">
      <c r="A241" s="7">
        <v>37106</v>
      </c>
      <c r="B241" s="42">
        <v>9.0258000000000003</v>
      </c>
      <c r="C241" s="42">
        <v>9.0343</v>
      </c>
      <c r="D241" s="42"/>
      <c r="E241" s="42">
        <f t="shared" si="11"/>
        <v>8.49999999999973E-3</v>
      </c>
      <c r="F241" s="42">
        <f t="shared" si="10"/>
        <v>1</v>
      </c>
      <c r="G241" s="48">
        <f t="shared" si="9"/>
        <v>9.4085872729483529E-4</v>
      </c>
    </row>
    <row r="242" spans="1:7" ht="15">
      <c r="A242" s="7">
        <v>37113</v>
      </c>
      <c r="B242" s="42">
        <v>9.008700000000001</v>
      </c>
      <c r="C242" s="42">
        <v>9.0187000000000008</v>
      </c>
      <c r="D242" s="42"/>
      <c r="E242" s="42">
        <f t="shared" si="11"/>
        <v>9.9999999999997868E-3</v>
      </c>
      <c r="F242" s="42">
        <f t="shared" si="10"/>
        <v>1</v>
      </c>
      <c r="G242" s="48">
        <f t="shared" si="9"/>
        <v>1.1088072560346597E-3</v>
      </c>
    </row>
    <row r="243" spans="1:7" ht="15">
      <c r="A243" s="7">
        <v>37120</v>
      </c>
      <c r="B243" s="42">
        <v>8.8788</v>
      </c>
      <c r="C243" s="42">
        <v>8.8874000000000013</v>
      </c>
      <c r="D243" s="42"/>
      <c r="E243" s="42">
        <f t="shared" si="11"/>
        <v>8.6000000000012733E-3</v>
      </c>
      <c r="F243" s="42">
        <f t="shared" si="10"/>
        <v>1</v>
      </c>
      <c r="G243" s="48">
        <f t="shared" si="9"/>
        <v>9.6766208339911248E-4</v>
      </c>
    </row>
    <row r="244" spans="1:7" ht="15">
      <c r="A244" s="7">
        <v>37127</v>
      </c>
      <c r="B244" s="42">
        <v>8.8990000000000009</v>
      </c>
      <c r="C244" s="42">
        <v>8.9077000000000002</v>
      </c>
      <c r="D244" s="42"/>
      <c r="E244" s="42">
        <f t="shared" si="11"/>
        <v>8.6999999999992639E-3</v>
      </c>
      <c r="F244" s="42">
        <f t="shared" si="10"/>
        <v>1</v>
      </c>
      <c r="G244" s="48">
        <f t="shared" si="9"/>
        <v>9.7668309440139024E-4</v>
      </c>
    </row>
    <row r="245" spans="1:7" ht="15">
      <c r="A245" s="7">
        <v>37134</v>
      </c>
      <c r="B245" s="42">
        <v>8.886000000000001</v>
      </c>
      <c r="C245" s="42">
        <v>8.8978999999999999</v>
      </c>
      <c r="D245" s="42"/>
      <c r="E245" s="42">
        <f t="shared" si="11"/>
        <v>1.1899999999998911E-2</v>
      </c>
      <c r="F245" s="42">
        <f t="shared" si="10"/>
        <v>1</v>
      </c>
      <c r="G245" s="48">
        <f t="shared" si="9"/>
        <v>1.3373942166127863E-3</v>
      </c>
    </row>
    <row r="246" spans="1:7" ht="15">
      <c r="A246" s="7">
        <v>37141</v>
      </c>
      <c r="B246" s="42">
        <v>8.8649000000000004</v>
      </c>
      <c r="C246" s="42">
        <v>8.8771000000000004</v>
      </c>
      <c r="D246" s="42"/>
      <c r="E246" s="42">
        <f t="shared" si="11"/>
        <v>1.2199999999999989E-2</v>
      </c>
      <c r="F246" s="42">
        <f t="shared" si="10"/>
        <v>1</v>
      </c>
      <c r="G246" s="48">
        <f t="shared" si="9"/>
        <v>1.3743226954748722E-3</v>
      </c>
    </row>
    <row r="247" spans="1:7" ht="15">
      <c r="A247" s="7">
        <v>37148</v>
      </c>
      <c r="B247" s="42">
        <v>8.7618000000000009</v>
      </c>
      <c r="C247" s="42">
        <v>8.7693000000000012</v>
      </c>
      <c r="D247" s="42"/>
      <c r="E247" s="42">
        <f t="shared" si="11"/>
        <v>7.5000000000002842E-3</v>
      </c>
      <c r="F247" s="42">
        <f t="shared" si="10"/>
        <v>1</v>
      </c>
      <c r="G247" s="48">
        <f t="shared" si="9"/>
        <v>8.5525640587051231E-4</v>
      </c>
    </row>
    <row r="248" spans="1:7" ht="15">
      <c r="A248" s="7">
        <v>37155</v>
      </c>
      <c r="B248" s="42">
        <v>8.6792000000000016</v>
      </c>
      <c r="C248" s="42">
        <v>8.6931000000000012</v>
      </c>
      <c r="D248" s="42"/>
      <c r="E248" s="42">
        <f t="shared" si="11"/>
        <v>1.3899999999999579E-2</v>
      </c>
      <c r="F248" s="42">
        <f t="shared" si="10"/>
        <v>1</v>
      </c>
      <c r="G248" s="48">
        <f t="shared" si="9"/>
        <v>1.5989692974887643E-3</v>
      </c>
    </row>
    <row r="249" spans="1:7" ht="15">
      <c r="A249" s="7">
        <v>37162</v>
      </c>
      <c r="B249" s="42">
        <v>8.8974000000000011</v>
      </c>
      <c r="C249" s="42">
        <v>8.9099000000000004</v>
      </c>
      <c r="D249" s="42"/>
      <c r="E249" s="42">
        <f t="shared" si="11"/>
        <v>1.2499999999999289E-2</v>
      </c>
      <c r="F249" s="42">
        <f t="shared" si="10"/>
        <v>1</v>
      </c>
      <c r="G249" s="48">
        <f t="shared" si="9"/>
        <v>1.4029338151942546E-3</v>
      </c>
    </row>
    <row r="250" spans="1:7" ht="15">
      <c r="A250" s="7">
        <v>37169</v>
      </c>
      <c r="B250" s="42">
        <v>8.7939000000000007</v>
      </c>
      <c r="C250" s="42">
        <v>8.8080000000000016</v>
      </c>
      <c r="D250" s="42"/>
      <c r="E250" s="42">
        <f t="shared" si="11"/>
        <v>1.410000000000089E-2</v>
      </c>
      <c r="F250" s="42">
        <f t="shared" si="10"/>
        <v>1</v>
      </c>
      <c r="G250" s="48">
        <f t="shared" si="9"/>
        <v>1.6008174386921987E-3</v>
      </c>
    </row>
    <row r="251" spans="1:7" ht="15">
      <c r="A251" s="7">
        <v>37176</v>
      </c>
      <c r="B251" s="42">
        <v>8.8162000000000003</v>
      </c>
      <c r="C251" s="42">
        <v>8.8244000000000007</v>
      </c>
      <c r="D251" s="42"/>
      <c r="E251" s="42">
        <f t="shared" si="11"/>
        <v>8.2000000000004292E-3</v>
      </c>
      <c r="F251" s="42">
        <f t="shared" si="10"/>
        <v>1</v>
      </c>
      <c r="G251" s="48">
        <f t="shared" si="9"/>
        <v>9.2924164815743032E-4</v>
      </c>
    </row>
    <row r="252" spans="1:7" ht="15">
      <c r="A252" s="7">
        <v>37183</v>
      </c>
      <c r="B252" s="42">
        <v>8.9259000000000004</v>
      </c>
      <c r="C252" s="42">
        <v>8.9373000000000005</v>
      </c>
      <c r="D252" s="42"/>
      <c r="E252" s="42">
        <f t="shared" si="11"/>
        <v>1.1400000000000077E-2</v>
      </c>
      <c r="F252" s="42">
        <f t="shared" si="10"/>
        <v>1</v>
      </c>
      <c r="G252" s="48">
        <f t="shared" si="9"/>
        <v>1.2755530193682741E-3</v>
      </c>
    </row>
    <row r="253" spans="1:7" ht="15">
      <c r="A253" s="7">
        <v>37190</v>
      </c>
      <c r="B253" s="42">
        <v>8.9496000000000002</v>
      </c>
      <c r="C253" s="42">
        <v>8.9578000000000007</v>
      </c>
      <c r="D253" s="42"/>
      <c r="E253" s="42">
        <f t="shared" si="11"/>
        <v>8.2000000000004292E-3</v>
      </c>
      <c r="F253" s="42">
        <f t="shared" si="10"/>
        <v>1</v>
      </c>
      <c r="G253" s="48">
        <f t="shared" si="9"/>
        <v>9.1540333564049529E-4</v>
      </c>
    </row>
    <row r="254" spans="1:7" ht="15">
      <c r="A254" s="7">
        <v>37197</v>
      </c>
      <c r="B254" s="42">
        <v>8.8567</v>
      </c>
      <c r="C254" s="42">
        <v>8.8643000000000001</v>
      </c>
      <c r="D254" s="42"/>
      <c r="E254" s="42">
        <f t="shared" si="11"/>
        <v>7.6000000000000512E-3</v>
      </c>
      <c r="F254" s="42">
        <f t="shared" si="10"/>
        <v>1</v>
      </c>
      <c r="G254" s="48">
        <f t="shared" si="9"/>
        <v>8.5737170447751669E-4</v>
      </c>
    </row>
    <row r="255" spans="1:7" ht="15">
      <c r="A255" s="7">
        <v>37204</v>
      </c>
      <c r="B255" s="42">
        <v>8.8669000000000011</v>
      </c>
      <c r="C255" s="42">
        <v>8.8746000000000009</v>
      </c>
      <c r="D255" s="42"/>
      <c r="E255" s="42">
        <f t="shared" si="11"/>
        <v>7.6999999999998181E-3</v>
      </c>
      <c r="F255" s="42">
        <f t="shared" si="10"/>
        <v>1</v>
      </c>
      <c r="G255" s="48">
        <f t="shared" si="9"/>
        <v>8.6764473891778979E-4</v>
      </c>
    </row>
    <row r="256" spans="1:7" ht="15">
      <c r="A256" s="7">
        <v>37211</v>
      </c>
      <c r="B256" s="42">
        <v>9.0024000000000015</v>
      </c>
      <c r="C256" s="42">
        <v>9.0078000000000014</v>
      </c>
      <c r="D256" s="42"/>
      <c r="E256" s="42">
        <f t="shared" si="11"/>
        <v>5.3999999999998494E-3</v>
      </c>
      <c r="F256" s="42">
        <f t="shared" si="10"/>
        <v>1</v>
      </c>
      <c r="G256" s="48">
        <f t="shared" si="9"/>
        <v>5.9948045027641023E-4</v>
      </c>
    </row>
    <row r="257" spans="1:7" ht="15">
      <c r="A257" s="7">
        <v>37218</v>
      </c>
      <c r="B257" s="42">
        <v>9.0729000000000006</v>
      </c>
      <c r="C257" s="42">
        <v>9.0799000000000003</v>
      </c>
      <c r="D257" s="42"/>
      <c r="E257" s="42">
        <f t="shared" si="11"/>
        <v>6.9999999999996732E-3</v>
      </c>
      <c r="F257" s="42">
        <f t="shared" si="10"/>
        <v>1</v>
      </c>
      <c r="G257" s="48">
        <f t="shared" si="9"/>
        <v>7.709336005902788E-4</v>
      </c>
    </row>
    <row r="258" spans="1:7" ht="15">
      <c r="A258" s="7">
        <v>37225</v>
      </c>
      <c r="B258" s="42">
        <v>8.9656000000000002</v>
      </c>
      <c r="C258" s="42">
        <v>8.9755000000000003</v>
      </c>
      <c r="D258" s="42"/>
      <c r="E258" s="42">
        <f t="shared" si="11"/>
        <v>9.9000000000000199E-3</v>
      </c>
      <c r="F258" s="42">
        <f t="shared" si="10"/>
        <v>1</v>
      </c>
      <c r="G258" s="48">
        <f t="shared" ref="G258:G321" si="12">E258/C258</f>
        <v>1.1030026182385405E-3</v>
      </c>
    </row>
    <row r="259" spans="1:7" ht="15">
      <c r="A259" s="7">
        <v>37232</v>
      </c>
      <c r="B259" s="42">
        <v>8.9782000000000011</v>
      </c>
      <c r="C259" s="42">
        <v>8.9892000000000003</v>
      </c>
      <c r="D259" s="42"/>
      <c r="E259" s="42">
        <f t="shared" si="11"/>
        <v>1.0999999999999233E-2</v>
      </c>
      <c r="F259" s="42">
        <f t="shared" ref="F259:F322" si="13">IF(E259&gt;0,1,0)</f>
        <v>1</v>
      </c>
      <c r="G259" s="48">
        <f t="shared" si="12"/>
        <v>1.223690651003341E-3</v>
      </c>
    </row>
    <row r="260" spans="1:7" ht="15">
      <c r="A260" s="7">
        <v>37239</v>
      </c>
      <c r="B260" s="42">
        <v>8.9173000000000009</v>
      </c>
      <c r="C260" s="42">
        <v>8.9249000000000009</v>
      </c>
      <c r="D260" s="42"/>
      <c r="E260" s="42">
        <f t="shared" ref="E260:E323" si="14">C260-B260</f>
        <v>7.6000000000000512E-3</v>
      </c>
      <c r="F260" s="42">
        <f t="shared" si="13"/>
        <v>1</v>
      </c>
      <c r="G260" s="48">
        <f t="shared" si="12"/>
        <v>8.5155015742473868E-4</v>
      </c>
    </row>
    <row r="261" spans="1:7" ht="15">
      <c r="A261" s="7">
        <v>37246</v>
      </c>
      <c r="B261" s="42">
        <v>9.0228000000000002</v>
      </c>
      <c r="C261" s="42">
        <v>9.0318000000000005</v>
      </c>
      <c r="D261" s="42"/>
      <c r="E261" s="42">
        <f t="shared" si="14"/>
        <v>9.0000000000003411E-3</v>
      </c>
      <c r="F261" s="42">
        <f t="shared" si="13"/>
        <v>1</v>
      </c>
      <c r="G261" s="48">
        <f t="shared" si="12"/>
        <v>9.9647910715475771E-4</v>
      </c>
    </row>
    <row r="262" spans="1:7" ht="15">
      <c r="A262" s="7">
        <v>37253</v>
      </c>
      <c r="B262" s="42">
        <v>9.067400000000001</v>
      </c>
      <c r="C262" s="42">
        <v>9.0781000000000009</v>
      </c>
      <c r="D262" s="42"/>
      <c r="E262" s="42">
        <f t="shared" si="14"/>
        <v>1.0699999999999932E-2</v>
      </c>
      <c r="F262" s="42">
        <f t="shared" si="13"/>
        <v>1</v>
      </c>
      <c r="G262" s="48">
        <f t="shared" si="12"/>
        <v>1.1786607329727511E-3</v>
      </c>
    </row>
    <row r="263" spans="1:7" ht="15">
      <c r="A263" s="7">
        <v>37260</v>
      </c>
      <c r="B263" s="42">
        <v>8.9575000000000014</v>
      </c>
      <c r="C263" s="42">
        <v>8.9674000000000014</v>
      </c>
      <c r="D263" s="42"/>
      <c r="E263" s="42">
        <f t="shared" si="14"/>
        <v>9.9000000000000199E-3</v>
      </c>
      <c r="F263" s="42">
        <f t="shared" si="13"/>
        <v>1</v>
      </c>
      <c r="G263" s="48">
        <f t="shared" si="12"/>
        <v>1.1039989294555855E-3</v>
      </c>
    </row>
    <row r="264" spans="1:7" ht="15">
      <c r="A264" s="7">
        <v>37267</v>
      </c>
      <c r="B264" s="42">
        <v>8.957650000000001</v>
      </c>
      <c r="C264" s="42">
        <v>8.9659500000000012</v>
      </c>
      <c r="D264" s="42"/>
      <c r="E264" s="42">
        <f t="shared" si="14"/>
        <v>8.3000000000001961E-3</v>
      </c>
      <c r="F264" s="42">
        <f t="shared" si="13"/>
        <v>1</v>
      </c>
      <c r="G264" s="48">
        <f t="shared" si="12"/>
        <v>9.2572454675747637E-4</v>
      </c>
    </row>
    <row r="265" spans="1:7" ht="15">
      <c r="A265" s="7">
        <v>37274</v>
      </c>
      <c r="B265" s="42">
        <v>8.9952000000000005</v>
      </c>
      <c r="C265" s="42">
        <v>9.0044000000000004</v>
      </c>
      <c r="D265" s="42"/>
      <c r="E265" s="42">
        <f t="shared" si="14"/>
        <v>9.1999999999998749E-3</v>
      </c>
      <c r="F265" s="42">
        <f t="shared" si="13"/>
        <v>1</v>
      </c>
      <c r="G265" s="48">
        <f t="shared" si="12"/>
        <v>1.021722713340131E-3</v>
      </c>
    </row>
    <row r="266" spans="1:7" ht="15">
      <c r="A266" s="7">
        <v>37281</v>
      </c>
      <c r="B266" s="42">
        <v>9.1144000000000016</v>
      </c>
      <c r="C266" s="42">
        <v>9.1213000000000015</v>
      </c>
      <c r="D266" s="42"/>
      <c r="E266" s="42">
        <f t="shared" si="14"/>
        <v>6.8999999999999062E-3</v>
      </c>
      <c r="F266" s="42">
        <f t="shared" si="13"/>
        <v>1</v>
      </c>
      <c r="G266" s="48">
        <f t="shared" si="12"/>
        <v>7.5647111705567243E-4</v>
      </c>
    </row>
    <row r="267" spans="1:7" ht="15">
      <c r="A267" s="7">
        <v>37288</v>
      </c>
      <c r="B267" s="42">
        <v>9.1402999999999999</v>
      </c>
      <c r="C267" s="42">
        <v>9.1475000000000009</v>
      </c>
      <c r="D267" s="42"/>
      <c r="E267" s="42">
        <f t="shared" si="14"/>
        <v>7.2000000000009834E-3</v>
      </c>
      <c r="F267" s="42">
        <f t="shared" si="13"/>
        <v>1</v>
      </c>
      <c r="G267" s="48">
        <f t="shared" si="12"/>
        <v>7.8710030062869446E-4</v>
      </c>
    </row>
    <row r="268" spans="1:7" ht="15">
      <c r="A268" s="7">
        <v>37295</v>
      </c>
      <c r="B268" s="42">
        <v>9.0079000000000011</v>
      </c>
      <c r="C268" s="42">
        <v>9.0178000000000011</v>
      </c>
      <c r="D268" s="42"/>
      <c r="E268" s="42">
        <f t="shared" si="14"/>
        <v>9.9000000000000199E-3</v>
      </c>
      <c r="F268" s="42">
        <f t="shared" si="13"/>
        <v>1</v>
      </c>
      <c r="G268" s="48">
        <f t="shared" si="12"/>
        <v>1.0978287387167622E-3</v>
      </c>
    </row>
    <row r="269" spans="1:7" ht="15">
      <c r="A269" s="7">
        <v>37302</v>
      </c>
      <c r="B269" s="42">
        <v>8.9267000000000003</v>
      </c>
      <c r="C269" s="42">
        <v>8.9377000000000013</v>
      </c>
      <c r="D269" s="42"/>
      <c r="E269" s="42">
        <f t="shared" si="14"/>
        <v>1.1000000000001009E-2</v>
      </c>
      <c r="F269" s="42">
        <f t="shared" si="13"/>
        <v>1</v>
      </c>
      <c r="G269" s="48">
        <f t="shared" si="12"/>
        <v>1.230741689696567E-3</v>
      </c>
    </row>
    <row r="270" spans="1:7" ht="15">
      <c r="A270" s="7">
        <v>37309</v>
      </c>
      <c r="B270" s="42">
        <v>8.8884500000000006</v>
      </c>
      <c r="C270" s="42">
        <v>8.8964500000000015</v>
      </c>
      <c r="D270" s="42"/>
      <c r="E270" s="42">
        <f t="shared" si="14"/>
        <v>8.0000000000008953E-3</v>
      </c>
      <c r="F270" s="42">
        <f t="shared" si="13"/>
        <v>1</v>
      </c>
      <c r="G270" s="48">
        <f t="shared" si="12"/>
        <v>8.9923508815324021E-4</v>
      </c>
    </row>
    <row r="271" spans="1:7" ht="15">
      <c r="A271" s="7">
        <v>37316</v>
      </c>
      <c r="B271" s="42">
        <v>8.9232000000000014</v>
      </c>
      <c r="C271" s="42">
        <v>8.9289000000000005</v>
      </c>
      <c r="D271" s="42"/>
      <c r="E271" s="42">
        <f t="shared" si="14"/>
        <v>5.6999999999991502E-3</v>
      </c>
      <c r="F271" s="42">
        <f t="shared" si="13"/>
        <v>1</v>
      </c>
      <c r="G271" s="48">
        <f t="shared" si="12"/>
        <v>6.3837650774441982E-4</v>
      </c>
    </row>
    <row r="272" spans="1:7" ht="15">
      <c r="A272" s="7">
        <v>37323</v>
      </c>
      <c r="B272" s="42">
        <v>8.8399000000000001</v>
      </c>
      <c r="C272" s="42">
        <v>8.8450000000000006</v>
      </c>
      <c r="D272" s="42"/>
      <c r="E272" s="42">
        <f t="shared" si="14"/>
        <v>5.1000000000005485E-3</v>
      </c>
      <c r="F272" s="42">
        <f t="shared" si="13"/>
        <v>1</v>
      </c>
      <c r="G272" s="48">
        <f t="shared" si="12"/>
        <v>5.7659694742798738E-4</v>
      </c>
    </row>
    <row r="273" spans="1:7" ht="15">
      <c r="A273" s="7">
        <v>37330</v>
      </c>
      <c r="B273" s="42">
        <v>8.8157500000000013</v>
      </c>
      <c r="C273" s="42">
        <v>8.8234500000000011</v>
      </c>
      <c r="D273" s="42"/>
      <c r="E273" s="42">
        <f t="shared" si="14"/>
        <v>7.6999999999998181E-3</v>
      </c>
      <c r="F273" s="42">
        <f t="shared" si="13"/>
        <v>1</v>
      </c>
      <c r="G273" s="48">
        <f t="shared" si="12"/>
        <v>8.7267452073733253E-4</v>
      </c>
    </row>
    <row r="274" spans="1:7" ht="15">
      <c r="A274" s="7">
        <v>37337</v>
      </c>
      <c r="B274" s="42">
        <v>8.7947000000000006</v>
      </c>
      <c r="C274" s="42">
        <v>8.8066000000000013</v>
      </c>
      <c r="D274" s="42"/>
      <c r="E274" s="42">
        <f t="shared" si="14"/>
        <v>1.1900000000000688E-2</v>
      </c>
      <c r="F274" s="42">
        <f t="shared" si="13"/>
        <v>1</v>
      </c>
      <c r="G274" s="48">
        <f t="shared" si="12"/>
        <v>1.3512592828106972E-3</v>
      </c>
    </row>
    <row r="275" spans="1:7" ht="15">
      <c r="A275" s="7">
        <v>37344</v>
      </c>
      <c r="B275" s="42">
        <v>8.8641000000000005</v>
      </c>
      <c r="C275" s="42">
        <v>8.8690000000000015</v>
      </c>
      <c r="D275" s="42"/>
      <c r="E275" s="42">
        <f t="shared" si="14"/>
        <v>4.9000000000010147E-3</v>
      </c>
      <c r="F275" s="42">
        <f t="shared" si="13"/>
        <v>1</v>
      </c>
      <c r="G275" s="48">
        <f t="shared" si="12"/>
        <v>5.5248618784541818E-4</v>
      </c>
    </row>
    <row r="276" spans="1:7" ht="15">
      <c r="A276" s="7">
        <v>37351</v>
      </c>
      <c r="B276" s="42">
        <v>8.7380000000000013</v>
      </c>
      <c r="C276" s="42">
        <v>8.7446999999999999</v>
      </c>
      <c r="D276" s="42"/>
      <c r="E276" s="42">
        <f t="shared" si="14"/>
        <v>6.699999999998596E-3</v>
      </c>
      <c r="F276" s="42">
        <f t="shared" si="13"/>
        <v>1</v>
      </c>
      <c r="G276" s="48">
        <f t="shared" si="12"/>
        <v>7.6617837089878397E-4</v>
      </c>
    </row>
    <row r="277" spans="1:7" ht="15">
      <c r="A277" s="7">
        <v>37358</v>
      </c>
      <c r="B277" s="42">
        <v>8.6874000000000002</v>
      </c>
      <c r="C277" s="42">
        <v>8.696200000000001</v>
      </c>
      <c r="D277" s="42"/>
      <c r="E277" s="42">
        <f t="shared" si="14"/>
        <v>8.8000000000008072E-3</v>
      </c>
      <c r="F277" s="42">
        <f t="shared" si="13"/>
        <v>1</v>
      </c>
      <c r="G277" s="48">
        <f t="shared" si="12"/>
        <v>1.0119362480164676E-3</v>
      </c>
    </row>
    <row r="278" spans="1:7" ht="15">
      <c r="A278" s="7">
        <v>37365</v>
      </c>
      <c r="B278" s="42">
        <v>8.5931000000000015</v>
      </c>
      <c r="C278" s="42">
        <v>8.6046000000000014</v>
      </c>
      <c r="D278" s="42"/>
      <c r="E278" s="42">
        <f t="shared" si="14"/>
        <v>1.1499999999999844E-2</v>
      </c>
      <c r="F278" s="42">
        <f t="shared" si="13"/>
        <v>1</v>
      </c>
      <c r="G278" s="48">
        <f t="shared" si="12"/>
        <v>1.336494433210125E-3</v>
      </c>
    </row>
    <row r="279" spans="1:7" ht="15">
      <c r="A279" s="7">
        <v>37372</v>
      </c>
      <c r="B279" s="42">
        <v>8.4561000000000011</v>
      </c>
      <c r="C279" s="42">
        <v>8.4647000000000006</v>
      </c>
      <c r="D279" s="42"/>
      <c r="E279" s="42">
        <f t="shared" si="14"/>
        <v>8.5999999999994969E-3</v>
      </c>
      <c r="F279" s="42">
        <f t="shared" si="13"/>
        <v>1</v>
      </c>
      <c r="G279" s="48">
        <f t="shared" si="12"/>
        <v>1.0159840277859224E-3</v>
      </c>
    </row>
    <row r="280" spans="1:7" ht="15">
      <c r="A280" s="7">
        <v>37379</v>
      </c>
      <c r="B280" s="42">
        <v>8.32</v>
      </c>
      <c r="C280" s="42">
        <v>8.3275000000000006</v>
      </c>
      <c r="D280" s="42"/>
      <c r="E280" s="42">
        <f t="shared" si="14"/>
        <v>7.5000000000002842E-3</v>
      </c>
      <c r="F280" s="42">
        <f t="shared" si="13"/>
        <v>1</v>
      </c>
      <c r="G280" s="48">
        <f t="shared" si="12"/>
        <v>9.0063044130895035E-4</v>
      </c>
    </row>
    <row r="281" spans="1:7" ht="15">
      <c r="A281" s="7">
        <v>37386</v>
      </c>
      <c r="B281" s="42">
        <v>8.3272000000000013</v>
      </c>
      <c r="C281" s="42">
        <v>8.3349000000000011</v>
      </c>
      <c r="D281" s="42"/>
      <c r="E281" s="42">
        <f t="shared" si="14"/>
        <v>7.6999999999998181E-3</v>
      </c>
      <c r="F281" s="42">
        <f t="shared" si="13"/>
        <v>1</v>
      </c>
      <c r="G281" s="48">
        <f t="shared" si="12"/>
        <v>9.238263206516955E-4</v>
      </c>
    </row>
    <row r="282" spans="1:7" ht="15">
      <c r="A282" s="7">
        <v>37393</v>
      </c>
      <c r="B282" s="42">
        <v>8.2375000000000007</v>
      </c>
      <c r="C282" s="42">
        <v>8.2463000000000015</v>
      </c>
      <c r="D282" s="42"/>
      <c r="E282" s="42">
        <f t="shared" si="14"/>
        <v>8.8000000000008072E-3</v>
      </c>
      <c r="F282" s="42">
        <f t="shared" si="13"/>
        <v>1</v>
      </c>
      <c r="G282" s="48">
        <f t="shared" si="12"/>
        <v>1.0671452651493162E-3</v>
      </c>
    </row>
    <row r="283" spans="1:7" ht="15">
      <c r="A283" s="7">
        <v>37400</v>
      </c>
      <c r="B283" s="42">
        <v>8.0913000000000004</v>
      </c>
      <c r="C283" s="42">
        <v>8.0981000000000005</v>
      </c>
      <c r="D283" s="42"/>
      <c r="E283" s="42">
        <f t="shared" si="14"/>
        <v>6.8000000000001393E-3</v>
      </c>
      <c r="F283" s="42">
        <f t="shared" si="13"/>
        <v>1</v>
      </c>
      <c r="G283" s="48">
        <f t="shared" si="12"/>
        <v>8.3970314024279017E-4</v>
      </c>
    </row>
    <row r="284" spans="1:7" ht="15">
      <c r="A284" s="7">
        <v>37407</v>
      </c>
      <c r="B284" s="42">
        <v>8.0440000000000005</v>
      </c>
      <c r="C284" s="42">
        <v>8.0463000000000005</v>
      </c>
      <c r="D284" s="42"/>
      <c r="E284" s="42">
        <f t="shared" si="14"/>
        <v>2.2999999999999687E-3</v>
      </c>
      <c r="F284" s="42">
        <f t="shared" si="13"/>
        <v>1</v>
      </c>
      <c r="G284" s="48">
        <f t="shared" si="12"/>
        <v>2.8584566819531566E-4</v>
      </c>
    </row>
    <row r="285" spans="1:7" ht="15">
      <c r="A285" s="7">
        <v>37414</v>
      </c>
      <c r="B285" s="42">
        <v>7.9111000000000002</v>
      </c>
      <c r="C285" s="42">
        <v>7.9144000000000005</v>
      </c>
      <c r="D285" s="42"/>
      <c r="E285" s="42">
        <f t="shared" si="14"/>
        <v>3.3000000000003027E-3</v>
      </c>
      <c r="F285" s="42">
        <f t="shared" si="13"/>
        <v>1</v>
      </c>
      <c r="G285" s="48">
        <f t="shared" si="12"/>
        <v>4.1696148792079029E-4</v>
      </c>
    </row>
    <row r="286" spans="1:7" ht="15">
      <c r="A286" s="7">
        <v>37421</v>
      </c>
      <c r="B286" s="42">
        <v>7.878000000000001</v>
      </c>
      <c r="C286" s="42">
        <v>7.8877000000000006</v>
      </c>
      <c r="D286" s="42"/>
      <c r="E286" s="42">
        <f t="shared" si="14"/>
        <v>9.6999999999995978E-3</v>
      </c>
      <c r="F286" s="42">
        <f t="shared" si="13"/>
        <v>1</v>
      </c>
      <c r="G286" s="48">
        <f t="shared" si="12"/>
        <v>1.2297627952381044E-3</v>
      </c>
    </row>
    <row r="287" spans="1:7" ht="15">
      <c r="A287" s="7">
        <v>37428</v>
      </c>
      <c r="B287" s="42">
        <v>7.6414000000000009</v>
      </c>
      <c r="C287" s="42">
        <v>7.6473000000000004</v>
      </c>
      <c r="D287" s="42"/>
      <c r="E287" s="42">
        <f t="shared" si="14"/>
        <v>5.8999999999995723E-3</v>
      </c>
      <c r="F287" s="42">
        <f t="shared" si="13"/>
        <v>1</v>
      </c>
      <c r="G287" s="48">
        <f t="shared" si="12"/>
        <v>7.7151412916971632E-4</v>
      </c>
    </row>
    <row r="288" spans="1:7" ht="15">
      <c r="A288" s="7">
        <v>37435</v>
      </c>
      <c r="B288" s="42">
        <v>7.5334000000000003</v>
      </c>
      <c r="C288" s="42">
        <v>7.5410000000000004</v>
      </c>
      <c r="D288" s="42"/>
      <c r="E288" s="42">
        <f t="shared" si="14"/>
        <v>7.6000000000000512E-3</v>
      </c>
      <c r="F288" s="42">
        <f t="shared" si="13"/>
        <v>1</v>
      </c>
      <c r="G288" s="48">
        <f t="shared" si="12"/>
        <v>1.0078238960350154E-3</v>
      </c>
    </row>
    <row r="289" spans="1:7" ht="15">
      <c r="A289" s="7">
        <v>37442</v>
      </c>
      <c r="B289" s="42">
        <v>7.5341000000000005</v>
      </c>
      <c r="C289" s="42">
        <v>7.5423000000000009</v>
      </c>
      <c r="D289" s="42"/>
      <c r="E289" s="42">
        <f t="shared" si="14"/>
        <v>8.2000000000004292E-3</v>
      </c>
      <c r="F289" s="42">
        <f t="shared" si="13"/>
        <v>1</v>
      </c>
      <c r="G289" s="48">
        <f t="shared" si="12"/>
        <v>1.0872015167787583E-3</v>
      </c>
    </row>
    <row r="290" spans="1:7" ht="15">
      <c r="A290" s="7">
        <v>37449</v>
      </c>
      <c r="B290" s="42">
        <v>7.4512000000000009</v>
      </c>
      <c r="C290" s="42">
        <v>7.456500000000001</v>
      </c>
      <c r="D290" s="42"/>
      <c r="E290" s="42">
        <f t="shared" si="14"/>
        <v>5.3000000000000824E-3</v>
      </c>
      <c r="F290" s="42">
        <f t="shared" si="13"/>
        <v>1</v>
      </c>
      <c r="G290" s="48">
        <f t="shared" si="12"/>
        <v>7.1078924428352199E-4</v>
      </c>
    </row>
    <row r="291" spans="1:7" ht="15">
      <c r="A291" s="7">
        <v>37456</v>
      </c>
      <c r="B291" s="42">
        <v>7.3586000000000009</v>
      </c>
      <c r="C291" s="42">
        <v>7.3621000000000008</v>
      </c>
      <c r="D291" s="42"/>
      <c r="E291" s="42">
        <f t="shared" si="14"/>
        <v>3.4999999999998366E-3</v>
      </c>
      <c r="F291" s="42">
        <f t="shared" si="13"/>
        <v>1</v>
      </c>
      <c r="G291" s="48">
        <f t="shared" si="12"/>
        <v>4.7540783200443302E-4</v>
      </c>
    </row>
    <row r="292" spans="1:7" ht="15">
      <c r="A292" s="7">
        <v>37463</v>
      </c>
      <c r="B292" s="42">
        <v>7.6828000000000003</v>
      </c>
      <c r="C292" s="42">
        <v>7.6921000000000008</v>
      </c>
      <c r="D292" s="42"/>
      <c r="E292" s="42">
        <f t="shared" si="14"/>
        <v>9.3000000000005301E-3</v>
      </c>
      <c r="F292" s="42">
        <f t="shared" si="13"/>
        <v>1</v>
      </c>
      <c r="G292" s="48">
        <f t="shared" si="12"/>
        <v>1.2090326438814537E-3</v>
      </c>
    </row>
    <row r="293" spans="1:7" ht="15">
      <c r="A293" s="7">
        <v>37470</v>
      </c>
      <c r="B293" s="42">
        <v>7.6693000000000007</v>
      </c>
      <c r="C293" s="42">
        <v>7.6756000000000002</v>
      </c>
      <c r="D293" s="42"/>
      <c r="E293" s="42">
        <f t="shared" si="14"/>
        <v>6.2999999999995282E-3</v>
      </c>
      <c r="F293" s="42">
        <f t="shared" si="13"/>
        <v>1</v>
      </c>
      <c r="G293" s="48">
        <f t="shared" si="12"/>
        <v>8.2078274011146077E-4</v>
      </c>
    </row>
    <row r="294" spans="1:7" ht="15">
      <c r="A294" s="7">
        <v>37477</v>
      </c>
      <c r="B294" s="42">
        <v>7.7182000000000004</v>
      </c>
      <c r="C294" s="42">
        <v>7.7241000000000009</v>
      </c>
      <c r="D294" s="42"/>
      <c r="E294" s="42">
        <f t="shared" si="14"/>
        <v>5.9000000000004604E-3</v>
      </c>
      <c r="F294" s="42">
        <f t="shared" si="13"/>
        <v>1</v>
      </c>
      <c r="G294" s="48">
        <f t="shared" si="12"/>
        <v>7.6384303672925771E-4</v>
      </c>
    </row>
    <row r="295" spans="1:7" ht="15">
      <c r="A295" s="7">
        <v>37484</v>
      </c>
      <c r="B295" s="42">
        <v>7.5439000000000007</v>
      </c>
      <c r="C295" s="42">
        <v>7.5539000000000005</v>
      </c>
      <c r="D295" s="42"/>
      <c r="E295" s="42">
        <f t="shared" si="14"/>
        <v>9.9999999999997868E-3</v>
      </c>
      <c r="F295" s="42">
        <f t="shared" si="13"/>
        <v>1</v>
      </c>
      <c r="G295" s="48">
        <f t="shared" si="12"/>
        <v>1.3238194839751368E-3</v>
      </c>
    </row>
    <row r="296" spans="1:7" ht="15">
      <c r="A296" s="7">
        <v>37491</v>
      </c>
      <c r="B296" s="42">
        <v>7.6521000000000008</v>
      </c>
      <c r="C296" s="42">
        <v>7.6648000000000005</v>
      </c>
      <c r="D296" s="42"/>
      <c r="E296" s="42">
        <f t="shared" si="14"/>
        <v>1.2699999999999712E-2</v>
      </c>
      <c r="F296" s="42">
        <f t="shared" si="13"/>
        <v>1</v>
      </c>
      <c r="G296" s="48">
        <f t="shared" si="12"/>
        <v>1.6569251643878131E-3</v>
      </c>
    </row>
    <row r="297" spans="1:7" ht="15">
      <c r="A297" s="7">
        <v>37498</v>
      </c>
      <c r="B297" s="42">
        <v>7.561300000000001</v>
      </c>
      <c r="C297" s="42">
        <v>7.5688000000000004</v>
      </c>
      <c r="D297" s="42"/>
      <c r="E297" s="42">
        <f t="shared" si="14"/>
        <v>7.499999999999396E-3</v>
      </c>
      <c r="F297" s="42">
        <f t="shared" si="13"/>
        <v>1</v>
      </c>
      <c r="G297" s="48">
        <f t="shared" si="12"/>
        <v>9.9091005179148561E-4</v>
      </c>
    </row>
    <row r="298" spans="1:7" ht="15">
      <c r="A298" s="7">
        <v>37505</v>
      </c>
      <c r="B298" s="42">
        <v>7.4985000000000008</v>
      </c>
      <c r="C298" s="42">
        <v>7.5042000000000009</v>
      </c>
      <c r="D298" s="42"/>
      <c r="E298" s="42">
        <f t="shared" si="14"/>
        <v>5.7000000000000384E-3</v>
      </c>
      <c r="F298" s="42">
        <f t="shared" si="13"/>
        <v>1</v>
      </c>
      <c r="G298" s="48">
        <f t="shared" si="12"/>
        <v>7.5957463820261158E-4</v>
      </c>
    </row>
    <row r="299" spans="1:7" ht="15">
      <c r="A299" s="7">
        <v>37512</v>
      </c>
      <c r="B299" s="42">
        <v>7.5367000000000006</v>
      </c>
      <c r="C299" s="42">
        <v>7.5442000000000009</v>
      </c>
      <c r="D299" s="42"/>
      <c r="E299" s="42">
        <f t="shared" si="14"/>
        <v>7.5000000000002842E-3</v>
      </c>
      <c r="F299" s="42">
        <f t="shared" si="13"/>
        <v>1</v>
      </c>
      <c r="G299" s="48">
        <f t="shared" si="12"/>
        <v>9.9414119456009702E-4</v>
      </c>
    </row>
    <row r="300" spans="1:7" ht="15">
      <c r="A300" s="7">
        <v>37519</v>
      </c>
      <c r="B300" s="42">
        <v>7.530450000000001</v>
      </c>
      <c r="C300" s="42">
        <v>7.5385500000000008</v>
      </c>
      <c r="D300" s="42"/>
      <c r="E300" s="42">
        <f t="shared" si="14"/>
        <v>8.099999999999774E-3</v>
      </c>
      <c r="F300" s="42">
        <f t="shared" si="13"/>
        <v>1</v>
      </c>
      <c r="G300" s="48">
        <f t="shared" si="12"/>
        <v>1.0744771872574664E-3</v>
      </c>
    </row>
    <row r="301" spans="1:7" ht="15">
      <c r="A301" s="7">
        <v>37526</v>
      </c>
      <c r="B301" s="42">
        <v>7.5412000000000008</v>
      </c>
      <c r="C301" s="42">
        <v>7.5487000000000002</v>
      </c>
      <c r="D301" s="42"/>
      <c r="E301" s="42">
        <f t="shared" si="14"/>
        <v>7.499999999999396E-3</v>
      </c>
      <c r="F301" s="42">
        <f t="shared" si="13"/>
        <v>1</v>
      </c>
      <c r="G301" s="48">
        <f t="shared" si="12"/>
        <v>9.9354855802977942E-4</v>
      </c>
    </row>
    <row r="302" spans="1:7" ht="15">
      <c r="A302" s="7">
        <v>37533</v>
      </c>
      <c r="B302" s="42">
        <v>7.4501000000000008</v>
      </c>
      <c r="C302" s="42">
        <v>7.460300000000001</v>
      </c>
      <c r="D302" s="42"/>
      <c r="E302" s="42">
        <f t="shared" si="14"/>
        <v>1.0200000000000209E-2</v>
      </c>
      <c r="F302" s="42">
        <f t="shared" si="13"/>
        <v>1</v>
      </c>
      <c r="G302" s="48">
        <f t="shared" si="12"/>
        <v>1.3672372424701697E-3</v>
      </c>
    </row>
    <row r="303" spans="1:7" ht="15">
      <c r="A303" s="7">
        <v>37540</v>
      </c>
      <c r="B303" s="42">
        <v>7.4234000000000009</v>
      </c>
      <c r="C303" s="42">
        <v>7.4290000000000003</v>
      </c>
      <c r="D303" s="42"/>
      <c r="E303" s="42">
        <f t="shared" si="14"/>
        <v>5.5999999999993832E-3</v>
      </c>
      <c r="F303" s="42">
        <f t="shared" si="13"/>
        <v>1</v>
      </c>
      <c r="G303" s="48">
        <f t="shared" si="12"/>
        <v>7.5380266523076905E-4</v>
      </c>
    </row>
    <row r="304" spans="1:7" ht="15">
      <c r="A304" s="7">
        <v>37547</v>
      </c>
      <c r="B304" s="42">
        <v>7.6462000000000003</v>
      </c>
      <c r="C304" s="42">
        <v>7.6538000000000004</v>
      </c>
      <c r="D304" s="42"/>
      <c r="E304" s="42">
        <f t="shared" si="14"/>
        <v>7.6000000000000512E-3</v>
      </c>
      <c r="F304" s="42">
        <f t="shared" si="13"/>
        <v>1</v>
      </c>
      <c r="G304" s="48">
        <f t="shared" si="12"/>
        <v>9.9297081188429951E-4</v>
      </c>
    </row>
    <row r="305" spans="1:7" ht="15">
      <c r="A305" s="7">
        <v>37554</v>
      </c>
      <c r="B305" s="42">
        <v>7.5626000000000007</v>
      </c>
      <c r="C305" s="42">
        <v>7.5684000000000005</v>
      </c>
      <c r="D305" s="42"/>
      <c r="E305" s="42">
        <f t="shared" si="14"/>
        <v>5.7999999999998053E-3</v>
      </c>
      <c r="F305" s="42">
        <f t="shared" si="13"/>
        <v>1</v>
      </c>
      <c r="G305" s="48">
        <f t="shared" si="12"/>
        <v>7.6634427355845418E-4</v>
      </c>
    </row>
    <row r="306" spans="1:7" ht="15">
      <c r="A306" s="7">
        <v>37561</v>
      </c>
      <c r="B306" s="42">
        <v>7.4271000000000003</v>
      </c>
      <c r="C306" s="42">
        <v>7.4308000000000005</v>
      </c>
      <c r="D306" s="42"/>
      <c r="E306" s="42">
        <f t="shared" si="14"/>
        <v>3.7000000000002586E-3</v>
      </c>
      <c r="F306" s="42">
        <f t="shared" si="13"/>
        <v>1</v>
      </c>
      <c r="G306" s="48">
        <f t="shared" si="12"/>
        <v>4.9792754481351375E-4</v>
      </c>
    </row>
    <row r="307" spans="1:7" ht="15">
      <c r="A307" s="7">
        <v>37568</v>
      </c>
      <c r="B307" s="42">
        <v>7.2480000000000002</v>
      </c>
      <c r="C307" s="42">
        <v>7.2558000000000007</v>
      </c>
      <c r="D307" s="42"/>
      <c r="E307" s="42">
        <f t="shared" si="14"/>
        <v>7.8000000000004732E-3</v>
      </c>
      <c r="F307" s="42">
        <f t="shared" si="13"/>
        <v>1</v>
      </c>
      <c r="G307" s="48">
        <f t="shared" si="12"/>
        <v>1.075002067311733E-3</v>
      </c>
    </row>
    <row r="308" spans="1:7" ht="15">
      <c r="A308" s="7">
        <v>37575</v>
      </c>
      <c r="B308" s="42">
        <v>7.2921000000000005</v>
      </c>
      <c r="C308" s="42">
        <v>7.2974000000000006</v>
      </c>
      <c r="D308" s="42"/>
      <c r="E308" s="42">
        <f t="shared" si="14"/>
        <v>5.3000000000000824E-3</v>
      </c>
      <c r="F308" s="42">
        <f t="shared" si="13"/>
        <v>1</v>
      </c>
      <c r="G308" s="48">
        <f t="shared" si="12"/>
        <v>7.2628607449229615E-4</v>
      </c>
    </row>
    <row r="309" spans="1:7" ht="15">
      <c r="A309" s="7">
        <v>37582</v>
      </c>
      <c r="B309" s="42">
        <v>7.3449000000000009</v>
      </c>
      <c r="C309" s="42">
        <v>7.3509000000000002</v>
      </c>
      <c r="D309" s="42"/>
      <c r="E309" s="42">
        <f t="shared" si="14"/>
        <v>5.9999999999993392E-3</v>
      </c>
      <c r="F309" s="42">
        <f t="shared" si="13"/>
        <v>1</v>
      </c>
      <c r="G309" s="48">
        <f t="shared" si="12"/>
        <v>8.1622658449976725E-4</v>
      </c>
    </row>
    <row r="310" spans="1:7" ht="15">
      <c r="A310" s="7">
        <v>37589</v>
      </c>
      <c r="B310" s="42">
        <v>7.3552000000000008</v>
      </c>
      <c r="C310" s="42">
        <v>7.3638000000000003</v>
      </c>
      <c r="D310" s="42"/>
      <c r="E310" s="42">
        <f t="shared" si="14"/>
        <v>8.5999999999994969E-3</v>
      </c>
      <c r="F310" s="42">
        <f t="shared" si="13"/>
        <v>1</v>
      </c>
      <c r="G310" s="48">
        <f t="shared" si="12"/>
        <v>1.1678752817837932E-3</v>
      </c>
    </row>
    <row r="311" spans="1:7" ht="15">
      <c r="A311" s="7">
        <v>37596</v>
      </c>
      <c r="B311" s="42">
        <v>7.2496000000000009</v>
      </c>
      <c r="C311" s="42">
        <v>7.2560000000000002</v>
      </c>
      <c r="D311" s="42"/>
      <c r="E311" s="42">
        <f t="shared" si="14"/>
        <v>6.3999999999992951E-3</v>
      </c>
      <c r="F311" s="42">
        <f t="shared" si="13"/>
        <v>1</v>
      </c>
      <c r="G311" s="48">
        <f t="shared" si="12"/>
        <v>8.8202866593154556E-4</v>
      </c>
    </row>
    <row r="312" spans="1:7" ht="15">
      <c r="A312" s="7">
        <v>37603</v>
      </c>
      <c r="B312" s="42">
        <v>7.2038000000000002</v>
      </c>
      <c r="C312" s="42">
        <v>7.2104000000000008</v>
      </c>
      <c r="D312" s="42"/>
      <c r="E312" s="42">
        <f t="shared" si="14"/>
        <v>6.6000000000006054E-3</v>
      </c>
      <c r="F312" s="42">
        <f t="shared" si="13"/>
        <v>1</v>
      </c>
      <c r="G312" s="48">
        <f t="shared" si="12"/>
        <v>9.1534450238552707E-4</v>
      </c>
    </row>
    <row r="313" spans="1:7" ht="15">
      <c r="A313" s="7">
        <v>37610</v>
      </c>
      <c r="B313" s="42">
        <v>7.1174000000000008</v>
      </c>
      <c r="C313" s="42">
        <v>7.1246000000000009</v>
      </c>
      <c r="D313" s="42"/>
      <c r="E313" s="42">
        <f t="shared" si="14"/>
        <v>7.2000000000000952E-3</v>
      </c>
      <c r="F313" s="42">
        <f t="shared" si="13"/>
        <v>1</v>
      </c>
      <c r="G313" s="48">
        <f t="shared" si="12"/>
        <v>1.0105830502765199E-3</v>
      </c>
    </row>
    <row r="314" spans="1:7" ht="15">
      <c r="A314" s="7">
        <v>37617</v>
      </c>
      <c r="B314" s="42">
        <v>7.0430000000000001</v>
      </c>
      <c r="C314" s="42">
        <v>7.0486000000000004</v>
      </c>
      <c r="D314" s="42"/>
      <c r="E314" s="42">
        <f t="shared" si="14"/>
        <v>5.6000000000002714E-3</v>
      </c>
      <c r="F314" s="42">
        <f t="shared" si="13"/>
        <v>1</v>
      </c>
      <c r="G314" s="48">
        <f t="shared" si="12"/>
        <v>7.9448401100931686E-4</v>
      </c>
    </row>
    <row r="315" spans="1:7" ht="15">
      <c r="A315" s="7">
        <v>37624</v>
      </c>
      <c r="B315" s="42">
        <v>6.9841000000000006</v>
      </c>
      <c r="C315" s="42">
        <v>6.9891000000000005</v>
      </c>
      <c r="D315" s="42"/>
      <c r="E315" s="42">
        <f t="shared" si="14"/>
        <v>4.9999999999998934E-3</v>
      </c>
      <c r="F315" s="42">
        <f t="shared" si="13"/>
        <v>1</v>
      </c>
      <c r="G315" s="48">
        <f t="shared" si="12"/>
        <v>7.1539969380891573E-4</v>
      </c>
    </row>
    <row r="316" spans="1:7" ht="15">
      <c r="A316" s="7">
        <v>37631</v>
      </c>
      <c r="B316" s="42">
        <v>6.8949000000000007</v>
      </c>
      <c r="C316" s="42">
        <v>6.8989000000000003</v>
      </c>
      <c r="D316" s="42"/>
      <c r="E316" s="42">
        <f t="shared" si="14"/>
        <v>3.9999999999995595E-3</v>
      </c>
      <c r="F316" s="42">
        <f t="shared" si="13"/>
        <v>1</v>
      </c>
      <c r="G316" s="48">
        <f t="shared" si="12"/>
        <v>5.7980257722239188E-4</v>
      </c>
    </row>
    <row r="317" spans="1:7" ht="15">
      <c r="A317" s="7">
        <v>37638</v>
      </c>
      <c r="B317" s="42">
        <v>6.8611000000000004</v>
      </c>
      <c r="C317" s="42">
        <v>6.8661000000000003</v>
      </c>
      <c r="D317" s="42"/>
      <c r="E317" s="42">
        <f t="shared" si="14"/>
        <v>4.9999999999998934E-3</v>
      </c>
      <c r="F317" s="42">
        <f t="shared" si="13"/>
        <v>1</v>
      </c>
      <c r="G317" s="48">
        <f t="shared" si="12"/>
        <v>7.2821543525435008E-4</v>
      </c>
    </row>
    <row r="318" spans="1:7" ht="15">
      <c r="A318" s="7">
        <v>37645</v>
      </c>
      <c r="B318" s="42">
        <v>6.9092000000000002</v>
      </c>
      <c r="C318" s="42">
        <v>6.9174000000000007</v>
      </c>
      <c r="D318" s="42"/>
      <c r="E318" s="42">
        <f t="shared" si="14"/>
        <v>8.2000000000004292E-3</v>
      </c>
      <c r="F318" s="42">
        <f t="shared" si="13"/>
        <v>1</v>
      </c>
      <c r="G318" s="48">
        <f t="shared" si="12"/>
        <v>1.1854164859629959E-3</v>
      </c>
    </row>
    <row r="319" spans="1:7" ht="15">
      <c r="A319" s="7">
        <v>37652</v>
      </c>
      <c r="B319" s="42">
        <v>6.9699000000000009</v>
      </c>
      <c r="C319" s="42">
        <v>6.9758000000000004</v>
      </c>
      <c r="D319" s="42"/>
      <c r="E319" s="42">
        <f t="shared" si="14"/>
        <v>5.8999999999995723E-3</v>
      </c>
      <c r="F319" s="42">
        <f t="shared" si="13"/>
        <v>1</v>
      </c>
      <c r="G319" s="48">
        <f t="shared" si="12"/>
        <v>8.457811290460695E-4</v>
      </c>
    </row>
    <row r="320" spans="1:7" ht="15">
      <c r="A320" s="7">
        <v>37659</v>
      </c>
      <c r="B320" s="42">
        <v>6.9461000000000004</v>
      </c>
      <c r="C320" s="42">
        <v>6.9526000000000003</v>
      </c>
      <c r="D320" s="42"/>
      <c r="E320" s="42">
        <f t="shared" si="14"/>
        <v>6.4999999999999503E-3</v>
      </c>
      <c r="F320" s="42">
        <f t="shared" si="13"/>
        <v>1</v>
      </c>
      <c r="G320" s="48">
        <f t="shared" si="12"/>
        <v>9.3490205103126172E-4</v>
      </c>
    </row>
    <row r="321" spans="1:7" ht="15">
      <c r="A321" s="7">
        <v>37666</v>
      </c>
      <c r="B321" s="42">
        <v>6.9930000000000003</v>
      </c>
      <c r="C321" s="42">
        <v>6.9966000000000008</v>
      </c>
      <c r="D321" s="42"/>
      <c r="E321" s="42">
        <f t="shared" si="14"/>
        <v>3.6000000000004917E-3</v>
      </c>
      <c r="F321" s="42">
        <f t="shared" si="13"/>
        <v>1</v>
      </c>
      <c r="G321" s="48">
        <f t="shared" si="12"/>
        <v>5.1453563159255798E-4</v>
      </c>
    </row>
    <row r="322" spans="1:7" ht="15">
      <c r="A322" s="7">
        <v>37673</v>
      </c>
      <c r="B322" s="42">
        <v>7.0064000000000002</v>
      </c>
      <c r="C322" s="42">
        <v>7.0108000000000006</v>
      </c>
      <c r="D322" s="42"/>
      <c r="E322" s="42">
        <f t="shared" si="14"/>
        <v>4.4000000000004036E-3</v>
      </c>
      <c r="F322" s="42">
        <f t="shared" si="13"/>
        <v>1</v>
      </c>
      <c r="G322" s="48">
        <f t="shared" ref="G322:G385" si="15">E322/C322</f>
        <v>6.2760312660472455E-4</v>
      </c>
    </row>
    <row r="323" spans="1:7" ht="15">
      <c r="A323" s="7">
        <v>37680</v>
      </c>
      <c r="B323" s="42">
        <v>7.1871000000000009</v>
      </c>
      <c r="C323" s="42">
        <v>7.1950000000000003</v>
      </c>
      <c r="D323" s="42"/>
      <c r="E323" s="42">
        <f t="shared" si="14"/>
        <v>7.899999999999352E-3</v>
      </c>
      <c r="F323" s="42">
        <f t="shared" ref="F323:F386" si="16">IF(E323&gt;0,1,0)</f>
        <v>1</v>
      </c>
      <c r="G323" s="48">
        <f t="shared" si="15"/>
        <v>1.0979847116051914E-3</v>
      </c>
    </row>
    <row r="324" spans="1:7" ht="15">
      <c r="A324" s="7">
        <v>37687</v>
      </c>
      <c r="B324" s="42">
        <v>7.2396000000000003</v>
      </c>
      <c r="C324" s="42">
        <v>7.249200000000001</v>
      </c>
      <c r="D324" s="42"/>
      <c r="E324" s="42">
        <f t="shared" ref="E324:E387" si="17">C324-B324</f>
        <v>9.6000000000007191E-3</v>
      </c>
      <c r="F324" s="42">
        <f t="shared" si="16"/>
        <v>1</v>
      </c>
      <c r="G324" s="48">
        <f t="shared" si="15"/>
        <v>1.3242840589307396E-3</v>
      </c>
    </row>
    <row r="325" spans="1:7" ht="15">
      <c r="A325" s="7">
        <v>37694</v>
      </c>
      <c r="B325" s="42">
        <v>7.2415000000000003</v>
      </c>
      <c r="C325" s="42">
        <v>7.2520000000000007</v>
      </c>
      <c r="D325" s="42"/>
      <c r="E325" s="42">
        <f t="shared" si="17"/>
        <v>1.0500000000000398E-2</v>
      </c>
      <c r="F325" s="42">
        <f t="shared" si="16"/>
        <v>1</v>
      </c>
      <c r="G325" s="48">
        <f t="shared" si="15"/>
        <v>1.4478764478765027E-3</v>
      </c>
    </row>
    <row r="326" spans="1:7" ht="15">
      <c r="A326" s="7">
        <v>37701</v>
      </c>
      <c r="B326" s="42">
        <v>7.4913000000000007</v>
      </c>
      <c r="C326" s="42">
        <v>7.5037000000000003</v>
      </c>
      <c r="D326" s="42"/>
      <c r="E326" s="42">
        <f t="shared" si="17"/>
        <v>1.2399999999999523E-2</v>
      </c>
      <c r="F326" s="42">
        <f t="shared" si="16"/>
        <v>1</v>
      </c>
      <c r="G326" s="48">
        <f t="shared" si="15"/>
        <v>1.652518091075006E-3</v>
      </c>
    </row>
    <row r="327" spans="1:7" ht="15">
      <c r="A327" s="7">
        <v>37708</v>
      </c>
      <c r="B327" s="42">
        <v>7.366200000000001</v>
      </c>
      <c r="C327" s="42">
        <v>7.3733000000000004</v>
      </c>
      <c r="D327" s="42"/>
      <c r="E327" s="42">
        <f t="shared" si="17"/>
        <v>7.0999999999994401E-3</v>
      </c>
      <c r="F327" s="42">
        <f t="shared" si="16"/>
        <v>1</v>
      </c>
      <c r="G327" s="48">
        <f t="shared" si="15"/>
        <v>9.6293382881470168E-4</v>
      </c>
    </row>
    <row r="328" spans="1:7" ht="15">
      <c r="A328" s="7">
        <v>37715</v>
      </c>
      <c r="B328" s="42">
        <v>7.2798000000000007</v>
      </c>
      <c r="C328" s="42">
        <v>7.2871000000000006</v>
      </c>
      <c r="D328" s="42"/>
      <c r="E328" s="42">
        <f t="shared" si="17"/>
        <v>7.2999999999998622E-3</v>
      </c>
      <c r="F328" s="42">
        <f t="shared" si="16"/>
        <v>1</v>
      </c>
      <c r="G328" s="48">
        <f t="shared" si="15"/>
        <v>1.0017702515403744E-3</v>
      </c>
    </row>
    <row r="329" spans="1:7" ht="15">
      <c r="A329" s="7">
        <v>37722</v>
      </c>
      <c r="B329" s="42">
        <v>7.3389500000000005</v>
      </c>
      <c r="C329" s="42">
        <v>7.3437500000000009</v>
      </c>
      <c r="D329" s="42"/>
      <c r="E329" s="42">
        <f t="shared" si="17"/>
        <v>4.8000000000003595E-3</v>
      </c>
      <c r="F329" s="42">
        <f t="shared" si="16"/>
        <v>1</v>
      </c>
      <c r="G329" s="48">
        <f t="shared" si="15"/>
        <v>6.5361702127664462E-4</v>
      </c>
    </row>
    <row r="330" spans="1:7" ht="15">
      <c r="A330" s="7">
        <v>37729</v>
      </c>
      <c r="B330" s="42">
        <v>7.2314000000000007</v>
      </c>
      <c r="C330" s="42">
        <v>7.238900000000001</v>
      </c>
      <c r="D330" s="42"/>
      <c r="E330" s="42">
        <f t="shared" si="17"/>
        <v>7.5000000000002842E-3</v>
      </c>
      <c r="F330" s="42">
        <f t="shared" si="16"/>
        <v>1</v>
      </c>
      <c r="G330" s="48">
        <f t="shared" si="15"/>
        <v>1.036069016010759E-3</v>
      </c>
    </row>
    <row r="331" spans="1:7" ht="15">
      <c r="A331" s="7">
        <v>37736</v>
      </c>
      <c r="B331" s="42">
        <v>7.1022000000000007</v>
      </c>
      <c r="C331" s="42">
        <v>7.1123000000000003</v>
      </c>
      <c r="D331" s="42"/>
      <c r="E331" s="42">
        <f t="shared" si="17"/>
        <v>1.0099999999999554E-2</v>
      </c>
      <c r="F331" s="42">
        <f t="shared" si="16"/>
        <v>1</v>
      </c>
      <c r="G331" s="48">
        <f t="shared" si="15"/>
        <v>1.4200750811972996E-3</v>
      </c>
    </row>
    <row r="332" spans="1:7" ht="15">
      <c r="A332" s="7">
        <v>37743</v>
      </c>
      <c r="B332" s="42">
        <v>7.0224000000000002</v>
      </c>
      <c r="C332" s="42">
        <v>7.0338000000000003</v>
      </c>
      <c r="D332" s="42"/>
      <c r="E332" s="42">
        <f t="shared" si="17"/>
        <v>1.1400000000000077E-2</v>
      </c>
      <c r="F332" s="42">
        <f t="shared" si="16"/>
        <v>1</v>
      </c>
      <c r="G332" s="48">
        <f t="shared" si="15"/>
        <v>1.6207455429497677E-3</v>
      </c>
    </row>
    <row r="333" spans="1:7" ht="15">
      <c r="A333" s="7">
        <v>37750</v>
      </c>
      <c r="B333" s="42">
        <v>6.8758000000000008</v>
      </c>
      <c r="C333" s="42">
        <v>6.8800000000000008</v>
      </c>
      <c r="D333" s="42"/>
      <c r="E333" s="42">
        <f t="shared" si="17"/>
        <v>4.1999999999999815E-3</v>
      </c>
      <c r="F333" s="42">
        <f t="shared" si="16"/>
        <v>1</v>
      </c>
      <c r="G333" s="48">
        <f t="shared" si="15"/>
        <v>6.1046511627906703E-4</v>
      </c>
    </row>
    <row r="334" spans="1:7" ht="15">
      <c r="A334" s="7">
        <v>37757</v>
      </c>
      <c r="B334" s="42">
        <v>6.8190000000000008</v>
      </c>
      <c r="C334" s="42">
        <v>6.8236000000000008</v>
      </c>
      <c r="D334" s="42"/>
      <c r="E334" s="42">
        <f t="shared" si="17"/>
        <v>4.5999999999999375E-3</v>
      </c>
      <c r="F334" s="42">
        <f t="shared" si="16"/>
        <v>1</v>
      </c>
      <c r="G334" s="48">
        <f t="shared" si="15"/>
        <v>6.741309572659501E-4</v>
      </c>
    </row>
    <row r="335" spans="1:7" ht="15">
      <c r="A335" s="7">
        <v>37764</v>
      </c>
      <c r="B335" s="42">
        <v>6.6907000000000005</v>
      </c>
      <c r="C335" s="42">
        <v>6.7004000000000001</v>
      </c>
      <c r="D335" s="42"/>
      <c r="E335" s="42">
        <f t="shared" si="17"/>
        <v>9.6999999999995978E-3</v>
      </c>
      <c r="F335" s="42">
        <f t="shared" si="16"/>
        <v>1</v>
      </c>
      <c r="G335" s="48">
        <f t="shared" si="15"/>
        <v>1.4476747656855706E-3</v>
      </c>
    </row>
    <row r="336" spans="1:7" ht="15">
      <c r="A336" s="7">
        <v>37771</v>
      </c>
      <c r="B336" s="42">
        <v>6.7090500000000004</v>
      </c>
      <c r="C336" s="42">
        <v>6.7169500000000006</v>
      </c>
      <c r="D336" s="42"/>
      <c r="E336" s="42">
        <f t="shared" si="17"/>
        <v>7.9000000000002402E-3</v>
      </c>
      <c r="F336" s="42">
        <f t="shared" si="16"/>
        <v>1</v>
      </c>
      <c r="G336" s="48">
        <f t="shared" si="15"/>
        <v>1.1761290466655609E-3</v>
      </c>
    </row>
    <row r="337" spans="1:7" ht="15">
      <c r="A337" s="7">
        <v>37778</v>
      </c>
      <c r="B337" s="42">
        <v>6.9794000000000009</v>
      </c>
      <c r="C337" s="42">
        <v>6.9849000000000006</v>
      </c>
      <c r="D337" s="42"/>
      <c r="E337" s="42">
        <f t="shared" si="17"/>
        <v>5.4999999999996163E-3</v>
      </c>
      <c r="F337" s="42">
        <f t="shared" si="16"/>
        <v>1</v>
      </c>
      <c r="G337" s="48">
        <f t="shared" si="15"/>
        <v>7.8741284771430026E-4</v>
      </c>
    </row>
    <row r="338" spans="1:7" ht="15">
      <c r="A338" s="7">
        <v>37785</v>
      </c>
      <c r="B338" s="42">
        <v>6.9620500000000005</v>
      </c>
      <c r="C338" s="42">
        <v>6.9676500000000008</v>
      </c>
      <c r="D338" s="42"/>
      <c r="E338" s="42">
        <f t="shared" si="17"/>
        <v>5.6000000000002714E-3</v>
      </c>
      <c r="F338" s="42">
        <f t="shared" si="16"/>
        <v>1</v>
      </c>
      <c r="G338" s="48">
        <f t="shared" si="15"/>
        <v>8.0371430826753224E-4</v>
      </c>
    </row>
    <row r="339" spans="1:7" ht="15">
      <c r="A339" s="7">
        <v>37792</v>
      </c>
      <c r="B339" s="42">
        <v>7.0562000000000005</v>
      </c>
      <c r="C339" s="42">
        <v>7.0645000000000007</v>
      </c>
      <c r="D339" s="42"/>
      <c r="E339" s="42">
        <f t="shared" si="17"/>
        <v>8.3000000000001961E-3</v>
      </c>
      <c r="F339" s="42">
        <f t="shared" si="16"/>
        <v>1</v>
      </c>
      <c r="G339" s="48">
        <f t="shared" si="15"/>
        <v>1.1748885271427837E-3</v>
      </c>
    </row>
    <row r="340" spans="1:7" ht="15">
      <c r="A340" s="7">
        <v>37799</v>
      </c>
      <c r="B340" s="42">
        <v>7.2608000000000006</v>
      </c>
      <c r="C340" s="42">
        <v>7.267500000000001</v>
      </c>
      <c r="D340" s="42"/>
      <c r="E340" s="42">
        <f t="shared" si="17"/>
        <v>6.7000000000003723E-3</v>
      </c>
      <c r="F340" s="42">
        <f t="shared" si="16"/>
        <v>1</v>
      </c>
      <c r="G340" s="48">
        <f t="shared" si="15"/>
        <v>9.2191262469905355E-4</v>
      </c>
    </row>
    <row r="341" spans="1:7" ht="15">
      <c r="A341" s="7">
        <v>37806</v>
      </c>
      <c r="B341" s="42">
        <v>7.2299500000000005</v>
      </c>
      <c r="C341" s="42">
        <v>7.2364500000000005</v>
      </c>
      <c r="D341" s="42"/>
      <c r="E341" s="42">
        <f t="shared" si="17"/>
        <v>6.4999999999999503E-3</v>
      </c>
      <c r="F341" s="42">
        <f t="shared" si="16"/>
        <v>1</v>
      </c>
      <c r="G341" s="48">
        <f t="shared" si="15"/>
        <v>8.9823048594268591E-4</v>
      </c>
    </row>
    <row r="342" spans="1:7" ht="15">
      <c r="A342" s="7">
        <v>37813</v>
      </c>
      <c r="B342" s="42">
        <v>7.3633000000000006</v>
      </c>
      <c r="C342" s="42">
        <v>7.3687000000000005</v>
      </c>
      <c r="D342" s="42"/>
      <c r="E342" s="42">
        <f t="shared" si="17"/>
        <v>5.3999999999998494E-3</v>
      </c>
      <c r="F342" s="42">
        <f t="shared" si="16"/>
        <v>1</v>
      </c>
      <c r="G342" s="48">
        <f t="shared" si="15"/>
        <v>7.3282940002983548E-4</v>
      </c>
    </row>
    <row r="343" spans="1:7" ht="15">
      <c r="A343" s="7">
        <v>37820</v>
      </c>
      <c r="B343" s="42">
        <v>7.4353000000000007</v>
      </c>
      <c r="C343" s="42">
        <v>7.4398000000000009</v>
      </c>
      <c r="D343" s="42"/>
      <c r="E343" s="42">
        <f t="shared" si="17"/>
        <v>4.5000000000001705E-3</v>
      </c>
      <c r="F343" s="42">
        <f t="shared" si="16"/>
        <v>1</v>
      </c>
      <c r="G343" s="48">
        <f t="shared" si="15"/>
        <v>6.048549692196255E-4</v>
      </c>
    </row>
    <row r="344" spans="1:7" ht="15">
      <c r="A344" s="7">
        <v>37827</v>
      </c>
      <c r="B344" s="42">
        <v>7.1117000000000008</v>
      </c>
      <c r="C344" s="42">
        <v>7.1187000000000005</v>
      </c>
      <c r="D344" s="42"/>
      <c r="E344" s="42">
        <f t="shared" si="17"/>
        <v>6.9999999999996732E-3</v>
      </c>
      <c r="F344" s="42">
        <f t="shared" si="16"/>
        <v>1</v>
      </c>
      <c r="G344" s="48">
        <f t="shared" si="15"/>
        <v>9.8332560720351637E-4</v>
      </c>
    </row>
    <row r="345" spans="1:7" ht="15">
      <c r="A345" s="7">
        <v>37834</v>
      </c>
      <c r="B345" s="42">
        <v>7.2857000000000003</v>
      </c>
      <c r="C345" s="42">
        <v>7.2895000000000003</v>
      </c>
      <c r="D345" s="42"/>
      <c r="E345" s="42">
        <f t="shared" si="17"/>
        <v>3.8000000000000256E-3</v>
      </c>
      <c r="F345" s="42">
        <f t="shared" si="16"/>
        <v>1</v>
      </c>
      <c r="G345" s="48">
        <f t="shared" si="15"/>
        <v>5.2129775704781202E-4</v>
      </c>
    </row>
    <row r="346" spans="1:7" ht="15">
      <c r="A346" s="7">
        <v>37841</v>
      </c>
      <c r="B346" s="42">
        <v>7.2302500000000007</v>
      </c>
      <c r="C346" s="42">
        <v>7.2373500000000002</v>
      </c>
      <c r="D346" s="42"/>
      <c r="E346" s="42">
        <f t="shared" si="17"/>
        <v>7.0999999999994401E-3</v>
      </c>
      <c r="F346" s="42">
        <f t="shared" si="16"/>
        <v>1</v>
      </c>
      <c r="G346" s="48">
        <f t="shared" si="15"/>
        <v>9.8102205917904211E-4</v>
      </c>
    </row>
    <row r="347" spans="1:7" ht="15">
      <c r="A347" s="7">
        <v>37848</v>
      </c>
      <c r="B347" s="42">
        <v>7.3873500000000005</v>
      </c>
      <c r="C347" s="42">
        <v>7.393250000000001</v>
      </c>
      <c r="D347" s="42"/>
      <c r="E347" s="42">
        <f t="shared" si="17"/>
        <v>5.9000000000004604E-3</v>
      </c>
      <c r="F347" s="42">
        <f t="shared" si="16"/>
        <v>1</v>
      </c>
      <c r="G347" s="48">
        <f t="shared" si="15"/>
        <v>7.9802522571270542E-4</v>
      </c>
    </row>
    <row r="348" spans="1:7" ht="15">
      <c r="A348" s="7">
        <v>37855</v>
      </c>
      <c r="B348" s="42">
        <v>7.6545000000000005</v>
      </c>
      <c r="C348" s="42">
        <v>7.6625000000000005</v>
      </c>
      <c r="D348" s="42"/>
      <c r="E348" s="42">
        <f t="shared" si="17"/>
        <v>8.0000000000000071E-3</v>
      </c>
      <c r="F348" s="42">
        <f t="shared" si="16"/>
        <v>1</v>
      </c>
      <c r="G348" s="48">
        <f t="shared" si="15"/>
        <v>1.0440456769983694E-3</v>
      </c>
    </row>
    <row r="349" spans="1:7" ht="15">
      <c r="A349" s="7">
        <v>37862</v>
      </c>
      <c r="B349" s="42">
        <v>7.5066000000000006</v>
      </c>
      <c r="C349" s="42">
        <v>7.509500000000001</v>
      </c>
      <c r="D349" s="42"/>
      <c r="E349" s="42">
        <f t="shared" si="17"/>
        <v>2.9000000000003467E-3</v>
      </c>
      <c r="F349" s="42">
        <f t="shared" si="16"/>
        <v>1</v>
      </c>
      <c r="G349" s="48">
        <f t="shared" si="15"/>
        <v>3.8617750848929307E-4</v>
      </c>
    </row>
    <row r="350" spans="1:7" ht="15">
      <c r="A350" s="7">
        <v>37869</v>
      </c>
      <c r="B350" s="42">
        <v>7.4758000000000004</v>
      </c>
      <c r="C350" s="42">
        <v>7.4798000000000009</v>
      </c>
      <c r="D350" s="42"/>
      <c r="E350" s="42">
        <f t="shared" si="17"/>
        <v>4.0000000000004476E-3</v>
      </c>
      <c r="F350" s="42">
        <f t="shared" si="16"/>
        <v>1</v>
      </c>
      <c r="G350" s="48">
        <f t="shared" si="15"/>
        <v>5.3477365704971346E-4</v>
      </c>
    </row>
    <row r="351" spans="1:7" ht="15">
      <c r="A351" s="7">
        <v>37876</v>
      </c>
      <c r="B351" s="42">
        <v>7.3214000000000006</v>
      </c>
      <c r="C351" s="42">
        <v>7.3298000000000005</v>
      </c>
      <c r="D351" s="42"/>
      <c r="E351" s="42">
        <f t="shared" si="17"/>
        <v>8.3999999999999631E-3</v>
      </c>
      <c r="F351" s="42">
        <f t="shared" si="16"/>
        <v>1</v>
      </c>
      <c r="G351" s="48">
        <f t="shared" si="15"/>
        <v>1.1460067123250242E-3</v>
      </c>
    </row>
    <row r="352" spans="1:7" ht="15">
      <c r="A352" s="7">
        <v>37883</v>
      </c>
      <c r="B352" s="42">
        <v>7.1976000000000004</v>
      </c>
      <c r="C352" s="42">
        <v>7.2026000000000003</v>
      </c>
      <c r="D352" s="42"/>
      <c r="E352" s="42">
        <f t="shared" si="17"/>
        <v>4.9999999999998934E-3</v>
      </c>
      <c r="F352" s="42">
        <f t="shared" si="16"/>
        <v>1</v>
      </c>
      <c r="G352" s="48">
        <f t="shared" si="15"/>
        <v>6.9419376336321515E-4</v>
      </c>
    </row>
    <row r="353" spans="1:7" ht="15">
      <c r="A353" s="7">
        <v>37890</v>
      </c>
      <c r="B353" s="42">
        <v>7.0702000000000007</v>
      </c>
      <c r="C353" s="42">
        <v>7.0751000000000008</v>
      </c>
      <c r="D353" s="42"/>
      <c r="E353" s="42">
        <f t="shared" si="17"/>
        <v>4.9000000000001265E-3</v>
      </c>
      <c r="F353" s="42">
        <f t="shared" si="16"/>
        <v>1</v>
      </c>
      <c r="G353" s="48">
        <f t="shared" si="15"/>
        <v>6.9256971632911557E-4</v>
      </c>
    </row>
    <row r="354" spans="1:7" ht="15">
      <c r="A354" s="7">
        <v>37897</v>
      </c>
      <c r="B354" s="42">
        <v>7.0283000000000007</v>
      </c>
      <c r="C354" s="42">
        <v>7.0378000000000007</v>
      </c>
      <c r="D354" s="42"/>
      <c r="E354" s="42">
        <f t="shared" si="17"/>
        <v>9.5000000000000639E-3</v>
      </c>
      <c r="F354" s="42">
        <f t="shared" si="16"/>
        <v>1</v>
      </c>
      <c r="G354" s="48">
        <f t="shared" si="15"/>
        <v>1.3498536474466543E-3</v>
      </c>
    </row>
    <row r="355" spans="1:7" ht="15">
      <c r="A355" s="7">
        <v>37904</v>
      </c>
      <c r="B355" s="42">
        <v>6.9788000000000006</v>
      </c>
      <c r="C355" s="42">
        <v>6.9844000000000008</v>
      </c>
      <c r="D355" s="42"/>
      <c r="E355" s="42">
        <f t="shared" si="17"/>
        <v>5.6000000000002714E-3</v>
      </c>
      <c r="F355" s="42">
        <f t="shared" si="16"/>
        <v>1</v>
      </c>
      <c r="G355" s="48">
        <f t="shared" si="15"/>
        <v>8.017868392417775E-4</v>
      </c>
    </row>
    <row r="356" spans="1:7" ht="15">
      <c r="A356" s="7">
        <v>37911</v>
      </c>
      <c r="B356" s="42">
        <v>7.111250000000001</v>
      </c>
      <c r="C356" s="42">
        <v>7.1200500000000009</v>
      </c>
      <c r="D356" s="42"/>
      <c r="E356" s="42">
        <f t="shared" si="17"/>
        <v>8.799999999999919E-3</v>
      </c>
      <c r="F356" s="42">
        <f t="shared" si="16"/>
        <v>1</v>
      </c>
      <c r="G356" s="48">
        <f t="shared" si="15"/>
        <v>1.2359463767810505E-3</v>
      </c>
    </row>
    <row r="357" spans="1:7" ht="15">
      <c r="A357" s="7">
        <v>37918</v>
      </c>
      <c r="B357" s="42">
        <v>6.9916000000000009</v>
      </c>
      <c r="C357" s="42">
        <v>7.0023000000000009</v>
      </c>
      <c r="D357" s="42"/>
      <c r="E357" s="42">
        <f t="shared" si="17"/>
        <v>1.0699999999999932E-2</v>
      </c>
      <c r="F357" s="42">
        <f t="shared" si="16"/>
        <v>1</v>
      </c>
      <c r="G357" s="48">
        <f t="shared" si="15"/>
        <v>1.528069348642579E-3</v>
      </c>
    </row>
    <row r="358" spans="1:7" ht="15">
      <c r="A358" s="7">
        <v>37925</v>
      </c>
      <c r="B358" s="42">
        <v>7.0794000000000006</v>
      </c>
      <c r="C358" s="42">
        <v>7.0842000000000009</v>
      </c>
      <c r="D358" s="42"/>
      <c r="E358" s="42">
        <f t="shared" si="17"/>
        <v>4.8000000000003595E-3</v>
      </c>
      <c r="F358" s="42">
        <f t="shared" si="16"/>
        <v>1</v>
      </c>
      <c r="G358" s="48">
        <f t="shared" si="15"/>
        <v>6.7756415685615292E-4</v>
      </c>
    </row>
    <row r="359" spans="1:7" ht="15">
      <c r="A359" s="7">
        <v>37932</v>
      </c>
      <c r="B359" s="42">
        <v>7.1897000000000002</v>
      </c>
      <c r="C359" s="42">
        <v>7.1967000000000008</v>
      </c>
      <c r="D359" s="42"/>
      <c r="E359" s="42">
        <f t="shared" si="17"/>
        <v>7.0000000000005613E-3</v>
      </c>
      <c r="F359" s="42">
        <f t="shared" si="16"/>
        <v>1</v>
      </c>
      <c r="G359" s="48">
        <f t="shared" si="15"/>
        <v>9.7266802840198432E-4</v>
      </c>
    </row>
    <row r="360" spans="1:7" ht="15">
      <c r="A360" s="7">
        <v>37939</v>
      </c>
      <c r="B360" s="42">
        <v>6.98</v>
      </c>
      <c r="C360" s="42">
        <v>6.9862000000000002</v>
      </c>
      <c r="D360" s="42"/>
      <c r="E360" s="42">
        <f t="shared" si="17"/>
        <v>6.1999999999997613E-3</v>
      </c>
      <c r="F360" s="42">
        <f t="shared" si="16"/>
        <v>1</v>
      </c>
      <c r="G360" s="48">
        <f t="shared" si="15"/>
        <v>8.8746385731867982E-4</v>
      </c>
    </row>
    <row r="361" spans="1:7" ht="15">
      <c r="A361" s="7">
        <v>37946</v>
      </c>
      <c r="B361" s="42">
        <v>6.8523000000000005</v>
      </c>
      <c r="C361" s="42">
        <v>6.8596000000000004</v>
      </c>
      <c r="D361" s="42"/>
      <c r="E361" s="42">
        <f t="shared" si="17"/>
        <v>7.2999999999998622E-3</v>
      </c>
      <c r="F361" s="42">
        <f t="shared" si="16"/>
        <v>1</v>
      </c>
      <c r="G361" s="48">
        <f t="shared" si="15"/>
        <v>1.0642019942853609E-3</v>
      </c>
    </row>
    <row r="362" spans="1:7" ht="15">
      <c r="A362" s="7">
        <v>37953</v>
      </c>
      <c r="B362" s="42">
        <v>6.8318000000000003</v>
      </c>
      <c r="C362" s="42">
        <v>6.8345000000000002</v>
      </c>
      <c r="D362" s="42"/>
      <c r="E362" s="42">
        <f t="shared" si="17"/>
        <v>2.6999999999999247E-3</v>
      </c>
      <c r="F362" s="42">
        <f t="shared" si="16"/>
        <v>1</v>
      </c>
      <c r="G362" s="48">
        <f t="shared" si="15"/>
        <v>3.950545028897395E-4</v>
      </c>
    </row>
    <row r="363" spans="1:7" ht="15">
      <c r="A363" s="7">
        <v>37960</v>
      </c>
      <c r="B363" s="42">
        <v>6.6690000000000005</v>
      </c>
      <c r="C363" s="42">
        <v>6.6740000000000004</v>
      </c>
      <c r="D363" s="42"/>
      <c r="E363" s="42">
        <f t="shared" si="17"/>
        <v>4.9999999999998934E-3</v>
      </c>
      <c r="F363" s="42">
        <f t="shared" si="16"/>
        <v>1</v>
      </c>
      <c r="G363" s="48">
        <f t="shared" si="15"/>
        <v>7.4917590650283084E-4</v>
      </c>
    </row>
    <row r="364" spans="1:7" ht="15">
      <c r="A364" s="7">
        <v>37967</v>
      </c>
      <c r="B364" s="42">
        <v>6.6807500000000006</v>
      </c>
      <c r="C364" s="42">
        <v>6.6852500000000008</v>
      </c>
      <c r="D364" s="42"/>
      <c r="E364" s="42">
        <f t="shared" si="17"/>
        <v>4.5000000000001705E-3</v>
      </c>
      <c r="F364" s="42">
        <f t="shared" si="16"/>
        <v>1</v>
      </c>
      <c r="G364" s="48">
        <f t="shared" si="15"/>
        <v>6.7312366777609958E-4</v>
      </c>
    </row>
    <row r="365" spans="1:7" ht="15">
      <c r="A365" s="7">
        <v>37974</v>
      </c>
      <c r="B365" s="42">
        <v>6.7419000000000002</v>
      </c>
      <c r="C365" s="42">
        <v>6.7485000000000008</v>
      </c>
      <c r="D365" s="42"/>
      <c r="E365" s="42">
        <f t="shared" si="17"/>
        <v>6.6000000000006054E-3</v>
      </c>
      <c r="F365" s="42">
        <f t="shared" si="16"/>
        <v>1</v>
      </c>
      <c r="G365" s="48">
        <f t="shared" si="15"/>
        <v>9.7799511002453956E-4</v>
      </c>
    </row>
    <row r="366" spans="1:7" ht="15">
      <c r="A366" s="7">
        <v>37981</v>
      </c>
      <c r="B366" s="42">
        <v>6.7669000000000006</v>
      </c>
      <c r="C366" s="42">
        <v>6.7805000000000009</v>
      </c>
      <c r="D366" s="42"/>
      <c r="E366" s="42">
        <f t="shared" si="17"/>
        <v>1.3600000000000279E-2</v>
      </c>
      <c r="F366" s="42">
        <f t="shared" si="16"/>
        <v>1</v>
      </c>
      <c r="G366" s="48">
        <f t="shared" si="15"/>
        <v>2.0057517882162493E-3</v>
      </c>
    </row>
    <row r="367" spans="1:7" ht="15">
      <c r="A367" s="7">
        <v>37988</v>
      </c>
      <c r="B367" s="42">
        <v>6.6636000000000006</v>
      </c>
      <c r="C367" s="42">
        <v>6.6740000000000004</v>
      </c>
      <c r="D367" s="42"/>
      <c r="E367" s="42">
        <f t="shared" si="17"/>
        <v>1.0399999999999743E-2</v>
      </c>
      <c r="F367" s="42">
        <f t="shared" si="16"/>
        <v>1</v>
      </c>
      <c r="G367" s="48">
        <f t="shared" si="15"/>
        <v>1.5582858855258828E-3</v>
      </c>
    </row>
    <row r="368" spans="1:7" ht="15">
      <c r="A368" s="7">
        <v>37995</v>
      </c>
      <c r="B368" s="42">
        <v>6.7338500000000003</v>
      </c>
      <c r="C368" s="42">
        <v>6.7377500000000001</v>
      </c>
      <c r="D368" s="42"/>
      <c r="E368" s="42">
        <f t="shared" si="17"/>
        <v>3.8999999999997925E-3</v>
      </c>
      <c r="F368" s="42">
        <f t="shared" si="16"/>
        <v>1</v>
      </c>
      <c r="G368" s="48">
        <f t="shared" si="15"/>
        <v>5.7882824384991908E-4</v>
      </c>
    </row>
    <row r="369" spans="1:7" ht="15">
      <c r="A369" s="7">
        <v>38002</v>
      </c>
      <c r="B369" s="42">
        <v>6.9544000000000006</v>
      </c>
      <c r="C369" s="42">
        <v>6.9602000000000004</v>
      </c>
      <c r="D369" s="42"/>
      <c r="E369" s="42">
        <f t="shared" si="17"/>
        <v>5.7999999999998053E-3</v>
      </c>
      <c r="F369" s="42">
        <f t="shared" si="16"/>
        <v>1</v>
      </c>
      <c r="G369" s="48">
        <f t="shared" si="15"/>
        <v>8.3330938766124605E-4</v>
      </c>
    </row>
    <row r="370" spans="1:7" ht="15">
      <c r="A370" s="7">
        <v>38009</v>
      </c>
      <c r="B370" s="42">
        <v>6.7916000000000007</v>
      </c>
      <c r="C370" s="42">
        <v>6.7978000000000005</v>
      </c>
      <c r="D370" s="42"/>
      <c r="E370" s="42">
        <f t="shared" si="17"/>
        <v>6.1999999999997613E-3</v>
      </c>
      <c r="F370" s="42">
        <f t="shared" si="16"/>
        <v>1</v>
      </c>
      <c r="G370" s="48">
        <f t="shared" si="15"/>
        <v>9.1205978404774503E-4</v>
      </c>
    </row>
    <row r="371" spans="1:7" ht="15">
      <c r="A371" s="7">
        <v>38016</v>
      </c>
      <c r="B371" s="42">
        <v>7.0158000000000005</v>
      </c>
      <c r="C371" s="42">
        <v>7.0204000000000004</v>
      </c>
      <c r="D371" s="42"/>
      <c r="E371" s="42">
        <f t="shared" si="17"/>
        <v>4.5999999999999375E-3</v>
      </c>
      <c r="F371" s="42">
        <f t="shared" si="16"/>
        <v>1</v>
      </c>
      <c r="G371" s="48">
        <f t="shared" si="15"/>
        <v>6.5523332003873528E-4</v>
      </c>
    </row>
    <row r="372" spans="1:7" ht="15">
      <c r="A372" s="7">
        <v>38023</v>
      </c>
      <c r="B372" s="42">
        <v>6.8997000000000002</v>
      </c>
      <c r="C372" s="42">
        <v>6.9051000000000009</v>
      </c>
      <c r="D372" s="42"/>
      <c r="E372" s="42">
        <f t="shared" si="17"/>
        <v>5.4000000000007375E-3</v>
      </c>
      <c r="F372" s="42">
        <f t="shared" si="16"/>
        <v>1</v>
      </c>
      <c r="G372" s="48">
        <f t="shared" si="15"/>
        <v>7.8203067298094698E-4</v>
      </c>
    </row>
    <row r="373" spans="1:7" ht="15">
      <c r="A373" s="7">
        <v>38030</v>
      </c>
      <c r="B373" s="42">
        <v>6.9008000000000003</v>
      </c>
      <c r="C373" s="42">
        <v>6.9060000000000006</v>
      </c>
      <c r="D373" s="42"/>
      <c r="E373" s="42">
        <f t="shared" si="17"/>
        <v>5.2000000000003155E-3</v>
      </c>
      <c r="F373" s="42">
        <f t="shared" si="16"/>
        <v>1</v>
      </c>
      <c r="G373" s="48">
        <f t="shared" si="15"/>
        <v>7.5296843324649794E-4</v>
      </c>
    </row>
    <row r="374" spans="1:7" ht="15">
      <c r="A374" s="7">
        <v>38037</v>
      </c>
      <c r="B374" s="42">
        <v>7.0004000000000008</v>
      </c>
      <c r="C374" s="42">
        <v>7.0068000000000001</v>
      </c>
      <c r="D374" s="42"/>
      <c r="E374" s="42">
        <f t="shared" si="17"/>
        <v>6.3999999999992951E-3</v>
      </c>
      <c r="F374" s="42">
        <f t="shared" si="16"/>
        <v>1</v>
      </c>
      <c r="G374" s="48">
        <f t="shared" si="15"/>
        <v>9.1339841297015682E-4</v>
      </c>
    </row>
    <row r="375" spans="1:7" ht="15">
      <c r="A375" s="7">
        <v>38044</v>
      </c>
      <c r="B375" s="42">
        <v>7.0416000000000007</v>
      </c>
      <c r="C375" s="42">
        <v>7.0467000000000004</v>
      </c>
      <c r="D375" s="42"/>
      <c r="E375" s="42">
        <f t="shared" si="17"/>
        <v>5.0999999999996604E-3</v>
      </c>
      <c r="F375" s="42">
        <f t="shared" si="16"/>
        <v>1</v>
      </c>
      <c r="G375" s="48">
        <f t="shared" si="15"/>
        <v>7.2374302865166112E-4</v>
      </c>
    </row>
    <row r="376" spans="1:7" ht="15">
      <c r="A376" s="7">
        <v>38051</v>
      </c>
      <c r="B376" s="42">
        <v>6.9838000000000005</v>
      </c>
      <c r="C376" s="42">
        <v>6.9905000000000008</v>
      </c>
      <c r="D376" s="42"/>
      <c r="E376" s="42">
        <f t="shared" si="17"/>
        <v>6.7000000000003723E-3</v>
      </c>
      <c r="F376" s="42">
        <f t="shared" si="16"/>
        <v>1</v>
      </c>
      <c r="G376" s="48">
        <f t="shared" si="15"/>
        <v>9.5844360203138136E-4</v>
      </c>
    </row>
    <row r="377" spans="1:7" ht="15">
      <c r="A377" s="7">
        <v>38058</v>
      </c>
      <c r="B377" s="42">
        <v>6.9663000000000004</v>
      </c>
      <c r="C377" s="42">
        <v>6.9721000000000002</v>
      </c>
      <c r="D377" s="42"/>
      <c r="E377" s="42">
        <f t="shared" si="17"/>
        <v>5.7999999999998053E-3</v>
      </c>
      <c r="F377" s="42">
        <f t="shared" si="16"/>
        <v>1</v>
      </c>
      <c r="G377" s="48">
        <f t="shared" si="15"/>
        <v>8.3188709284144017E-4</v>
      </c>
    </row>
    <row r="378" spans="1:7" ht="15">
      <c r="A378" s="7">
        <v>38065</v>
      </c>
      <c r="B378" s="42">
        <v>6.8767000000000005</v>
      </c>
      <c r="C378" s="42">
        <v>6.8819000000000008</v>
      </c>
      <c r="D378" s="42"/>
      <c r="E378" s="42">
        <f t="shared" si="17"/>
        <v>5.2000000000003155E-3</v>
      </c>
      <c r="F378" s="42">
        <f t="shared" si="16"/>
        <v>1</v>
      </c>
      <c r="G378" s="48">
        <f t="shared" si="15"/>
        <v>7.5560528342468142E-4</v>
      </c>
    </row>
    <row r="379" spans="1:7" ht="15">
      <c r="A379" s="7">
        <v>38072</v>
      </c>
      <c r="B379" s="42">
        <v>6.9902000000000006</v>
      </c>
      <c r="C379" s="42">
        <v>6.9956000000000005</v>
      </c>
      <c r="D379" s="42"/>
      <c r="E379" s="42">
        <f t="shared" si="17"/>
        <v>5.3999999999998494E-3</v>
      </c>
      <c r="F379" s="42">
        <f t="shared" si="16"/>
        <v>1</v>
      </c>
      <c r="G379" s="48">
        <f t="shared" si="15"/>
        <v>7.7191377437244111E-4</v>
      </c>
    </row>
    <row r="380" spans="1:7" ht="15">
      <c r="A380" s="7">
        <v>38079</v>
      </c>
      <c r="B380" s="42">
        <v>6.9363200000000003</v>
      </c>
      <c r="C380" s="42">
        <v>6.9424500000000009</v>
      </c>
      <c r="D380" s="42"/>
      <c r="E380" s="42">
        <f t="shared" si="17"/>
        <v>6.1300000000006349E-3</v>
      </c>
      <c r="F380" s="42">
        <f t="shared" si="16"/>
        <v>1</v>
      </c>
      <c r="G380" s="48">
        <f t="shared" si="15"/>
        <v>8.8297359001514363E-4</v>
      </c>
    </row>
    <row r="381" spans="1:7" ht="15">
      <c r="A381" s="7">
        <v>38086</v>
      </c>
      <c r="B381" s="42">
        <v>6.9057200000000005</v>
      </c>
      <c r="C381" s="42">
        <v>6.9093900000000001</v>
      </c>
      <c r="D381" s="42"/>
      <c r="E381" s="42">
        <f t="shared" si="17"/>
        <v>3.669999999999618E-3</v>
      </c>
      <c r="F381" s="42">
        <f t="shared" si="16"/>
        <v>1</v>
      </c>
      <c r="G381" s="48">
        <f t="shared" si="15"/>
        <v>5.3116121683674218E-4</v>
      </c>
    </row>
    <row r="382" spans="1:7" ht="15">
      <c r="A382" s="7">
        <v>38093</v>
      </c>
      <c r="B382" s="42">
        <v>6.8767400000000007</v>
      </c>
      <c r="C382" s="42">
        <v>6.8910600000000004</v>
      </c>
      <c r="D382" s="42"/>
      <c r="E382" s="42">
        <f t="shared" si="17"/>
        <v>1.4319999999999666E-2</v>
      </c>
      <c r="F382" s="42">
        <f t="shared" si="16"/>
        <v>1</v>
      </c>
      <c r="G382" s="48">
        <f t="shared" si="15"/>
        <v>2.0780547550013589E-3</v>
      </c>
    </row>
    <row r="383" spans="1:7" ht="15">
      <c r="A383" s="7">
        <v>38100</v>
      </c>
      <c r="B383" s="42">
        <v>6.9758400000000007</v>
      </c>
      <c r="C383" s="42">
        <v>6.9828200000000002</v>
      </c>
      <c r="D383" s="42"/>
      <c r="E383" s="42">
        <f t="shared" si="17"/>
        <v>6.9799999999995421E-3</v>
      </c>
      <c r="F383" s="42">
        <f t="shared" si="16"/>
        <v>1</v>
      </c>
      <c r="G383" s="48">
        <f t="shared" si="15"/>
        <v>9.9959615169795905E-4</v>
      </c>
    </row>
    <row r="384" spans="1:7" ht="15">
      <c r="A384" s="7">
        <v>38107</v>
      </c>
      <c r="B384" s="42">
        <v>6.8631300000000008</v>
      </c>
      <c r="C384" s="42">
        <v>6.8666000000000009</v>
      </c>
      <c r="D384" s="42"/>
      <c r="E384" s="42">
        <f t="shared" si="17"/>
        <v>3.4700000000000841E-3</v>
      </c>
      <c r="F384" s="42">
        <f t="shared" si="16"/>
        <v>1</v>
      </c>
      <c r="G384" s="48">
        <f t="shared" si="15"/>
        <v>5.0534471208459552E-4</v>
      </c>
    </row>
    <row r="385" spans="1:7" ht="15">
      <c r="A385" s="7">
        <v>38114</v>
      </c>
      <c r="B385" s="42">
        <v>6.8096100000000002</v>
      </c>
      <c r="C385" s="42">
        <v>6.8147800000000007</v>
      </c>
      <c r="D385" s="42"/>
      <c r="E385" s="42">
        <f t="shared" si="17"/>
        <v>5.170000000000563E-3</v>
      </c>
      <c r="F385" s="42">
        <f t="shared" si="16"/>
        <v>1</v>
      </c>
      <c r="G385" s="48">
        <f t="shared" si="15"/>
        <v>7.5864518003524145E-4</v>
      </c>
    </row>
    <row r="386" spans="1:7" ht="15">
      <c r="A386" s="7">
        <v>38121</v>
      </c>
      <c r="B386" s="42">
        <v>6.9148800000000001</v>
      </c>
      <c r="C386" s="42">
        <v>6.918400000000001</v>
      </c>
      <c r="D386" s="42"/>
      <c r="E386" s="42">
        <f t="shared" si="17"/>
        <v>3.5200000000008558E-3</v>
      </c>
      <c r="F386" s="42">
        <f t="shared" si="16"/>
        <v>1</v>
      </c>
      <c r="G386" s="48">
        <f t="shared" ref="G386:G449" si="18">E386/C386</f>
        <v>5.0878815911205701E-4</v>
      </c>
    </row>
    <row r="387" spans="1:7" ht="15">
      <c r="A387" s="7">
        <v>38128</v>
      </c>
      <c r="B387" s="42">
        <v>6.8520900000000005</v>
      </c>
      <c r="C387" s="42">
        <v>6.8563100000000006</v>
      </c>
      <c r="D387" s="42"/>
      <c r="E387" s="42">
        <f t="shared" si="17"/>
        <v>4.2200000000001125E-3</v>
      </c>
      <c r="F387" s="42">
        <f t="shared" ref="F387:F450" si="19">IF(E387&gt;0,1,0)</f>
        <v>1</v>
      </c>
      <c r="G387" s="48">
        <f t="shared" si="18"/>
        <v>6.1549142322912939E-4</v>
      </c>
    </row>
    <row r="388" spans="1:7" ht="15">
      <c r="A388" s="7">
        <v>38135</v>
      </c>
      <c r="B388" s="42">
        <v>6.7141900000000003</v>
      </c>
      <c r="C388" s="42">
        <v>6.7176000000000009</v>
      </c>
      <c r="D388" s="42"/>
      <c r="E388" s="42">
        <f t="shared" ref="E388:E451" si="20">C388-B388</f>
        <v>3.4100000000005792E-3</v>
      </c>
      <c r="F388" s="42">
        <f t="shared" si="19"/>
        <v>1</v>
      </c>
      <c r="G388" s="48">
        <f t="shared" si="18"/>
        <v>5.0762176967973367E-4</v>
      </c>
    </row>
    <row r="389" spans="1:7" ht="15">
      <c r="A389" s="7">
        <v>38142</v>
      </c>
      <c r="B389" s="42">
        <v>6.6955500000000008</v>
      </c>
      <c r="C389" s="42">
        <v>6.6997600000000004</v>
      </c>
      <c r="D389" s="42"/>
      <c r="E389" s="42">
        <f t="shared" si="20"/>
        <v>4.2099999999996029E-3</v>
      </c>
      <c r="F389" s="42">
        <f t="shared" si="19"/>
        <v>1</v>
      </c>
      <c r="G389" s="48">
        <f t="shared" si="18"/>
        <v>6.2838071811521649E-4</v>
      </c>
    </row>
    <row r="390" spans="1:7" ht="15">
      <c r="A390" s="7">
        <v>38149</v>
      </c>
      <c r="B390" s="42">
        <v>6.9079900000000007</v>
      </c>
      <c r="C390" s="42">
        <v>6.9139600000000003</v>
      </c>
      <c r="D390" s="42"/>
      <c r="E390" s="42">
        <f t="shared" si="20"/>
        <v>5.9699999999995867E-3</v>
      </c>
      <c r="F390" s="42">
        <f t="shared" si="19"/>
        <v>1</v>
      </c>
      <c r="G390" s="48">
        <f t="shared" si="18"/>
        <v>8.6347042794571941E-4</v>
      </c>
    </row>
    <row r="391" spans="1:7" ht="15">
      <c r="A391" s="7">
        <v>38156</v>
      </c>
      <c r="B391" s="42">
        <v>6.9044700000000008</v>
      </c>
      <c r="C391" s="42">
        <v>6.907820000000001</v>
      </c>
      <c r="D391" s="42"/>
      <c r="E391" s="42">
        <f t="shared" si="20"/>
        <v>3.3500000000001862E-3</v>
      </c>
      <c r="F391" s="42">
        <f t="shared" si="19"/>
        <v>1</v>
      </c>
      <c r="G391" s="48">
        <f t="shared" si="18"/>
        <v>4.8495762773207547E-4</v>
      </c>
    </row>
    <row r="392" spans="1:7" ht="15">
      <c r="A392" s="7">
        <v>38163</v>
      </c>
      <c r="B392" s="42">
        <v>6.8303200000000004</v>
      </c>
      <c r="C392" s="42">
        <v>6.8366400000000009</v>
      </c>
      <c r="D392" s="42"/>
      <c r="E392" s="42">
        <f t="shared" si="20"/>
        <v>6.3200000000005474E-3</v>
      </c>
      <c r="F392" s="42">
        <f t="shared" si="19"/>
        <v>1</v>
      </c>
      <c r="G392" s="48">
        <f t="shared" si="18"/>
        <v>9.2443071450311071E-4</v>
      </c>
    </row>
    <row r="393" spans="1:7" ht="15">
      <c r="A393" s="7">
        <v>38170</v>
      </c>
      <c r="B393" s="42">
        <v>6.9131100000000005</v>
      </c>
      <c r="C393" s="42">
        <v>6.926260000000001</v>
      </c>
      <c r="D393" s="42"/>
      <c r="E393" s="42">
        <f t="shared" si="20"/>
        <v>1.3150000000000439E-2</v>
      </c>
      <c r="F393" s="42">
        <f t="shared" si="19"/>
        <v>1</v>
      </c>
      <c r="G393" s="48">
        <f t="shared" si="18"/>
        <v>1.8985715234485043E-3</v>
      </c>
    </row>
    <row r="394" spans="1:7" ht="15">
      <c r="A394" s="7">
        <v>38177</v>
      </c>
      <c r="B394" s="42">
        <v>6.8335000000000008</v>
      </c>
      <c r="C394" s="42">
        <v>6.8406600000000006</v>
      </c>
      <c r="D394" s="42"/>
      <c r="E394" s="42">
        <f t="shared" si="20"/>
        <v>7.1599999999998332E-3</v>
      </c>
      <c r="F394" s="42">
        <f t="shared" si="19"/>
        <v>1</v>
      </c>
      <c r="G394" s="48">
        <f t="shared" si="18"/>
        <v>1.0466826300385974E-3</v>
      </c>
    </row>
    <row r="395" spans="1:7" ht="15">
      <c r="A395" s="7">
        <v>38184</v>
      </c>
      <c r="B395" s="42">
        <v>6.8260800000000001</v>
      </c>
      <c r="C395" s="42">
        <v>6.8314400000000006</v>
      </c>
      <c r="D395" s="42"/>
      <c r="E395" s="42">
        <f t="shared" si="20"/>
        <v>5.3600000000004755E-3</v>
      </c>
      <c r="F395" s="42">
        <f t="shared" si="19"/>
        <v>1</v>
      </c>
      <c r="G395" s="48">
        <f t="shared" si="18"/>
        <v>7.8460763762844656E-4</v>
      </c>
    </row>
    <row r="396" spans="1:7" ht="15">
      <c r="A396" s="7">
        <v>38191</v>
      </c>
      <c r="B396" s="42">
        <v>7.0030300000000008</v>
      </c>
      <c r="C396" s="42">
        <v>7.0077200000000008</v>
      </c>
      <c r="D396" s="42"/>
      <c r="E396" s="42">
        <f t="shared" si="20"/>
        <v>4.690000000000083E-3</v>
      </c>
      <c r="F396" s="42">
        <f t="shared" si="19"/>
        <v>1</v>
      </c>
      <c r="G396" s="48">
        <f t="shared" si="18"/>
        <v>6.6926189973344865E-4</v>
      </c>
    </row>
    <row r="397" spans="1:7" ht="15">
      <c r="A397" s="7">
        <v>38198</v>
      </c>
      <c r="B397" s="42">
        <v>6.9999100000000007</v>
      </c>
      <c r="C397" s="42">
        <v>7.0083700000000002</v>
      </c>
      <c r="D397" s="42"/>
      <c r="E397" s="42">
        <f t="shared" si="20"/>
        <v>8.4599999999994679E-3</v>
      </c>
      <c r="F397" s="42">
        <f t="shared" si="19"/>
        <v>1</v>
      </c>
      <c r="G397" s="48">
        <f t="shared" si="18"/>
        <v>1.2071280483192906E-3</v>
      </c>
    </row>
    <row r="398" spans="1:7" ht="15">
      <c r="A398" s="7">
        <v>38205</v>
      </c>
      <c r="B398" s="42">
        <v>6.8086900000000004</v>
      </c>
      <c r="C398" s="42">
        <v>6.8121800000000006</v>
      </c>
      <c r="D398" s="42"/>
      <c r="E398" s="42">
        <f t="shared" si="20"/>
        <v>3.4900000000002152E-3</v>
      </c>
      <c r="F398" s="42">
        <f t="shared" si="19"/>
        <v>1</v>
      </c>
      <c r="G398" s="48">
        <f t="shared" si="18"/>
        <v>5.1231764281040937E-4</v>
      </c>
    </row>
    <row r="399" spans="1:7" ht="15">
      <c r="A399" s="7">
        <v>38212</v>
      </c>
      <c r="B399" s="42">
        <v>6.7066500000000007</v>
      </c>
      <c r="C399" s="42">
        <v>6.7096200000000001</v>
      </c>
      <c r="D399" s="42"/>
      <c r="E399" s="42">
        <f t="shared" si="20"/>
        <v>2.9699999999994731E-3</v>
      </c>
      <c r="F399" s="42">
        <f t="shared" si="19"/>
        <v>1</v>
      </c>
      <c r="G399" s="48">
        <f t="shared" si="18"/>
        <v>4.4264801881469787E-4</v>
      </c>
    </row>
    <row r="400" spans="1:7" ht="15">
      <c r="A400" s="7">
        <v>38219</v>
      </c>
      <c r="B400" s="42">
        <v>6.6927700000000003</v>
      </c>
      <c r="C400" s="42">
        <v>6.6985300000000008</v>
      </c>
      <c r="D400" s="42"/>
      <c r="E400" s="42">
        <f t="shared" si="20"/>
        <v>5.7600000000004314E-3</v>
      </c>
      <c r="F400" s="42">
        <f t="shared" si="19"/>
        <v>1</v>
      </c>
      <c r="G400" s="48">
        <f t="shared" si="18"/>
        <v>8.598901550042219E-4</v>
      </c>
    </row>
    <row r="401" spans="1:7" ht="15">
      <c r="A401" s="7">
        <v>38226</v>
      </c>
      <c r="B401" s="42">
        <v>6.9409900000000002</v>
      </c>
      <c r="C401" s="42">
        <v>6.9464400000000008</v>
      </c>
      <c r="D401" s="42"/>
      <c r="E401" s="42">
        <f t="shared" si="20"/>
        <v>5.450000000000621E-3</v>
      </c>
      <c r="F401" s="42">
        <f t="shared" si="19"/>
        <v>1</v>
      </c>
      <c r="G401" s="48">
        <f t="shared" si="18"/>
        <v>7.8457454465893613E-4</v>
      </c>
    </row>
    <row r="402" spans="1:7" ht="15">
      <c r="A402" s="7">
        <v>38233</v>
      </c>
      <c r="B402" s="42">
        <v>6.8981400000000006</v>
      </c>
      <c r="C402" s="42">
        <v>6.9035700000000002</v>
      </c>
      <c r="D402" s="42"/>
      <c r="E402" s="42">
        <f t="shared" si="20"/>
        <v>5.4299999999996018E-3</v>
      </c>
      <c r="F402" s="42">
        <f t="shared" si="19"/>
        <v>1</v>
      </c>
      <c r="G402" s="48">
        <f t="shared" si="18"/>
        <v>7.8654956783223771E-4</v>
      </c>
    </row>
    <row r="403" spans="1:7" ht="15">
      <c r="A403" s="7">
        <v>38240</v>
      </c>
      <c r="B403" s="42">
        <v>6.7746500000000003</v>
      </c>
      <c r="C403" s="42">
        <v>6.7814200000000007</v>
      </c>
      <c r="D403" s="42"/>
      <c r="E403" s="42">
        <f t="shared" si="20"/>
        <v>6.7700000000003868E-3</v>
      </c>
      <c r="F403" s="42">
        <f t="shared" si="19"/>
        <v>1</v>
      </c>
      <c r="G403" s="48">
        <f t="shared" si="18"/>
        <v>9.9831598691725132E-4</v>
      </c>
    </row>
    <row r="404" spans="1:7" ht="15">
      <c r="A404" s="7">
        <v>38247</v>
      </c>
      <c r="B404" s="42">
        <v>6.922060000000001</v>
      </c>
      <c r="C404" s="42">
        <v>6.9274600000000008</v>
      </c>
      <c r="D404" s="42"/>
      <c r="E404" s="42">
        <f t="shared" si="20"/>
        <v>5.3999999999998494E-3</v>
      </c>
      <c r="F404" s="42">
        <f t="shared" si="19"/>
        <v>1</v>
      </c>
      <c r="G404" s="48">
        <f t="shared" si="18"/>
        <v>7.79506485782646E-4</v>
      </c>
    </row>
    <row r="405" spans="1:7" ht="15">
      <c r="A405" s="7">
        <v>38254</v>
      </c>
      <c r="B405" s="42">
        <v>6.8104500000000003</v>
      </c>
      <c r="C405" s="42">
        <v>6.8157800000000002</v>
      </c>
      <c r="D405" s="42"/>
      <c r="E405" s="42">
        <f t="shared" si="20"/>
        <v>5.3299999999998349E-3</v>
      </c>
      <c r="F405" s="42">
        <f t="shared" si="19"/>
        <v>1</v>
      </c>
      <c r="G405" s="48">
        <f t="shared" si="18"/>
        <v>7.8200880896974888E-4</v>
      </c>
    </row>
    <row r="406" spans="1:7" ht="15">
      <c r="A406" s="7">
        <v>38261</v>
      </c>
      <c r="B406" s="42">
        <v>6.6921700000000008</v>
      </c>
      <c r="C406" s="42">
        <v>6.6982300000000006</v>
      </c>
      <c r="D406" s="42"/>
      <c r="E406" s="42">
        <f t="shared" si="20"/>
        <v>6.0599999999997323E-3</v>
      </c>
      <c r="F406" s="42">
        <f t="shared" si="19"/>
        <v>1</v>
      </c>
      <c r="G406" s="48">
        <f t="shared" si="18"/>
        <v>9.0471661916651587E-4</v>
      </c>
    </row>
    <row r="407" spans="1:7" ht="15">
      <c r="A407" s="7">
        <v>38268</v>
      </c>
      <c r="B407" s="42">
        <v>6.6838400000000009</v>
      </c>
      <c r="C407" s="42">
        <v>6.6891600000000002</v>
      </c>
      <c r="D407" s="42"/>
      <c r="E407" s="42">
        <f t="shared" si="20"/>
        <v>5.3199999999993253E-3</v>
      </c>
      <c r="F407" s="42">
        <f t="shared" si="19"/>
        <v>1</v>
      </c>
      <c r="G407" s="48">
        <f t="shared" si="18"/>
        <v>7.9531660178547455E-4</v>
      </c>
    </row>
    <row r="408" spans="1:7" ht="15">
      <c r="A408" s="7">
        <v>38275</v>
      </c>
      <c r="B408" s="42">
        <v>6.5754400000000004</v>
      </c>
      <c r="C408" s="42">
        <v>6.5834300000000008</v>
      </c>
      <c r="D408" s="42"/>
      <c r="E408" s="42">
        <f t="shared" si="20"/>
        <v>7.9900000000003857E-3</v>
      </c>
      <c r="F408" s="42">
        <f t="shared" si="19"/>
        <v>1</v>
      </c>
      <c r="G408" s="48">
        <f t="shared" si="18"/>
        <v>1.2136530653474534E-3</v>
      </c>
    </row>
    <row r="409" spans="1:7" ht="15">
      <c r="A409" s="7">
        <v>38282</v>
      </c>
      <c r="B409" s="42">
        <v>6.4949100000000008</v>
      </c>
      <c r="C409" s="42">
        <v>6.5000200000000001</v>
      </c>
      <c r="D409" s="42"/>
      <c r="E409" s="42">
        <f t="shared" si="20"/>
        <v>5.1099999999992818E-3</v>
      </c>
      <c r="F409" s="42">
        <f t="shared" si="19"/>
        <v>1</v>
      </c>
      <c r="G409" s="48">
        <f t="shared" si="18"/>
        <v>7.8615142722626729E-4</v>
      </c>
    </row>
    <row r="410" spans="1:7" ht="15">
      <c r="A410" s="7">
        <v>38289</v>
      </c>
      <c r="B410" s="42">
        <v>6.3886800000000008</v>
      </c>
      <c r="C410" s="42">
        <v>6.3938100000000002</v>
      </c>
      <c r="D410" s="42"/>
      <c r="E410" s="42">
        <f t="shared" si="20"/>
        <v>5.1299999999994128E-3</v>
      </c>
      <c r="F410" s="42">
        <f t="shared" si="19"/>
        <v>1</v>
      </c>
      <c r="G410" s="48">
        <f t="shared" si="18"/>
        <v>8.0233851177926978E-4</v>
      </c>
    </row>
    <row r="411" spans="1:7" ht="15">
      <c r="A411" s="7">
        <v>38296</v>
      </c>
      <c r="B411" s="42">
        <v>6.3367000000000004</v>
      </c>
      <c r="C411" s="42">
        <v>6.3416700000000006</v>
      </c>
      <c r="D411" s="42"/>
      <c r="E411" s="42">
        <f t="shared" si="20"/>
        <v>4.970000000000141E-3</v>
      </c>
      <c r="F411" s="42">
        <f t="shared" si="19"/>
        <v>1</v>
      </c>
      <c r="G411" s="48">
        <f t="shared" si="18"/>
        <v>7.8370523852552094E-4</v>
      </c>
    </row>
    <row r="412" spans="1:7" ht="15">
      <c r="A412" s="7">
        <v>38303</v>
      </c>
      <c r="B412" s="42">
        <v>6.2673400000000008</v>
      </c>
      <c r="C412" s="42">
        <v>6.2722900000000008</v>
      </c>
      <c r="D412" s="42"/>
      <c r="E412" s="42">
        <f t="shared" si="20"/>
        <v>4.9500000000000099E-3</v>
      </c>
      <c r="F412" s="42">
        <f t="shared" si="19"/>
        <v>1</v>
      </c>
      <c r="G412" s="48">
        <f t="shared" si="18"/>
        <v>7.8918544901463567E-4</v>
      </c>
    </row>
    <row r="413" spans="1:7" ht="15">
      <c r="A413" s="7">
        <v>38310</v>
      </c>
      <c r="B413" s="42">
        <v>6.2324700000000002</v>
      </c>
      <c r="C413" s="42">
        <v>6.2374500000000008</v>
      </c>
      <c r="D413" s="42"/>
      <c r="E413" s="42">
        <f t="shared" si="20"/>
        <v>4.9800000000006506E-3</v>
      </c>
      <c r="F413" s="42">
        <f t="shared" si="19"/>
        <v>1</v>
      </c>
      <c r="G413" s="48">
        <f t="shared" si="18"/>
        <v>7.984031936128786E-4</v>
      </c>
    </row>
    <row r="414" spans="1:7" ht="15">
      <c r="A414" s="7">
        <v>38317</v>
      </c>
      <c r="B414" s="42">
        <v>6.1102500000000006</v>
      </c>
      <c r="C414" s="42">
        <v>6.1155900000000001</v>
      </c>
      <c r="D414" s="42"/>
      <c r="E414" s="42">
        <f t="shared" si="20"/>
        <v>5.3399999999994563E-3</v>
      </c>
      <c r="F414" s="42">
        <f t="shared" si="19"/>
        <v>1</v>
      </c>
      <c r="G414" s="48">
        <f t="shared" si="18"/>
        <v>8.7317822156152657E-4</v>
      </c>
    </row>
    <row r="415" spans="1:7" ht="15">
      <c r="A415" s="7">
        <v>38324</v>
      </c>
      <c r="B415" s="42">
        <v>6.1003800000000004</v>
      </c>
      <c r="C415" s="42">
        <v>6.1055100000000007</v>
      </c>
      <c r="D415" s="42"/>
      <c r="E415" s="42">
        <f t="shared" si="20"/>
        <v>5.130000000000301E-3</v>
      </c>
      <c r="F415" s="42">
        <f t="shared" si="19"/>
        <v>1</v>
      </c>
      <c r="G415" s="48">
        <f t="shared" si="18"/>
        <v>8.402246495379256E-4</v>
      </c>
    </row>
    <row r="416" spans="1:7" ht="15">
      <c r="A416" s="7">
        <v>38331</v>
      </c>
      <c r="B416" s="42">
        <v>6.2098700000000004</v>
      </c>
      <c r="C416" s="42">
        <v>6.2147000000000006</v>
      </c>
      <c r="D416" s="42"/>
      <c r="E416" s="42">
        <f t="shared" si="20"/>
        <v>4.830000000000112E-3</v>
      </c>
      <c r="F416" s="42">
        <f t="shared" si="19"/>
        <v>1</v>
      </c>
      <c r="G416" s="48">
        <f t="shared" si="18"/>
        <v>7.7718956667258458E-4</v>
      </c>
    </row>
    <row r="417" spans="1:7" ht="15">
      <c r="A417" s="7">
        <v>38338</v>
      </c>
      <c r="B417" s="42">
        <v>6.1870300000000009</v>
      </c>
      <c r="C417" s="42">
        <v>6.1923100000000009</v>
      </c>
      <c r="D417" s="42"/>
      <c r="E417" s="42">
        <f t="shared" si="20"/>
        <v>5.2799999999999514E-3</v>
      </c>
      <c r="F417" s="42">
        <f t="shared" si="19"/>
        <v>1</v>
      </c>
      <c r="G417" s="48">
        <f t="shared" si="18"/>
        <v>8.5267048968800828E-4</v>
      </c>
    </row>
    <row r="418" spans="1:7" ht="15">
      <c r="A418" s="7">
        <v>38345</v>
      </c>
      <c r="B418" s="42">
        <v>6.1127700000000003</v>
      </c>
      <c r="C418" s="42">
        <v>6.1219100000000006</v>
      </c>
      <c r="D418" s="42"/>
      <c r="E418" s="42">
        <f t="shared" si="20"/>
        <v>9.1400000000003701E-3</v>
      </c>
      <c r="F418" s="42">
        <f t="shared" si="19"/>
        <v>1</v>
      </c>
      <c r="G418" s="48">
        <f t="shared" si="18"/>
        <v>1.4929981002661538E-3</v>
      </c>
    </row>
    <row r="419" spans="1:7" ht="15">
      <c r="A419" s="7">
        <v>38352</v>
      </c>
      <c r="B419" s="42">
        <v>6.0497200000000007</v>
      </c>
      <c r="C419" s="42">
        <v>6.0583800000000005</v>
      </c>
      <c r="D419" s="42"/>
      <c r="E419" s="42">
        <f t="shared" si="20"/>
        <v>8.65999999999989E-3</v>
      </c>
      <c r="F419" s="42">
        <f t="shared" si="19"/>
        <v>1</v>
      </c>
      <c r="G419" s="48">
        <f t="shared" si="18"/>
        <v>1.4294250278126973E-3</v>
      </c>
    </row>
    <row r="420" spans="1:7" ht="15">
      <c r="A420" s="7">
        <v>38359</v>
      </c>
      <c r="B420" s="42">
        <v>6.3060000000000009</v>
      </c>
      <c r="C420" s="42">
        <v>6.3109100000000007</v>
      </c>
      <c r="D420" s="42"/>
      <c r="E420" s="42">
        <f t="shared" si="20"/>
        <v>4.9099999999997479E-3</v>
      </c>
      <c r="F420" s="42">
        <f t="shared" si="19"/>
        <v>1</v>
      </c>
      <c r="G420" s="48">
        <f t="shared" si="18"/>
        <v>7.7801775021347911E-4</v>
      </c>
    </row>
    <row r="421" spans="1:7" ht="15">
      <c r="A421" s="7">
        <v>38366</v>
      </c>
      <c r="B421" s="42">
        <v>6.2520800000000003</v>
      </c>
      <c r="C421" s="42">
        <v>6.2570400000000008</v>
      </c>
      <c r="D421" s="42"/>
      <c r="E421" s="42">
        <f t="shared" si="20"/>
        <v>4.9600000000005195E-3</v>
      </c>
      <c r="F421" s="42">
        <f t="shared" si="19"/>
        <v>1</v>
      </c>
      <c r="G421" s="48">
        <f t="shared" si="18"/>
        <v>7.927070947285808E-4</v>
      </c>
    </row>
    <row r="422" spans="1:7" ht="15">
      <c r="A422" s="7">
        <v>38373</v>
      </c>
      <c r="B422" s="42">
        <v>6.3026200000000001</v>
      </c>
      <c r="C422" s="42">
        <v>6.3081600000000009</v>
      </c>
      <c r="D422" s="42"/>
      <c r="E422" s="42">
        <f t="shared" si="20"/>
        <v>5.5400000000007665E-3</v>
      </c>
      <c r="F422" s="42">
        <f t="shared" si="19"/>
        <v>1</v>
      </c>
      <c r="G422" s="48">
        <f t="shared" si="18"/>
        <v>8.7822756556599159E-4</v>
      </c>
    </row>
    <row r="423" spans="1:7" ht="15">
      <c r="A423" s="7">
        <v>38380</v>
      </c>
      <c r="B423" s="42">
        <v>6.3378600000000009</v>
      </c>
      <c r="C423" s="42">
        <v>6.3460300000000007</v>
      </c>
      <c r="D423" s="42"/>
      <c r="E423" s="42">
        <f t="shared" si="20"/>
        <v>8.1699999999997885E-3</v>
      </c>
      <c r="F423" s="42">
        <f t="shared" si="19"/>
        <v>1</v>
      </c>
      <c r="G423" s="48">
        <f t="shared" si="18"/>
        <v>1.287419063571995E-3</v>
      </c>
    </row>
    <row r="424" spans="1:7" ht="15">
      <c r="A424" s="7">
        <v>38387</v>
      </c>
      <c r="B424" s="42">
        <v>6.4033000000000007</v>
      </c>
      <c r="C424" s="42">
        <v>6.4082800000000004</v>
      </c>
      <c r="D424" s="42"/>
      <c r="E424" s="42">
        <f t="shared" si="20"/>
        <v>4.9799999999997624E-3</v>
      </c>
      <c r="F424" s="42">
        <f t="shared" si="19"/>
        <v>1</v>
      </c>
      <c r="G424" s="48">
        <f t="shared" si="18"/>
        <v>7.7711960151550217E-4</v>
      </c>
    </row>
    <row r="425" spans="1:7" ht="15">
      <c r="A425" s="7">
        <v>38394</v>
      </c>
      <c r="B425" s="42">
        <v>6.5434900000000003</v>
      </c>
      <c r="C425" s="42">
        <v>6.5485200000000008</v>
      </c>
      <c r="D425" s="42"/>
      <c r="E425" s="42">
        <f t="shared" si="20"/>
        <v>5.030000000000534E-3</v>
      </c>
      <c r="F425" s="42">
        <f t="shared" si="19"/>
        <v>1</v>
      </c>
      <c r="G425" s="48">
        <f t="shared" si="18"/>
        <v>7.6811248953970266E-4</v>
      </c>
    </row>
    <row r="426" spans="1:7" ht="15">
      <c r="A426" s="7">
        <v>38401</v>
      </c>
      <c r="B426" s="42">
        <v>6.3349200000000003</v>
      </c>
      <c r="C426" s="42">
        <v>6.3399200000000002</v>
      </c>
      <c r="D426" s="42"/>
      <c r="E426" s="42">
        <f t="shared" si="20"/>
        <v>4.9999999999998934E-3</v>
      </c>
      <c r="F426" s="42">
        <f t="shared" si="19"/>
        <v>1</v>
      </c>
      <c r="G426" s="48">
        <f t="shared" si="18"/>
        <v>7.8865348458653946E-4</v>
      </c>
    </row>
    <row r="427" spans="1:7" ht="15">
      <c r="A427" s="7">
        <v>38408</v>
      </c>
      <c r="B427" s="42">
        <v>6.2560900000000004</v>
      </c>
      <c r="C427" s="42">
        <v>6.2610200000000003</v>
      </c>
      <c r="D427" s="42"/>
      <c r="E427" s="42">
        <f t="shared" si="20"/>
        <v>4.9299999999998789E-3</v>
      </c>
      <c r="F427" s="42">
        <f t="shared" si="19"/>
        <v>1</v>
      </c>
      <c r="G427" s="48">
        <f t="shared" si="18"/>
        <v>7.8741163580373151E-4</v>
      </c>
    </row>
    <row r="428" spans="1:7" ht="15">
      <c r="A428" s="7">
        <v>38415</v>
      </c>
      <c r="B428" s="42">
        <v>6.2090300000000003</v>
      </c>
      <c r="C428" s="42">
        <v>6.2138600000000004</v>
      </c>
      <c r="D428" s="42"/>
      <c r="E428" s="42">
        <f t="shared" si="20"/>
        <v>4.830000000000112E-3</v>
      </c>
      <c r="F428" s="42">
        <f t="shared" si="19"/>
        <v>1</v>
      </c>
      <c r="G428" s="48">
        <f t="shared" si="18"/>
        <v>7.7729462845962276E-4</v>
      </c>
    </row>
    <row r="429" spans="1:7" ht="15">
      <c r="A429" s="7">
        <v>38422</v>
      </c>
      <c r="B429" s="42">
        <v>6.0636400000000004</v>
      </c>
      <c r="C429" s="42">
        <v>6.0688100000000009</v>
      </c>
      <c r="D429" s="42"/>
      <c r="E429" s="42">
        <f t="shared" si="20"/>
        <v>5.170000000000563E-3</v>
      </c>
      <c r="F429" s="42">
        <f t="shared" si="19"/>
        <v>1</v>
      </c>
      <c r="G429" s="48">
        <f t="shared" si="18"/>
        <v>8.5189682985635767E-4</v>
      </c>
    </row>
    <row r="430" spans="1:7" ht="15">
      <c r="A430" s="7">
        <v>38429</v>
      </c>
      <c r="B430" s="42">
        <v>6.1138700000000004</v>
      </c>
      <c r="C430" s="42">
        <v>6.1185600000000004</v>
      </c>
      <c r="D430" s="42"/>
      <c r="E430" s="42">
        <f t="shared" si="20"/>
        <v>4.690000000000083E-3</v>
      </c>
      <c r="F430" s="42">
        <f t="shared" si="19"/>
        <v>1</v>
      </c>
      <c r="G430" s="48">
        <f t="shared" si="18"/>
        <v>7.6652022698152551E-4</v>
      </c>
    </row>
    <row r="431" spans="1:7" ht="15">
      <c r="A431" s="7">
        <v>38436</v>
      </c>
      <c r="B431" s="42">
        <v>6.3179300000000005</v>
      </c>
      <c r="C431" s="42">
        <v>6.3229500000000005</v>
      </c>
      <c r="D431" s="42"/>
      <c r="E431" s="42">
        <f t="shared" si="20"/>
        <v>5.0200000000000244E-3</v>
      </c>
      <c r="F431" s="42">
        <f t="shared" si="19"/>
        <v>1</v>
      </c>
      <c r="G431" s="48">
        <f t="shared" si="18"/>
        <v>7.9393321155473697E-4</v>
      </c>
    </row>
    <row r="432" spans="1:7" ht="15">
      <c r="A432" s="7">
        <v>38443</v>
      </c>
      <c r="B432" s="42">
        <v>6.3185200000000004</v>
      </c>
      <c r="C432" s="42">
        <v>6.3235500000000009</v>
      </c>
      <c r="D432" s="42"/>
      <c r="E432" s="42">
        <f t="shared" si="20"/>
        <v>5.030000000000534E-3</v>
      </c>
      <c r="F432" s="42">
        <f t="shared" si="19"/>
        <v>1</v>
      </c>
      <c r="G432" s="48">
        <f t="shared" si="18"/>
        <v>7.9543927066292404E-4</v>
      </c>
    </row>
    <row r="433" spans="1:7" ht="15">
      <c r="A433" s="7">
        <v>38450</v>
      </c>
      <c r="B433" s="42">
        <v>6.3575100000000004</v>
      </c>
      <c r="C433" s="42">
        <v>6.3625900000000009</v>
      </c>
      <c r="D433" s="42"/>
      <c r="E433" s="42">
        <f t="shared" si="20"/>
        <v>5.0800000000004175E-3</v>
      </c>
      <c r="F433" s="42">
        <f t="shared" si="19"/>
        <v>1</v>
      </c>
      <c r="G433" s="48">
        <f t="shared" si="18"/>
        <v>7.9841699685197643E-4</v>
      </c>
    </row>
    <row r="434" spans="1:7" ht="15">
      <c r="A434" s="7">
        <v>38457</v>
      </c>
      <c r="B434" s="42">
        <v>6.3582600000000005</v>
      </c>
      <c r="C434" s="42">
        <v>6.3632300000000006</v>
      </c>
      <c r="D434" s="42"/>
      <c r="E434" s="42">
        <f t="shared" si="20"/>
        <v>4.970000000000141E-3</v>
      </c>
      <c r="F434" s="42">
        <f t="shared" si="19"/>
        <v>1</v>
      </c>
      <c r="G434" s="48">
        <f t="shared" si="18"/>
        <v>7.8104987561350772E-4</v>
      </c>
    </row>
    <row r="435" spans="1:7" ht="15">
      <c r="A435" s="7">
        <v>38464</v>
      </c>
      <c r="B435" s="42">
        <v>6.2280900000000008</v>
      </c>
      <c r="C435" s="42">
        <v>6.2329700000000008</v>
      </c>
      <c r="D435" s="42"/>
      <c r="E435" s="42">
        <f t="shared" si="20"/>
        <v>4.8799999999999955E-3</v>
      </c>
      <c r="F435" s="42">
        <f t="shared" si="19"/>
        <v>1</v>
      </c>
      <c r="G435" s="48">
        <f t="shared" si="18"/>
        <v>7.8293333675599189E-4</v>
      </c>
    </row>
    <row r="436" spans="1:7" ht="15">
      <c r="A436" s="7">
        <v>38471</v>
      </c>
      <c r="B436" s="42">
        <v>6.2845000000000004</v>
      </c>
      <c r="C436" s="42">
        <v>6.2895400000000006</v>
      </c>
      <c r="D436" s="42"/>
      <c r="E436" s="42">
        <f t="shared" si="20"/>
        <v>5.0400000000001555E-3</v>
      </c>
      <c r="F436" s="42">
        <f t="shared" si="19"/>
        <v>1</v>
      </c>
      <c r="G436" s="48">
        <f t="shared" si="18"/>
        <v>8.0133046295915999E-4</v>
      </c>
    </row>
    <row r="437" spans="1:7" ht="15">
      <c r="A437" s="7">
        <v>38478</v>
      </c>
      <c r="B437" s="42">
        <v>6.3118900000000009</v>
      </c>
      <c r="C437" s="42">
        <v>6.3173800000000009</v>
      </c>
      <c r="D437" s="42"/>
      <c r="E437" s="42">
        <f t="shared" si="20"/>
        <v>5.4899999999999949E-3</v>
      </c>
      <c r="F437" s="42">
        <f t="shared" si="19"/>
        <v>1</v>
      </c>
      <c r="G437" s="48">
        <f t="shared" si="18"/>
        <v>8.6903114898897863E-4</v>
      </c>
    </row>
    <row r="438" spans="1:7" ht="15">
      <c r="A438" s="7">
        <v>38485</v>
      </c>
      <c r="B438" s="42">
        <v>6.3857700000000008</v>
      </c>
      <c r="C438" s="42">
        <v>6.3909300000000009</v>
      </c>
      <c r="D438" s="42"/>
      <c r="E438" s="42">
        <f t="shared" si="20"/>
        <v>5.1600000000000534E-3</v>
      </c>
      <c r="F438" s="42">
        <f t="shared" si="19"/>
        <v>1</v>
      </c>
      <c r="G438" s="48">
        <f t="shared" si="18"/>
        <v>8.0739422900893184E-4</v>
      </c>
    </row>
    <row r="439" spans="1:7" ht="15">
      <c r="A439" s="7">
        <v>38492</v>
      </c>
      <c r="B439" s="42">
        <v>6.4624400000000009</v>
      </c>
      <c r="C439" s="42">
        <v>6.4676500000000008</v>
      </c>
      <c r="D439" s="42"/>
      <c r="E439" s="42">
        <f t="shared" si="20"/>
        <v>5.2099999999999369E-3</v>
      </c>
      <c r="F439" s="42">
        <f t="shared" si="19"/>
        <v>1</v>
      </c>
      <c r="G439" s="48">
        <f t="shared" si="18"/>
        <v>8.0554761002836213E-4</v>
      </c>
    </row>
    <row r="440" spans="1:7" ht="15">
      <c r="A440" s="7">
        <v>38499</v>
      </c>
      <c r="B440" s="42">
        <v>6.3545900000000008</v>
      </c>
      <c r="C440" s="42">
        <v>6.3597000000000001</v>
      </c>
      <c r="D440" s="42"/>
      <c r="E440" s="42">
        <f t="shared" si="20"/>
        <v>5.1099999999992818E-3</v>
      </c>
      <c r="F440" s="42">
        <f t="shared" si="19"/>
        <v>1</v>
      </c>
      <c r="G440" s="48">
        <f t="shared" si="18"/>
        <v>8.0349702029958669E-4</v>
      </c>
    </row>
    <row r="441" spans="1:7" ht="15">
      <c r="A441" s="7">
        <v>38506</v>
      </c>
      <c r="B441" s="42">
        <v>6.4233400000000005</v>
      </c>
      <c r="C441" s="42">
        <v>6.4285700000000006</v>
      </c>
      <c r="D441" s="42"/>
      <c r="E441" s="42">
        <f t="shared" si="20"/>
        <v>5.2300000000000679E-3</v>
      </c>
      <c r="F441" s="42">
        <f t="shared" si="19"/>
        <v>1</v>
      </c>
      <c r="G441" s="48">
        <f t="shared" si="18"/>
        <v>8.1355573634572971E-4</v>
      </c>
    </row>
    <row r="442" spans="1:7" ht="15">
      <c r="A442" s="7">
        <v>38513</v>
      </c>
      <c r="B442" s="42">
        <v>6.4616300000000004</v>
      </c>
      <c r="C442" s="42">
        <v>6.4670100000000001</v>
      </c>
      <c r="D442" s="42"/>
      <c r="E442" s="42">
        <f t="shared" si="20"/>
        <v>5.3799999999997183E-3</v>
      </c>
      <c r="F442" s="42">
        <f t="shared" si="19"/>
        <v>1</v>
      </c>
      <c r="G442" s="48">
        <f t="shared" si="18"/>
        <v>8.3191459422510836E-4</v>
      </c>
    </row>
    <row r="443" spans="1:7" ht="15">
      <c r="A443" s="7">
        <v>38520</v>
      </c>
      <c r="B443" s="42">
        <v>6.4554600000000004</v>
      </c>
      <c r="C443" s="42">
        <v>6.4619400000000002</v>
      </c>
      <c r="D443" s="42"/>
      <c r="E443" s="42">
        <f t="shared" si="20"/>
        <v>6.4799999999998192E-3</v>
      </c>
      <c r="F443" s="42">
        <f t="shared" si="19"/>
        <v>1</v>
      </c>
      <c r="G443" s="48">
        <f t="shared" si="18"/>
        <v>1.0027948263214791E-3</v>
      </c>
    </row>
    <row r="444" spans="1:7" ht="15">
      <c r="A444" s="7">
        <v>38527</v>
      </c>
      <c r="B444" s="42">
        <v>6.5612200000000005</v>
      </c>
      <c r="C444" s="42">
        <v>6.5671800000000005</v>
      </c>
      <c r="D444" s="42"/>
      <c r="E444" s="42">
        <f t="shared" si="20"/>
        <v>5.9599999999999653E-3</v>
      </c>
      <c r="F444" s="42">
        <f t="shared" si="19"/>
        <v>1</v>
      </c>
      <c r="G444" s="48">
        <f t="shared" si="18"/>
        <v>9.0754326819121221E-4</v>
      </c>
    </row>
    <row r="445" spans="1:7" ht="15">
      <c r="A445" s="7">
        <v>38534</v>
      </c>
      <c r="B445" s="42">
        <v>6.5752200000000007</v>
      </c>
      <c r="C445" s="42">
        <v>6.580610000000001</v>
      </c>
      <c r="D445" s="42"/>
      <c r="E445" s="42">
        <f t="shared" si="20"/>
        <v>5.3900000000002279E-3</v>
      </c>
      <c r="F445" s="42">
        <f t="shared" si="19"/>
        <v>1</v>
      </c>
      <c r="G445" s="48">
        <f t="shared" si="18"/>
        <v>8.1907300387049639E-4</v>
      </c>
    </row>
    <row r="446" spans="1:7" ht="15">
      <c r="A446" s="7">
        <v>38541</v>
      </c>
      <c r="B446" s="42">
        <v>6.5917500000000002</v>
      </c>
      <c r="C446" s="42">
        <v>6.5972400000000002</v>
      </c>
      <c r="D446" s="42"/>
      <c r="E446" s="42">
        <f t="shared" si="20"/>
        <v>5.4899999999999949E-3</v>
      </c>
      <c r="F446" s="42">
        <f t="shared" si="19"/>
        <v>1</v>
      </c>
      <c r="G446" s="48">
        <f t="shared" si="18"/>
        <v>8.3216617858377056E-4</v>
      </c>
    </row>
    <row r="447" spans="1:7" ht="15">
      <c r="A447" s="7">
        <v>38548</v>
      </c>
      <c r="B447" s="42">
        <v>6.5885300000000004</v>
      </c>
      <c r="C447" s="42">
        <v>6.5939000000000005</v>
      </c>
      <c r="D447" s="42"/>
      <c r="E447" s="42">
        <f t="shared" si="20"/>
        <v>5.3700000000000969E-3</v>
      </c>
      <c r="F447" s="42">
        <f t="shared" si="19"/>
        <v>1</v>
      </c>
      <c r="G447" s="48">
        <f t="shared" si="18"/>
        <v>8.143890565522826E-4</v>
      </c>
    </row>
    <row r="448" spans="1:7" ht="15">
      <c r="A448" s="7">
        <v>38555</v>
      </c>
      <c r="B448" s="42">
        <v>6.5606900000000001</v>
      </c>
      <c r="C448" s="42">
        <v>6.5660200000000009</v>
      </c>
      <c r="D448" s="42"/>
      <c r="E448" s="42">
        <f t="shared" si="20"/>
        <v>5.330000000000723E-3</v>
      </c>
      <c r="F448" s="42">
        <f t="shared" si="19"/>
        <v>1</v>
      </c>
      <c r="G448" s="48">
        <f t="shared" si="18"/>
        <v>8.1175506623505905E-4</v>
      </c>
    </row>
    <row r="449" spans="1:7" ht="15">
      <c r="A449" s="7">
        <v>38562</v>
      </c>
      <c r="B449" s="42">
        <v>6.4673200000000008</v>
      </c>
      <c r="C449" s="42">
        <v>6.4726900000000009</v>
      </c>
      <c r="D449" s="42"/>
      <c r="E449" s="42">
        <f t="shared" si="20"/>
        <v>5.3700000000000969E-3</v>
      </c>
      <c r="F449" s="42">
        <f t="shared" si="19"/>
        <v>1</v>
      </c>
      <c r="G449" s="48">
        <f t="shared" si="18"/>
        <v>8.296396088797851E-4</v>
      </c>
    </row>
    <row r="450" spans="1:7" ht="15">
      <c r="A450" s="7">
        <v>38569</v>
      </c>
      <c r="B450" s="42">
        <v>6.3911900000000008</v>
      </c>
      <c r="C450" s="42">
        <v>6.3964700000000008</v>
      </c>
      <c r="D450" s="42"/>
      <c r="E450" s="42">
        <f t="shared" si="20"/>
        <v>5.2799999999999514E-3</v>
      </c>
      <c r="F450" s="42">
        <f t="shared" si="19"/>
        <v>1</v>
      </c>
      <c r="G450" s="48">
        <f t="shared" ref="G450:G513" si="21">E450/C450</f>
        <v>8.2545529018348412E-4</v>
      </c>
    </row>
    <row r="451" spans="1:7" ht="15">
      <c r="A451" s="7">
        <v>38576</v>
      </c>
      <c r="B451" s="42">
        <v>6.3354000000000008</v>
      </c>
      <c r="C451" s="42">
        <v>6.3405400000000007</v>
      </c>
      <c r="D451" s="42"/>
      <c r="E451" s="42">
        <f t="shared" si="20"/>
        <v>5.1399999999999224E-3</v>
      </c>
      <c r="F451" s="42">
        <f t="shared" ref="F451:F514" si="22">IF(E451&gt;0,1,0)</f>
        <v>1</v>
      </c>
      <c r="G451" s="48">
        <f t="shared" si="21"/>
        <v>8.1065650559730272E-4</v>
      </c>
    </row>
    <row r="452" spans="1:7" ht="15">
      <c r="A452" s="7">
        <v>38583</v>
      </c>
      <c r="B452" s="42">
        <v>6.5729200000000008</v>
      </c>
      <c r="C452" s="42">
        <v>6.578240000000001</v>
      </c>
      <c r="D452" s="42"/>
      <c r="E452" s="42">
        <f t="shared" ref="E452:E515" si="23">C452-B452</f>
        <v>5.3200000000002134E-3</v>
      </c>
      <c r="F452" s="42">
        <f t="shared" si="22"/>
        <v>1</v>
      </c>
      <c r="G452" s="48">
        <f t="shared" si="21"/>
        <v>8.0872695432216107E-4</v>
      </c>
    </row>
    <row r="453" spans="1:7" ht="15">
      <c r="A453" s="7">
        <v>38590</v>
      </c>
      <c r="B453" s="42">
        <v>6.4254600000000002</v>
      </c>
      <c r="C453" s="42">
        <v>6.4306700000000001</v>
      </c>
      <c r="D453" s="42"/>
      <c r="E453" s="42">
        <f t="shared" si="23"/>
        <v>5.2099999999999369E-3</v>
      </c>
      <c r="F453" s="42">
        <f t="shared" si="22"/>
        <v>1</v>
      </c>
      <c r="G453" s="48">
        <f t="shared" si="21"/>
        <v>8.1017996569563312E-4</v>
      </c>
    </row>
    <row r="454" spans="1:7" ht="15">
      <c r="A454" s="7">
        <v>38597</v>
      </c>
      <c r="B454" s="42">
        <v>6.2019200000000003</v>
      </c>
      <c r="C454" s="42">
        <v>6.2070700000000008</v>
      </c>
      <c r="D454" s="42"/>
      <c r="E454" s="42">
        <f t="shared" si="23"/>
        <v>5.150000000000432E-3</v>
      </c>
      <c r="F454" s="42">
        <f t="shared" si="22"/>
        <v>1</v>
      </c>
      <c r="G454" s="48">
        <f t="shared" si="21"/>
        <v>8.2969903674365384E-4</v>
      </c>
    </row>
    <row r="455" spans="1:7" ht="15">
      <c r="A455" s="7">
        <v>38604</v>
      </c>
      <c r="B455" s="42">
        <v>6.2593600000000009</v>
      </c>
      <c r="C455" s="42">
        <v>6.2645700000000009</v>
      </c>
      <c r="D455" s="42"/>
      <c r="E455" s="42">
        <f t="shared" si="23"/>
        <v>5.2099999999999369E-3</v>
      </c>
      <c r="F455" s="42">
        <f t="shared" si="22"/>
        <v>1</v>
      </c>
      <c r="G455" s="48">
        <f t="shared" si="21"/>
        <v>8.3166123133749585E-4</v>
      </c>
    </row>
    <row r="456" spans="1:7" ht="15">
      <c r="A456" s="7">
        <v>38611</v>
      </c>
      <c r="B456" s="42">
        <v>6.367350000000001</v>
      </c>
      <c r="C456" s="42">
        <v>6.3726700000000003</v>
      </c>
      <c r="D456" s="42"/>
      <c r="E456" s="42">
        <f t="shared" si="23"/>
        <v>5.3199999999993253E-3</v>
      </c>
      <c r="F456" s="42">
        <f t="shared" si="22"/>
        <v>1</v>
      </c>
      <c r="G456" s="48">
        <f t="shared" si="21"/>
        <v>8.3481492059047854E-4</v>
      </c>
    </row>
    <row r="457" spans="1:7" ht="15">
      <c r="A457" s="7">
        <v>38618</v>
      </c>
      <c r="B457" s="42">
        <v>6.443950000000001</v>
      </c>
      <c r="C457" s="42">
        <v>6.4498100000000003</v>
      </c>
      <c r="D457" s="42"/>
      <c r="E457" s="42">
        <f t="shared" si="23"/>
        <v>5.8599999999993102E-3</v>
      </c>
      <c r="F457" s="42">
        <f t="shared" si="22"/>
        <v>1</v>
      </c>
      <c r="G457" s="48">
        <f t="shared" si="21"/>
        <v>9.0855389538595861E-4</v>
      </c>
    </row>
    <row r="458" spans="1:7" ht="15">
      <c r="A458" s="7">
        <v>38625</v>
      </c>
      <c r="B458" s="42">
        <v>6.5121100000000007</v>
      </c>
      <c r="C458" s="42">
        <v>6.5174500000000002</v>
      </c>
      <c r="D458" s="42"/>
      <c r="E458" s="42">
        <f t="shared" si="23"/>
        <v>5.3399999999994563E-3</v>
      </c>
      <c r="F458" s="42">
        <f t="shared" si="22"/>
        <v>1</v>
      </c>
      <c r="G458" s="48">
        <f t="shared" si="21"/>
        <v>8.1933885185148428E-4</v>
      </c>
    </row>
    <row r="459" spans="1:7" ht="15">
      <c r="A459" s="7">
        <v>38632</v>
      </c>
      <c r="B459" s="42">
        <v>6.5067400000000006</v>
      </c>
      <c r="C459" s="42">
        <v>6.5121400000000005</v>
      </c>
      <c r="D459" s="42"/>
      <c r="E459" s="42">
        <f t="shared" si="23"/>
        <v>5.3999999999998494E-3</v>
      </c>
      <c r="F459" s="42">
        <f t="shared" si="22"/>
        <v>1</v>
      </c>
      <c r="G459" s="48">
        <f t="shared" si="21"/>
        <v>8.2922050201621113E-4</v>
      </c>
    </row>
    <row r="460" spans="1:7" ht="15">
      <c r="A460" s="7">
        <v>38639</v>
      </c>
      <c r="B460" s="42">
        <v>6.4495200000000006</v>
      </c>
      <c r="C460" s="42">
        <v>6.4554600000000004</v>
      </c>
      <c r="D460" s="42"/>
      <c r="E460" s="42">
        <f t="shared" si="23"/>
        <v>5.9399999999998343E-3</v>
      </c>
      <c r="F460" s="42">
        <f t="shared" si="22"/>
        <v>1</v>
      </c>
      <c r="G460" s="48">
        <f t="shared" si="21"/>
        <v>9.2015131377157222E-4</v>
      </c>
    </row>
    <row r="461" spans="1:7" ht="15">
      <c r="A461" s="7">
        <v>38646</v>
      </c>
      <c r="B461" s="42">
        <v>6.4755000000000003</v>
      </c>
      <c r="C461" s="42">
        <v>6.4808400000000006</v>
      </c>
      <c r="D461" s="42"/>
      <c r="E461" s="42">
        <f t="shared" si="23"/>
        <v>5.3400000000003445E-3</v>
      </c>
      <c r="F461" s="42">
        <f t="shared" si="22"/>
        <v>1</v>
      </c>
      <c r="G461" s="48">
        <f t="shared" si="21"/>
        <v>8.2396726350293236E-4</v>
      </c>
    </row>
    <row r="462" spans="1:7" ht="15">
      <c r="A462" s="7">
        <v>38653</v>
      </c>
      <c r="B462" s="42">
        <v>6.4385100000000008</v>
      </c>
      <c r="C462" s="42">
        <v>6.4438100000000009</v>
      </c>
      <c r="D462" s="42"/>
      <c r="E462" s="42">
        <f t="shared" si="23"/>
        <v>5.3000000000000824E-3</v>
      </c>
      <c r="F462" s="42">
        <f t="shared" si="22"/>
        <v>1</v>
      </c>
      <c r="G462" s="48">
        <f t="shared" si="21"/>
        <v>8.2249476629510832E-4</v>
      </c>
    </row>
    <row r="463" spans="1:7" ht="15">
      <c r="A463" s="7">
        <v>38660</v>
      </c>
      <c r="B463" s="42">
        <v>6.5841400000000005</v>
      </c>
      <c r="C463" s="42">
        <v>6.5896000000000008</v>
      </c>
      <c r="D463" s="42"/>
      <c r="E463" s="42">
        <f t="shared" si="23"/>
        <v>5.4600000000002424E-3</v>
      </c>
      <c r="F463" s="42">
        <f t="shared" si="22"/>
        <v>1</v>
      </c>
      <c r="G463" s="48">
        <f t="shared" si="21"/>
        <v>8.2857836590995539E-4</v>
      </c>
    </row>
    <row r="464" spans="1:7" ht="15">
      <c r="A464" s="7">
        <v>38667</v>
      </c>
      <c r="B464" s="42">
        <v>6.6078100000000006</v>
      </c>
      <c r="C464" s="42">
        <v>6.6133200000000008</v>
      </c>
      <c r="D464" s="42"/>
      <c r="E464" s="42">
        <f t="shared" si="23"/>
        <v>5.5100000000001259E-3</v>
      </c>
      <c r="F464" s="42">
        <f t="shared" si="22"/>
        <v>1</v>
      </c>
      <c r="G464" s="48">
        <f t="shared" si="21"/>
        <v>8.3316700235284622E-4</v>
      </c>
    </row>
    <row r="465" spans="1:7" ht="15">
      <c r="A465" s="7">
        <v>38674</v>
      </c>
      <c r="B465" s="42">
        <v>6.7102500000000003</v>
      </c>
      <c r="C465" s="42">
        <v>6.7159600000000008</v>
      </c>
      <c r="D465" s="42"/>
      <c r="E465" s="42">
        <f t="shared" si="23"/>
        <v>5.710000000000548E-3</v>
      </c>
      <c r="F465" s="42">
        <f t="shared" si="22"/>
        <v>1</v>
      </c>
      <c r="G465" s="48">
        <f t="shared" si="21"/>
        <v>8.502135212241507E-4</v>
      </c>
    </row>
    <row r="466" spans="1:7" ht="15">
      <c r="A466" s="7">
        <v>38681</v>
      </c>
      <c r="B466" s="42">
        <v>6.6933200000000008</v>
      </c>
      <c r="C466" s="42">
        <v>6.6988500000000002</v>
      </c>
      <c r="D466" s="42"/>
      <c r="E466" s="42">
        <f t="shared" si="23"/>
        <v>5.5299999999993688E-3</v>
      </c>
      <c r="F466" s="42">
        <f t="shared" si="22"/>
        <v>1</v>
      </c>
      <c r="G466" s="48">
        <f t="shared" si="21"/>
        <v>8.2551482717173373E-4</v>
      </c>
    </row>
    <row r="467" spans="1:7" ht="15">
      <c r="A467" s="7">
        <v>38688</v>
      </c>
      <c r="B467" s="42">
        <v>6.7559700000000005</v>
      </c>
      <c r="C467" s="42">
        <v>6.7615300000000005</v>
      </c>
      <c r="D467" s="42"/>
      <c r="E467" s="42">
        <f t="shared" si="23"/>
        <v>5.5600000000000094E-3</v>
      </c>
      <c r="F467" s="42">
        <f t="shared" si="22"/>
        <v>1</v>
      </c>
      <c r="G467" s="48">
        <f t="shared" si="21"/>
        <v>8.2229909502731021E-4</v>
      </c>
    </row>
    <row r="468" spans="1:7" ht="15">
      <c r="A468" s="7">
        <v>38695</v>
      </c>
      <c r="B468" s="42">
        <v>6.6858500000000003</v>
      </c>
      <c r="C468" s="42">
        <v>6.6914200000000008</v>
      </c>
      <c r="D468" s="42"/>
      <c r="E468" s="42">
        <f t="shared" si="23"/>
        <v>5.570000000000519E-3</v>
      </c>
      <c r="F468" s="42">
        <f t="shared" si="22"/>
        <v>1</v>
      </c>
      <c r="G468" s="48">
        <f t="shared" si="21"/>
        <v>8.3240926440135551E-4</v>
      </c>
    </row>
    <row r="469" spans="1:7" ht="15">
      <c r="A469" s="7">
        <v>38702</v>
      </c>
      <c r="B469" s="42">
        <v>6.6321200000000005</v>
      </c>
      <c r="C469" s="42">
        <v>6.6384100000000004</v>
      </c>
      <c r="D469" s="42"/>
      <c r="E469" s="42">
        <f t="shared" si="23"/>
        <v>6.2899999999999068E-3</v>
      </c>
      <c r="F469" s="42">
        <f t="shared" si="22"/>
        <v>1</v>
      </c>
      <c r="G469" s="48">
        <f t="shared" si="21"/>
        <v>9.4751604676419606E-4</v>
      </c>
    </row>
    <row r="470" spans="1:7" ht="15">
      <c r="A470" s="7">
        <v>38709</v>
      </c>
      <c r="B470" s="42">
        <v>6.764520000000001</v>
      </c>
      <c r="C470" s="42">
        <v>6.770080000000001</v>
      </c>
      <c r="D470" s="42"/>
      <c r="E470" s="42">
        <f t="shared" si="23"/>
        <v>5.5600000000000094E-3</v>
      </c>
      <c r="F470" s="42">
        <f t="shared" si="22"/>
        <v>1</v>
      </c>
      <c r="G470" s="48">
        <f t="shared" si="21"/>
        <v>8.2126060548767647E-4</v>
      </c>
    </row>
    <row r="471" spans="1:7" ht="15">
      <c r="A471" s="7">
        <v>38716</v>
      </c>
      <c r="B471" s="42">
        <v>6.7570700000000006</v>
      </c>
      <c r="C471" s="42">
        <v>6.7625800000000007</v>
      </c>
      <c r="D471" s="42"/>
      <c r="E471" s="42">
        <f t="shared" si="23"/>
        <v>5.5100000000001259E-3</v>
      </c>
      <c r="F471" s="42">
        <f t="shared" si="22"/>
        <v>1</v>
      </c>
      <c r="G471" s="48">
        <f t="shared" si="21"/>
        <v>8.1477779190784066E-4</v>
      </c>
    </row>
    <row r="472" spans="1:7" ht="15">
      <c r="A472" s="7">
        <v>38723</v>
      </c>
      <c r="B472" s="42">
        <v>6.5033300000000009</v>
      </c>
      <c r="C472" s="42">
        <v>6.5087100000000007</v>
      </c>
      <c r="D472" s="42"/>
      <c r="E472" s="42">
        <f t="shared" si="23"/>
        <v>5.3799999999997183E-3</v>
      </c>
      <c r="F472" s="42">
        <f t="shared" si="22"/>
        <v>1</v>
      </c>
      <c r="G472" s="48">
        <f t="shared" si="21"/>
        <v>8.2658468421541566E-4</v>
      </c>
    </row>
    <row r="473" spans="1:7" ht="15">
      <c r="A473" s="7">
        <v>38730</v>
      </c>
      <c r="B473" s="42">
        <v>6.6422200000000009</v>
      </c>
      <c r="C473" s="42">
        <v>6.6503100000000002</v>
      </c>
      <c r="D473" s="42"/>
      <c r="E473" s="42">
        <f t="shared" si="23"/>
        <v>8.0899999999992644E-3</v>
      </c>
      <c r="F473" s="42">
        <f t="shared" si="22"/>
        <v>1</v>
      </c>
      <c r="G473" s="48">
        <f t="shared" si="21"/>
        <v>1.2164846450765851E-3</v>
      </c>
    </row>
    <row r="474" spans="1:7" ht="15">
      <c r="A474" s="7">
        <v>38737</v>
      </c>
      <c r="B474" s="42">
        <v>6.6635400000000002</v>
      </c>
      <c r="C474" s="42">
        <v>6.6694600000000008</v>
      </c>
      <c r="D474" s="42"/>
      <c r="E474" s="42">
        <f t="shared" si="23"/>
        <v>5.9200000000005915E-3</v>
      </c>
      <c r="F474" s="42">
        <f t="shared" si="22"/>
        <v>1</v>
      </c>
      <c r="G474" s="48">
        <f t="shared" si="21"/>
        <v>8.8762808383296261E-4</v>
      </c>
    </row>
    <row r="475" spans="1:7" ht="15">
      <c r="A475" s="7">
        <v>38744</v>
      </c>
      <c r="B475" s="42">
        <v>6.6444200000000002</v>
      </c>
      <c r="C475" s="42">
        <v>6.6498500000000007</v>
      </c>
      <c r="D475" s="42"/>
      <c r="E475" s="42">
        <f t="shared" si="23"/>
        <v>5.43000000000049E-3</v>
      </c>
      <c r="F475" s="42">
        <f t="shared" si="22"/>
        <v>1</v>
      </c>
      <c r="G475" s="48">
        <f t="shared" si="21"/>
        <v>8.1655977202500655E-4</v>
      </c>
    </row>
    <row r="476" spans="1:7" ht="15">
      <c r="A476" s="7">
        <v>38751</v>
      </c>
      <c r="B476" s="42">
        <v>6.6789300000000003</v>
      </c>
      <c r="C476" s="42">
        <v>6.6844200000000003</v>
      </c>
      <c r="D476" s="42"/>
      <c r="E476" s="42">
        <f t="shared" si="23"/>
        <v>5.4899999999999949E-3</v>
      </c>
      <c r="F476" s="42">
        <f t="shared" si="22"/>
        <v>1</v>
      </c>
      <c r="G476" s="48">
        <f t="shared" si="21"/>
        <v>8.2131284389670223E-4</v>
      </c>
    </row>
    <row r="477" spans="1:7" ht="15">
      <c r="A477" s="7">
        <v>38758</v>
      </c>
      <c r="B477" s="42">
        <v>6.7654000000000005</v>
      </c>
      <c r="C477" s="42">
        <v>6.7707700000000006</v>
      </c>
      <c r="D477" s="42"/>
      <c r="E477" s="42">
        <f t="shared" si="23"/>
        <v>5.3700000000000969E-3</v>
      </c>
      <c r="F477" s="42">
        <f t="shared" si="22"/>
        <v>1</v>
      </c>
      <c r="G477" s="48">
        <f t="shared" si="21"/>
        <v>7.9311511098443697E-4</v>
      </c>
    </row>
    <row r="478" spans="1:7" ht="15">
      <c r="A478" s="7">
        <v>38765</v>
      </c>
      <c r="B478" s="42">
        <v>6.7399200000000006</v>
      </c>
      <c r="C478" s="42">
        <v>6.7454600000000005</v>
      </c>
      <c r="D478" s="42"/>
      <c r="E478" s="42">
        <f t="shared" si="23"/>
        <v>5.5399999999998784E-3</v>
      </c>
      <c r="F478" s="42">
        <f t="shared" si="22"/>
        <v>1</v>
      </c>
      <c r="G478" s="48">
        <f t="shared" si="21"/>
        <v>8.2129313642062627E-4</v>
      </c>
    </row>
    <row r="479" spans="1:7" ht="15">
      <c r="A479" s="7">
        <v>38772</v>
      </c>
      <c r="B479" s="42">
        <v>6.7668000000000008</v>
      </c>
      <c r="C479" s="42">
        <v>6.7722800000000003</v>
      </c>
      <c r="D479" s="42"/>
      <c r="E479" s="42">
        <f t="shared" si="23"/>
        <v>5.4799999999994853E-3</v>
      </c>
      <c r="F479" s="42">
        <f t="shared" si="22"/>
        <v>1</v>
      </c>
      <c r="G479" s="48">
        <f t="shared" si="21"/>
        <v>8.0918095530596568E-4</v>
      </c>
    </row>
    <row r="480" spans="1:7" ht="15">
      <c r="A480" s="7">
        <v>38779</v>
      </c>
      <c r="B480" s="42">
        <v>6.6471500000000008</v>
      </c>
      <c r="C480" s="42">
        <v>6.6526300000000003</v>
      </c>
      <c r="D480" s="42"/>
      <c r="E480" s="42">
        <f t="shared" si="23"/>
        <v>5.4799999999994853E-3</v>
      </c>
      <c r="F480" s="42">
        <f t="shared" si="22"/>
        <v>1</v>
      </c>
      <c r="G480" s="48">
        <f t="shared" si="21"/>
        <v>8.2373437272168827E-4</v>
      </c>
    </row>
    <row r="481" spans="1:7" ht="15">
      <c r="A481" s="7">
        <v>38786</v>
      </c>
      <c r="B481" s="42">
        <v>6.6998700000000007</v>
      </c>
      <c r="C481" s="42">
        <v>6.7062300000000006</v>
      </c>
      <c r="D481" s="42"/>
      <c r="E481" s="42">
        <f t="shared" si="23"/>
        <v>6.3599999999999213E-3</v>
      </c>
      <c r="F481" s="42">
        <f t="shared" si="22"/>
        <v>1</v>
      </c>
      <c r="G481" s="48">
        <f t="shared" si="21"/>
        <v>9.4837188703637072E-4</v>
      </c>
    </row>
    <row r="482" spans="1:7" ht="15">
      <c r="A482" s="7">
        <v>38793</v>
      </c>
      <c r="B482" s="42">
        <v>6.5400200000000002</v>
      </c>
      <c r="C482" s="42">
        <v>6.5453200000000002</v>
      </c>
      <c r="D482" s="42"/>
      <c r="E482" s="42">
        <f t="shared" si="23"/>
        <v>5.3000000000000824E-3</v>
      </c>
      <c r="F482" s="42">
        <f t="shared" si="22"/>
        <v>1</v>
      </c>
      <c r="G482" s="48">
        <f t="shared" si="21"/>
        <v>8.0973886685449786E-4</v>
      </c>
    </row>
    <row r="483" spans="1:7" ht="15">
      <c r="A483" s="7">
        <v>38800</v>
      </c>
      <c r="B483" s="42">
        <v>6.6223400000000003</v>
      </c>
      <c r="C483" s="42">
        <v>6.6277300000000006</v>
      </c>
      <c r="D483" s="42"/>
      <c r="E483" s="42">
        <f t="shared" si="23"/>
        <v>5.3900000000002279E-3</v>
      </c>
      <c r="F483" s="42">
        <f t="shared" si="22"/>
        <v>1</v>
      </c>
      <c r="G483" s="48">
        <f t="shared" si="21"/>
        <v>8.132497853714964E-4</v>
      </c>
    </row>
    <row r="484" spans="1:7" ht="15">
      <c r="A484" s="7">
        <v>38807</v>
      </c>
      <c r="B484" s="42">
        <v>6.5485600000000002</v>
      </c>
      <c r="C484" s="42">
        <v>6.5538900000000009</v>
      </c>
      <c r="D484" s="42"/>
      <c r="E484" s="42">
        <f t="shared" si="23"/>
        <v>5.330000000000723E-3</v>
      </c>
      <c r="F484" s="42">
        <f t="shared" si="22"/>
        <v>1</v>
      </c>
      <c r="G484" s="48">
        <f t="shared" si="21"/>
        <v>8.1325746999121474E-4</v>
      </c>
    </row>
    <row r="485" spans="1:7" ht="15">
      <c r="A485" s="7">
        <v>38814</v>
      </c>
      <c r="B485" s="42">
        <v>6.4833100000000004</v>
      </c>
      <c r="C485" s="42">
        <v>6.4886200000000009</v>
      </c>
      <c r="D485" s="42"/>
      <c r="E485" s="42">
        <f t="shared" si="23"/>
        <v>5.310000000000592E-3</v>
      </c>
      <c r="F485" s="42">
        <f t="shared" si="22"/>
        <v>1</v>
      </c>
      <c r="G485" s="48">
        <f t="shared" si="21"/>
        <v>8.1835582912862697E-4</v>
      </c>
    </row>
    <row r="486" spans="1:7" ht="15">
      <c r="A486" s="7">
        <v>38821</v>
      </c>
      <c r="B486" s="42">
        <v>6.4869200000000005</v>
      </c>
      <c r="C486" s="42">
        <v>6.4923300000000008</v>
      </c>
      <c r="D486" s="42"/>
      <c r="E486" s="42">
        <f t="shared" si="23"/>
        <v>5.410000000000359E-3</v>
      </c>
      <c r="F486" s="42">
        <f t="shared" si="22"/>
        <v>1</v>
      </c>
      <c r="G486" s="48">
        <f t="shared" si="21"/>
        <v>8.3329097565902513E-4</v>
      </c>
    </row>
    <row r="487" spans="1:7" ht="15">
      <c r="A487" s="7">
        <v>38828</v>
      </c>
      <c r="B487" s="42">
        <v>6.3404000000000007</v>
      </c>
      <c r="C487" s="42">
        <v>6.3455700000000004</v>
      </c>
      <c r="D487" s="42"/>
      <c r="E487" s="42">
        <f t="shared" si="23"/>
        <v>5.1699999999996749E-3</v>
      </c>
      <c r="F487" s="42">
        <f t="shared" si="22"/>
        <v>1</v>
      </c>
      <c r="G487" s="48">
        <f t="shared" si="21"/>
        <v>8.1474162289592181E-4</v>
      </c>
    </row>
    <row r="488" spans="1:7" ht="15">
      <c r="A488" s="7">
        <v>38835</v>
      </c>
      <c r="B488" s="42">
        <v>6.1610900000000006</v>
      </c>
      <c r="C488" s="42">
        <v>6.1661300000000008</v>
      </c>
      <c r="D488" s="42"/>
      <c r="E488" s="42">
        <f t="shared" si="23"/>
        <v>5.0400000000001555E-3</v>
      </c>
      <c r="F488" s="42">
        <f t="shared" si="22"/>
        <v>1</v>
      </c>
      <c r="G488" s="48">
        <f t="shared" si="21"/>
        <v>8.1736843044180954E-4</v>
      </c>
    </row>
    <row r="489" spans="1:7" ht="15">
      <c r="A489" s="7">
        <v>38842</v>
      </c>
      <c r="B489" s="42">
        <v>6.1034700000000006</v>
      </c>
      <c r="C489" s="42">
        <v>6.1084500000000004</v>
      </c>
      <c r="D489" s="42"/>
      <c r="E489" s="42">
        <f t="shared" si="23"/>
        <v>4.9799999999997624E-3</v>
      </c>
      <c r="F489" s="42">
        <f t="shared" si="22"/>
        <v>1</v>
      </c>
      <c r="G489" s="48">
        <f t="shared" si="21"/>
        <v>8.1526410136773843E-4</v>
      </c>
    </row>
    <row r="490" spans="1:7" ht="15">
      <c r="A490" s="7">
        <v>38849</v>
      </c>
      <c r="B490" s="42">
        <v>5.9937800000000001</v>
      </c>
      <c r="C490" s="42">
        <v>5.9985800000000005</v>
      </c>
      <c r="D490" s="42"/>
      <c r="E490" s="42">
        <f t="shared" si="23"/>
        <v>4.8000000000003595E-3</v>
      </c>
      <c r="F490" s="42">
        <f t="shared" si="22"/>
        <v>1</v>
      </c>
      <c r="G490" s="48">
        <f t="shared" si="21"/>
        <v>8.0018937815288941E-4</v>
      </c>
    </row>
    <row r="491" spans="1:7" ht="15">
      <c r="A491" s="7">
        <v>38856</v>
      </c>
      <c r="B491" s="42">
        <v>6.1228600000000002</v>
      </c>
      <c r="C491" s="42">
        <v>6.1279400000000006</v>
      </c>
      <c r="D491" s="42"/>
      <c r="E491" s="42">
        <f t="shared" si="23"/>
        <v>5.0800000000004175E-3</v>
      </c>
      <c r="F491" s="42">
        <f t="shared" si="22"/>
        <v>1</v>
      </c>
      <c r="G491" s="48">
        <f t="shared" si="21"/>
        <v>8.2898983997891902E-4</v>
      </c>
    </row>
    <row r="492" spans="1:7" ht="15">
      <c r="A492" s="7">
        <v>38863</v>
      </c>
      <c r="B492" s="42">
        <v>6.1391600000000004</v>
      </c>
      <c r="C492" s="42">
        <v>6.1441500000000007</v>
      </c>
      <c r="D492" s="42"/>
      <c r="E492" s="42">
        <f t="shared" si="23"/>
        <v>4.990000000000272E-3</v>
      </c>
      <c r="F492" s="42">
        <f t="shared" si="22"/>
        <v>1</v>
      </c>
      <c r="G492" s="48">
        <f t="shared" si="21"/>
        <v>8.1215465117229744E-4</v>
      </c>
    </row>
    <row r="493" spans="1:7" ht="15">
      <c r="A493" s="7">
        <v>38870</v>
      </c>
      <c r="B493" s="42">
        <v>6.0074700000000005</v>
      </c>
      <c r="C493" s="42">
        <v>6.0124400000000007</v>
      </c>
      <c r="D493" s="42"/>
      <c r="E493" s="42">
        <f t="shared" si="23"/>
        <v>4.970000000000141E-3</v>
      </c>
      <c r="F493" s="42">
        <f t="shared" si="22"/>
        <v>1</v>
      </c>
      <c r="G493" s="48">
        <f t="shared" si="21"/>
        <v>8.2661947562057006E-4</v>
      </c>
    </row>
    <row r="494" spans="1:7" ht="15">
      <c r="A494" s="7">
        <v>38877</v>
      </c>
      <c r="B494" s="42">
        <v>6.1533900000000008</v>
      </c>
      <c r="C494" s="42">
        <v>6.1591200000000006</v>
      </c>
      <c r="D494" s="42"/>
      <c r="E494" s="42">
        <f t="shared" si="23"/>
        <v>5.7299999999997908E-3</v>
      </c>
      <c r="F494" s="42">
        <f t="shared" si="22"/>
        <v>1</v>
      </c>
      <c r="G494" s="48">
        <f t="shared" si="21"/>
        <v>9.303277091532216E-4</v>
      </c>
    </row>
    <row r="495" spans="1:7" ht="15">
      <c r="A495" s="7">
        <v>38884</v>
      </c>
      <c r="B495" s="42">
        <v>6.1924800000000007</v>
      </c>
      <c r="C495" s="42">
        <v>6.1997400000000003</v>
      </c>
      <c r="D495" s="42"/>
      <c r="E495" s="42">
        <f t="shared" si="23"/>
        <v>7.2599999999996001E-3</v>
      </c>
      <c r="F495" s="42">
        <f t="shared" si="22"/>
        <v>1</v>
      </c>
      <c r="G495" s="48">
        <f t="shared" si="21"/>
        <v>1.171016849093607E-3</v>
      </c>
    </row>
    <row r="496" spans="1:7" ht="15">
      <c r="A496" s="7">
        <v>38891</v>
      </c>
      <c r="B496" s="42">
        <v>6.3082800000000008</v>
      </c>
      <c r="C496" s="42">
        <v>6.3134700000000006</v>
      </c>
      <c r="D496" s="42"/>
      <c r="E496" s="42">
        <f t="shared" si="23"/>
        <v>5.1899999999998059E-3</v>
      </c>
      <c r="F496" s="42">
        <f t="shared" si="22"/>
        <v>1</v>
      </c>
      <c r="G496" s="48">
        <f t="shared" si="21"/>
        <v>8.2205189855971521E-4</v>
      </c>
    </row>
    <row r="497" spans="1:7" ht="15">
      <c r="A497" s="7">
        <v>38898</v>
      </c>
      <c r="B497" s="42">
        <v>6.2057800000000007</v>
      </c>
      <c r="C497" s="42">
        <v>6.2107700000000001</v>
      </c>
      <c r="D497" s="42"/>
      <c r="E497" s="42">
        <f t="shared" si="23"/>
        <v>4.9899999999993838E-3</v>
      </c>
      <c r="F497" s="42">
        <f t="shared" si="22"/>
        <v>1</v>
      </c>
      <c r="G497" s="48">
        <f t="shared" si="21"/>
        <v>8.0344305134458108E-4</v>
      </c>
    </row>
    <row r="498" spans="1:7" ht="15">
      <c r="A498" s="7">
        <v>38905</v>
      </c>
      <c r="B498" s="42">
        <v>6.1964000000000006</v>
      </c>
      <c r="C498" s="42">
        <v>6.2014500000000004</v>
      </c>
      <c r="D498" s="42"/>
      <c r="E498" s="42">
        <f t="shared" si="23"/>
        <v>5.0499999999997769E-3</v>
      </c>
      <c r="F498" s="42">
        <f t="shared" si="22"/>
        <v>1</v>
      </c>
      <c r="G498" s="48">
        <f t="shared" si="21"/>
        <v>8.143256818969397E-4</v>
      </c>
    </row>
    <row r="499" spans="1:7" ht="15">
      <c r="A499" s="7">
        <v>38912</v>
      </c>
      <c r="B499" s="42">
        <v>6.2474400000000001</v>
      </c>
      <c r="C499" s="42">
        <v>6.2524900000000008</v>
      </c>
      <c r="D499" s="42"/>
      <c r="E499" s="42">
        <f t="shared" si="23"/>
        <v>5.0500000000006651E-3</v>
      </c>
      <c r="F499" s="42">
        <f t="shared" si="22"/>
        <v>1</v>
      </c>
      <c r="G499" s="48">
        <f t="shared" si="21"/>
        <v>8.0767822099686115E-4</v>
      </c>
    </row>
    <row r="500" spans="1:7" ht="15">
      <c r="A500" s="7">
        <v>38919</v>
      </c>
      <c r="B500" s="42">
        <v>6.2312400000000006</v>
      </c>
      <c r="C500" s="42">
        <v>6.2363500000000007</v>
      </c>
      <c r="D500" s="42"/>
      <c r="E500" s="42">
        <f t="shared" si="23"/>
        <v>5.11000000000017E-3</v>
      </c>
      <c r="F500" s="42">
        <f t="shared" si="22"/>
        <v>1</v>
      </c>
      <c r="G500" s="48">
        <f t="shared" si="21"/>
        <v>8.193895467701732E-4</v>
      </c>
    </row>
    <row r="501" spans="1:7" ht="15">
      <c r="A501" s="7">
        <v>38926</v>
      </c>
      <c r="B501" s="42">
        <v>6.1620700000000008</v>
      </c>
      <c r="C501" s="42">
        <v>6.1670600000000002</v>
      </c>
      <c r="D501" s="42"/>
      <c r="E501" s="42">
        <f t="shared" si="23"/>
        <v>4.9899999999993838E-3</v>
      </c>
      <c r="F501" s="42">
        <f t="shared" si="22"/>
        <v>1</v>
      </c>
      <c r="G501" s="48">
        <f t="shared" si="21"/>
        <v>8.0913757933267778E-4</v>
      </c>
    </row>
    <row r="502" spans="1:7" ht="15">
      <c r="A502" s="7">
        <v>38933</v>
      </c>
      <c r="B502" s="42">
        <v>6.1048600000000004</v>
      </c>
      <c r="C502" s="42">
        <v>6.1098600000000003</v>
      </c>
      <c r="D502" s="42"/>
      <c r="E502" s="42">
        <f t="shared" si="23"/>
        <v>4.9999999999998934E-3</v>
      </c>
      <c r="F502" s="42">
        <f t="shared" si="22"/>
        <v>1</v>
      </c>
      <c r="G502" s="48">
        <f t="shared" si="21"/>
        <v>8.1834935661371838E-4</v>
      </c>
    </row>
    <row r="503" spans="1:7" ht="15">
      <c r="A503" s="7">
        <v>38940</v>
      </c>
      <c r="B503" s="42">
        <v>6.2354300000000009</v>
      </c>
      <c r="C503" s="42">
        <v>6.2405100000000004</v>
      </c>
      <c r="D503" s="42"/>
      <c r="E503" s="42">
        <f t="shared" si="23"/>
        <v>5.0799999999995293E-3</v>
      </c>
      <c r="F503" s="42">
        <f t="shared" si="22"/>
        <v>1</v>
      </c>
      <c r="G503" s="48">
        <f t="shared" si="21"/>
        <v>8.1403603231138628E-4</v>
      </c>
    </row>
    <row r="504" spans="1:7" ht="15">
      <c r="A504" s="7">
        <v>38947</v>
      </c>
      <c r="B504" s="42">
        <v>6.2774600000000005</v>
      </c>
      <c r="C504" s="42">
        <v>6.2824300000000006</v>
      </c>
      <c r="D504" s="42"/>
      <c r="E504" s="42">
        <f t="shared" si="23"/>
        <v>4.970000000000141E-3</v>
      </c>
      <c r="F504" s="42">
        <f t="shared" si="22"/>
        <v>1</v>
      </c>
      <c r="G504" s="48">
        <f t="shared" si="21"/>
        <v>7.9109516540576505E-4</v>
      </c>
    </row>
    <row r="505" spans="1:7" ht="15">
      <c r="A505" s="7">
        <v>38954</v>
      </c>
      <c r="B505" s="42">
        <v>6.3038400000000001</v>
      </c>
      <c r="C505" s="42">
        <v>6.3089500000000003</v>
      </c>
      <c r="D505" s="42"/>
      <c r="E505" s="42">
        <f t="shared" si="23"/>
        <v>5.11000000000017E-3</v>
      </c>
      <c r="F505" s="42">
        <f t="shared" si="22"/>
        <v>1</v>
      </c>
      <c r="G505" s="48">
        <f t="shared" si="21"/>
        <v>8.0996045300726265E-4</v>
      </c>
    </row>
    <row r="506" spans="1:7" ht="15">
      <c r="A506" s="7">
        <v>38961</v>
      </c>
      <c r="B506" s="42">
        <v>6.3254200000000003</v>
      </c>
      <c r="C506" s="42">
        <v>6.3305100000000003</v>
      </c>
      <c r="D506" s="42"/>
      <c r="E506" s="42">
        <f t="shared" si="23"/>
        <v>5.0900000000000389E-3</v>
      </c>
      <c r="F506" s="42">
        <f t="shared" si="22"/>
        <v>1</v>
      </c>
      <c r="G506" s="48">
        <f t="shared" si="21"/>
        <v>8.0404264427353224E-4</v>
      </c>
    </row>
    <row r="507" spans="1:7" ht="15">
      <c r="A507" s="7">
        <v>38968</v>
      </c>
      <c r="B507" s="42">
        <v>6.4976700000000003</v>
      </c>
      <c r="C507" s="42">
        <v>6.5028400000000008</v>
      </c>
      <c r="D507" s="42"/>
      <c r="E507" s="42">
        <f t="shared" si="23"/>
        <v>5.170000000000563E-3</v>
      </c>
      <c r="F507" s="42">
        <f t="shared" si="22"/>
        <v>1</v>
      </c>
      <c r="G507" s="48">
        <f t="shared" si="21"/>
        <v>7.9503724526523213E-4</v>
      </c>
    </row>
    <row r="508" spans="1:7" ht="15">
      <c r="A508" s="7">
        <v>38975</v>
      </c>
      <c r="B508" s="42">
        <v>6.5303600000000008</v>
      </c>
      <c r="C508" s="42">
        <v>6.5355600000000003</v>
      </c>
      <c r="D508" s="42"/>
      <c r="E508" s="42">
        <f t="shared" si="23"/>
        <v>5.1999999999994273E-3</v>
      </c>
      <c r="F508" s="42">
        <f t="shared" si="22"/>
        <v>1</v>
      </c>
      <c r="G508" s="48">
        <f t="shared" si="21"/>
        <v>7.9564719779168539E-4</v>
      </c>
    </row>
    <row r="509" spans="1:7" ht="15">
      <c r="A509" s="7">
        <v>38982</v>
      </c>
      <c r="B509" s="42">
        <v>6.5389000000000008</v>
      </c>
      <c r="C509" s="42">
        <v>6.5439600000000002</v>
      </c>
      <c r="D509" s="42"/>
      <c r="E509" s="42">
        <f t="shared" si="23"/>
        <v>5.0599999999993983E-3</v>
      </c>
      <c r="F509" s="42">
        <f t="shared" si="22"/>
        <v>1</v>
      </c>
      <c r="G509" s="48">
        <f t="shared" si="21"/>
        <v>7.7323211022063069E-4</v>
      </c>
    </row>
    <row r="510" spans="1:7" ht="15">
      <c r="A510" s="7">
        <v>38989</v>
      </c>
      <c r="B510" s="42">
        <v>6.5042000000000009</v>
      </c>
      <c r="C510" s="42">
        <v>6.5093000000000005</v>
      </c>
      <c r="D510" s="42"/>
      <c r="E510" s="42">
        <f t="shared" si="23"/>
        <v>5.0999999999996604E-3</v>
      </c>
      <c r="F510" s="42">
        <f t="shared" si="22"/>
        <v>1</v>
      </c>
      <c r="G510" s="48">
        <f t="shared" si="21"/>
        <v>7.8349438495685559E-4</v>
      </c>
    </row>
    <row r="511" spans="1:7" ht="15">
      <c r="A511" s="7">
        <v>38996</v>
      </c>
      <c r="B511" s="42">
        <v>6.6830600000000002</v>
      </c>
      <c r="C511" s="42">
        <v>6.6881400000000006</v>
      </c>
      <c r="D511" s="42"/>
      <c r="E511" s="42">
        <f t="shared" si="23"/>
        <v>5.0800000000004175E-3</v>
      </c>
      <c r="F511" s="42">
        <f t="shared" si="22"/>
        <v>1</v>
      </c>
      <c r="G511" s="48">
        <f t="shared" si="21"/>
        <v>7.5955347824663017E-4</v>
      </c>
    </row>
    <row r="512" spans="1:7" ht="15">
      <c r="A512" s="7">
        <v>39003</v>
      </c>
      <c r="B512" s="42">
        <v>6.7277200000000006</v>
      </c>
      <c r="C512" s="42">
        <v>6.7329400000000001</v>
      </c>
      <c r="D512" s="42"/>
      <c r="E512" s="42">
        <f t="shared" si="23"/>
        <v>5.2199999999995583E-3</v>
      </c>
      <c r="F512" s="42">
        <f t="shared" si="22"/>
        <v>1</v>
      </c>
      <c r="G512" s="48">
        <f t="shared" si="21"/>
        <v>7.752928141346215E-4</v>
      </c>
    </row>
    <row r="513" spans="1:7" ht="15">
      <c r="A513" s="7">
        <v>39010</v>
      </c>
      <c r="B513" s="42">
        <v>6.660260000000001</v>
      </c>
      <c r="C513" s="42">
        <v>6.6654200000000001</v>
      </c>
      <c r="D513" s="42"/>
      <c r="E513" s="42">
        <f t="shared" si="23"/>
        <v>5.1599999999991653E-3</v>
      </c>
      <c r="F513" s="42">
        <f t="shared" si="22"/>
        <v>1</v>
      </c>
      <c r="G513" s="48">
        <f t="shared" si="21"/>
        <v>7.7414476507094306E-4</v>
      </c>
    </row>
    <row r="514" spans="1:7" ht="15">
      <c r="A514" s="7">
        <v>39017</v>
      </c>
      <c r="B514" s="42">
        <v>6.5327200000000003</v>
      </c>
      <c r="C514" s="42">
        <v>6.5378100000000003</v>
      </c>
      <c r="D514" s="42"/>
      <c r="E514" s="42">
        <f t="shared" si="23"/>
        <v>5.0900000000000389E-3</v>
      </c>
      <c r="F514" s="42">
        <f t="shared" si="22"/>
        <v>1</v>
      </c>
      <c r="G514" s="48">
        <f t="shared" ref="G514:G577" si="24">E514/C514</f>
        <v>7.785481682704206E-4</v>
      </c>
    </row>
    <row r="515" spans="1:7" ht="15">
      <c r="A515" s="7">
        <v>39024</v>
      </c>
      <c r="B515" s="42">
        <v>6.4809000000000001</v>
      </c>
      <c r="C515" s="42">
        <v>6.4860600000000002</v>
      </c>
      <c r="D515" s="42"/>
      <c r="E515" s="42">
        <f t="shared" si="23"/>
        <v>5.1600000000000534E-3</v>
      </c>
      <c r="F515" s="42">
        <f t="shared" ref="F515:F578" si="25">IF(E515&gt;0,1,0)</f>
        <v>1</v>
      </c>
      <c r="G515" s="48">
        <f t="shared" si="24"/>
        <v>7.9555230756423053E-4</v>
      </c>
    </row>
    <row r="516" spans="1:7" ht="15">
      <c r="A516" s="7">
        <v>39031</v>
      </c>
      <c r="B516" s="42">
        <v>6.3614400000000009</v>
      </c>
      <c r="C516" s="42">
        <v>6.3665200000000004</v>
      </c>
      <c r="D516" s="42"/>
      <c r="E516" s="42">
        <f t="shared" ref="E516:E579" si="26">C516-B516</f>
        <v>5.0799999999995293E-3</v>
      </c>
      <c r="F516" s="42">
        <f t="shared" si="25"/>
        <v>1</v>
      </c>
      <c r="G516" s="48">
        <f t="shared" si="24"/>
        <v>7.9792414066075798E-4</v>
      </c>
    </row>
    <row r="517" spans="1:7" ht="15">
      <c r="A517" s="7">
        <v>39038</v>
      </c>
      <c r="B517" s="42">
        <v>6.4340800000000007</v>
      </c>
      <c r="C517" s="42">
        <v>6.4391100000000003</v>
      </c>
      <c r="D517" s="42"/>
      <c r="E517" s="42">
        <f t="shared" si="26"/>
        <v>5.0299999999996459E-3</v>
      </c>
      <c r="F517" s="42">
        <f t="shared" si="25"/>
        <v>1</v>
      </c>
      <c r="G517" s="48">
        <f t="shared" si="24"/>
        <v>7.8116385649564077E-4</v>
      </c>
    </row>
    <row r="518" spans="1:7" ht="15">
      <c r="A518" s="7">
        <v>39045</v>
      </c>
      <c r="B518" s="42">
        <v>6.2932700000000006</v>
      </c>
      <c r="C518" s="42">
        <v>6.2981500000000006</v>
      </c>
      <c r="D518" s="42"/>
      <c r="E518" s="42">
        <f t="shared" si="26"/>
        <v>4.8799999999999955E-3</v>
      </c>
      <c r="F518" s="42">
        <f t="shared" si="25"/>
        <v>1</v>
      </c>
      <c r="G518" s="48">
        <f t="shared" si="24"/>
        <v>7.7483070425442312E-4</v>
      </c>
    </row>
    <row r="519" spans="1:7" ht="15">
      <c r="A519" s="7">
        <v>39052</v>
      </c>
      <c r="B519" s="42">
        <v>6.1221600000000009</v>
      </c>
      <c r="C519" s="42">
        <v>6.1270200000000008</v>
      </c>
      <c r="D519" s="42"/>
      <c r="E519" s="42">
        <f t="shared" si="26"/>
        <v>4.8599999999998644E-3</v>
      </c>
      <c r="F519" s="42">
        <f t="shared" si="25"/>
        <v>1</v>
      </c>
      <c r="G519" s="48">
        <f t="shared" si="24"/>
        <v>7.9320779106317003E-4</v>
      </c>
    </row>
    <row r="520" spans="1:7" ht="15">
      <c r="A520" s="7">
        <v>39059</v>
      </c>
      <c r="B520" s="42">
        <v>6.0982400000000005</v>
      </c>
      <c r="C520" s="42">
        <v>6.1030200000000008</v>
      </c>
      <c r="D520" s="42"/>
      <c r="E520" s="42">
        <f t="shared" si="26"/>
        <v>4.7800000000002285E-3</v>
      </c>
      <c r="F520" s="42">
        <f t="shared" si="25"/>
        <v>1</v>
      </c>
      <c r="G520" s="48">
        <f t="shared" si="24"/>
        <v>7.8321879987288713E-4</v>
      </c>
    </row>
    <row r="521" spans="1:7" ht="15">
      <c r="A521" s="7">
        <v>39066</v>
      </c>
      <c r="B521" s="42">
        <v>6.2215900000000008</v>
      </c>
      <c r="C521" s="42">
        <v>6.2265500000000005</v>
      </c>
      <c r="D521" s="42"/>
      <c r="E521" s="42">
        <f t="shared" si="26"/>
        <v>4.9599999999996314E-3</v>
      </c>
      <c r="F521" s="42">
        <f t="shared" si="25"/>
        <v>1</v>
      </c>
      <c r="G521" s="48">
        <f t="shared" si="24"/>
        <v>7.9658880118197578E-4</v>
      </c>
    </row>
    <row r="522" spans="1:7" ht="15">
      <c r="A522" s="7">
        <v>39073</v>
      </c>
      <c r="B522" s="42">
        <v>6.2146000000000008</v>
      </c>
      <c r="C522" s="42">
        <v>6.2194600000000007</v>
      </c>
      <c r="D522" s="42"/>
      <c r="E522" s="42">
        <f t="shared" si="26"/>
        <v>4.8599999999998644E-3</v>
      </c>
      <c r="F522" s="42">
        <f t="shared" si="25"/>
        <v>1</v>
      </c>
      <c r="G522" s="48">
        <f t="shared" si="24"/>
        <v>7.8141832249099829E-4</v>
      </c>
    </row>
    <row r="523" spans="1:7" ht="15">
      <c r="A523" s="7">
        <v>39080</v>
      </c>
      <c r="B523" s="42">
        <v>6.2147400000000008</v>
      </c>
      <c r="C523" s="42">
        <v>6.2195900000000002</v>
      </c>
      <c r="D523" s="42"/>
      <c r="E523" s="42">
        <f t="shared" si="26"/>
        <v>4.8499999999993548E-3</v>
      </c>
      <c r="F523" s="42">
        <f t="shared" si="25"/>
        <v>1</v>
      </c>
      <c r="G523" s="48">
        <f t="shared" si="24"/>
        <v>7.7979416649640162E-4</v>
      </c>
    </row>
    <row r="524" spans="1:7" ht="15">
      <c r="A524" s="7">
        <v>39087</v>
      </c>
      <c r="B524" s="42">
        <v>6.3548600000000004</v>
      </c>
      <c r="C524" s="42">
        <v>6.3598900000000009</v>
      </c>
      <c r="D524" s="42"/>
      <c r="E524" s="42">
        <f t="shared" si="26"/>
        <v>5.030000000000534E-3</v>
      </c>
      <c r="F524" s="42">
        <f t="shared" si="25"/>
        <v>1</v>
      </c>
      <c r="G524" s="48">
        <f t="shared" si="24"/>
        <v>7.908941821321647E-4</v>
      </c>
    </row>
    <row r="525" spans="1:7" ht="15">
      <c r="A525" s="7">
        <v>39094</v>
      </c>
      <c r="B525" s="42">
        <v>6.4431700000000003</v>
      </c>
      <c r="C525" s="42">
        <v>6.4481600000000006</v>
      </c>
      <c r="D525" s="42"/>
      <c r="E525" s="42">
        <f t="shared" si="26"/>
        <v>4.990000000000272E-3</v>
      </c>
      <c r="F525" s="42">
        <f t="shared" si="25"/>
        <v>1</v>
      </c>
      <c r="G525" s="48">
        <f t="shared" si="24"/>
        <v>7.7386417210495266E-4</v>
      </c>
    </row>
    <row r="526" spans="1:7" ht="15">
      <c r="A526" s="7">
        <v>39101</v>
      </c>
      <c r="B526" s="42">
        <v>6.4519400000000005</v>
      </c>
      <c r="C526" s="42">
        <v>6.4570000000000007</v>
      </c>
      <c r="D526" s="42"/>
      <c r="E526" s="42">
        <f t="shared" si="26"/>
        <v>5.0600000000002865E-3</v>
      </c>
      <c r="F526" s="42">
        <f t="shared" si="25"/>
        <v>1</v>
      </c>
      <c r="G526" s="48">
        <f t="shared" si="24"/>
        <v>7.8364565587738671E-4</v>
      </c>
    </row>
    <row r="527" spans="1:7" ht="15">
      <c r="A527" s="7">
        <v>39108</v>
      </c>
      <c r="B527" s="42">
        <v>6.3359000000000005</v>
      </c>
      <c r="C527" s="42">
        <v>6.3407700000000009</v>
      </c>
      <c r="D527" s="42"/>
      <c r="E527" s="42">
        <f t="shared" si="26"/>
        <v>4.870000000000374E-3</v>
      </c>
      <c r="F527" s="42">
        <f t="shared" si="25"/>
        <v>1</v>
      </c>
      <c r="G527" s="48">
        <f t="shared" si="24"/>
        <v>7.6804552128532867E-4</v>
      </c>
    </row>
    <row r="528" spans="1:7" ht="15">
      <c r="A528" s="7">
        <v>39115</v>
      </c>
      <c r="B528" s="42">
        <v>6.2557200000000002</v>
      </c>
      <c r="C528" s="42">
        <v>6.260720000000001</v>
      </c>
      <c r="D528" s="42"/>
      <c r="E528" s="42">
        <f t="shared" si="26"/>
        <v>5.0000000000007816E-3</v>
      </c>
      <c r="F528" s="42">
        <f t="shared" si="25"/>
        <v>1</v>
      </c>
      <c r="G528" s="48">
        <f t="shared" si="24"/>
        <v>7.9863018949909604E-4</v>
      </c>
    </row>
    <row r="529" spans="1:7" ht="15">
      <c r="A529" s="7">
        <v>39122</v>
      </c>
      <c r="B529" s="42">
        <v>6.2539700000000007</v>
      </c>
      <c r="C529" s="42">
        <v>6.2587900000000003</v>
      </c>
      <c r="D529" s="42"/>
      <c r="E529" s="42">
        <f t="shared" si="26"/>
        <v>4.8199999999996024E-3</v>
      </c>
      <c r="F529" s="42">
        <f t="shared" si="25"/>
        <v>1</v>
      </c>
      <c r="G529" s="48">
        <f t="shared" si="24"/>
        <v>7.7011690758111426E-4</v>
      </c>
    </row>
    <row r="530" spans="1:7" ht="15">
      <c r="A530" s="7">
        <v>39129</v>
      </c>
      <c r="B530" s="42">
        <v>6.1139500000000009</v>
      </c>
      <c r="C530" s="42">
        <v>6.1188000000000002</v>
      </c>
      <c r="D530" s="42"/>
      <c r="E530" s="42">
        <f t="shared" si="26"/>
        <v>4.8499999999993548E-3</v>
      </c>
      <c r="F530" s="42">
        <f t="shared" si="25"/>
        <v>1</v>
      </c>
      <c r="G530" s="48">
        <f t="shared" si="24"/>
        <v>7.9263907955797787E-4</v>
      </c>
    </row>
    <row r="531" spans="1:7" ht="15">
      <c r="A531" s="7">
        <v>39136</v>
      </c>
      <c r="B531" s="42">
        <v>6.1104000000000003</v>
      </c>
      <c r="C531" s="42">
        <v>6.1152300000000004</v>
      </c>
      <c r="D531" s="42"/>
      <c r="E531" s="42">
        <f t="shared" si="26"/>
        <v>4.830000000000112E-3</v>
      </c>
      <c r="F531" s="42">
        <f t="shared" si="25"/>
        <v>1</v>
      </c>
      <c r="G531" s="48">
        <f t="shared" si="24"/>
        <v>7.8983129007414467E-4</v>
      </c>
    </row>
    <row r="532" spans="1:7" ht="15">
      <c r="A532" s="7">
        <v>39143</v>
      </c>
      <c r="B532" s="42">
        <v>6.1587300000000003</v>
      </c>
      <c r="C532" s="42">
        <v>6.1636400000000009</v>
      </c>
      <c r="D532" s="42"/>
      <c r="E532" s="42">
        <f t="shared" si="26"/>
        <v>4.9100000000006361E-3</v>
      </c>
      <c r="F532" s="42">
        <f t="shared" si="25"/>
        <v>1</v>
      </c>
      <c r="G532" s="48">
        <f t="shared" si="24"/>
        <v>7.9660719964187319E-4</v>
      </c>
    </row>
    <row r="533" spans="1:7" ht="15">
      <c r="A533" s="7">
        <v>39150</v>
      </c>
      <c r="B533" s="42">
        <v>6.1677800000000005</v>
      </c>
      <c r="C533" s="42">
        <v>6.1727200000000009</v>
      </c>
      <c r="D533" s="42"/>
      <c r="E533" s="42">
        <f t="shared" si="26"/>
        <v>4.9400000000003885E-3</v>
      </c>
      <c r="F533" s="42">
        <f t="shared" si="25"/>
        <v>1</v>
      </c>
      <c r="G533" s="48">
        <f t="shared" si="24"/>
        <v>8.002954937208213E-4</v>
      </c>
    </row>
    <row r="534" spans="1:7" ht="15">
      <c r="A534" s="7">
        <v>39157</v>
      </c>
      <c r="B534" s="42">
        <v>6.1052600000000004</v>
      </c>
      <c r="C534" s="42">
        <v>6.1100500000000002</v>
      </c>
      <c r="D534" s="42"/>
      <c r="E534" s="42">
        <f t="shared" si="26"/>
        <v>4.7899999999998499E-3</v>
      </c>
      <c r="F534" s="42">
        <f t="shared" si="25"/>
        <v>1</v>
      </c>
      <c r="G534" s="48">
        <f t="shared" si="24"/>
        <v>7.839543047928985E-4</v>
      </c>
    </row>
    <row r="535" spans="1:7" ht="15">
      <c r="A535" s="7">
        <v>39164</v>
      </c>
      <c r="B535" s="42">
        <v>6.0948300000000009</v>
      </c>
      <c r="C535" s="42">
        <v>6.0996900000000007</v>
      </c>
      <c r="D535" s="42"/>
      <c r="E535" s="42">
        <f t="shared" si="26"/>
        <v>4.8599999999998644E-3</v>
      </c>
      <c r="F535" s="42">
        <f t="shared" si="25"/>
        <v>1</v>
      </c>
      <c r="G535" s="48">
        <f t="shared" si="24"/>
        <v>7.9676180264896476E-4</v>
      </c>
    </row>
    <row r="536" spans="1:7" ht="15">
      <c r="A536" s="7">
        <v>39171</v>
      </c>
      <c r="B536" s="42">
        <v>6.0964300000000007</v>
      </c>
      <c r="C536" s="42">
        <v>6.1012100000000009</v>
      </c>
      <c r="D536" s="42"/>
      <c r="E536" s="42">
        <f t="shared" si="26"/>
        <v>4.7800000000002285E-3</v>
      </c>
      <c r="F536" s="42">
        <f t="shared" si="25"/>
        <v>1</v>
      </c>
      <c r="G536" s="48">
        <f t="shared" si="24"/>
        <v>7.8345115149293788E-4</v>
      </c>
    </row>
    <row r="537" spans="1:7" ht="15">
      <c r="A537" s="7">
        <v>39178</v>
      </c>
      <c r="B537" s="42">
        <v>6.0598800000000006</v>
      </c>
      <c r="C537" s="42">
        <v>6.0646900000000006</v>
      </c>
      <c r="D537" s="42"/>
      <c r="E537" s="42">
        <f t="shared" si="26"/>
        <v>4.809999999999981E-3</v>
      </c>
      <c r="F537" s="42">
        <f t="shared" si="25"/>
        <v>1</v>
      </c>
      <c r="G537" s="48">
        <f t="shared" si="24"/>
        <v>7.9311555908051035E-4</v>
      </c>
    </row>
    <row r="538" spans="1:7" ht="15">
      <c r="A538" s="7">
        <v>39185</v>
      </c>
      <c r="B538" s="42">
        <v>5.9854200000000004</v>
      </c>
      <c r="C538" s="42">
        <v>5.9901100000000005</v>
      </c>
      <c r="D538" s="42"/>
      <c r="E538" s="42">
        <f t="shared" si="26"/>
        <v>4.690000000000083E-3</v>
      </c>
      <c r="F538" s="42">
        <f t="shared" si="25"/>
        <v>1</v>
      </c>
      <c r="G538" s="48">
        <f t="shared" si="24"/>
        <v>7.829572411859019E-4</v>
      </c>
    </row>
    <row r="539" spans="1:7" ht="15">
      <c r="A539" s="7">
        <v>39192</v>
      </c>
      <c r="B539" s="42">
        <v>5.9535100000000005</v>
      </c>
      <c r="C539" s="42">
        <v>5.9581700000000009</v>
      </c>
      <c r="D539" s="42"/>
      <c r="E539" s="42">
        <f t="shared" si="26"/>
        <v>4.6600000000003305E-3</v>
      </c>
      <c r="F539" s="42">
        <f t="shared" si="25"/>
        <v>1</v>
      </c>
      <c r="G539" s="48">
        <f t="shared" si="24"/>
        <v>7.8211934201278751E-4</v>
      </c>
    </row>
    <row r="540" spans="1:7" ht="15">
      <c r="A540" s="7">
        <v>39199</v>
      </c>
      <c r="B540" s="42">
        <v>5.9510100000000001</v>
      </c>
      <c r="C540" s="42">
        <v>5.9556500000000003</v>
      </c>
      <c r="D540" s="42"/>
      <c r="E540" s="42">
        <f t="shared" si="26"/>
        <v>4.6400000000001995E-3</v>
      </c>
      <c r="F540" s="42">
        <f t="shared" si="25"/>
        <v>1</v>
      </c>
      <c r="G540" s="48">
        <f t="shared" si="24"/>
        <v>7.7909212260629805E-4</v>
      </c>
    </row>
    <row r="541" spans="1:7" ht="15">
      <c r="A541" s="7">
        <v>39206</v>
      </c>
      <c r="B541" s="42">
        <v>5.9618800000000007</v>
      </c>
      <c r="C541" s="42">
        <v>5.9665500000000007</v>
      </c>
      <c r="D541" s="42"/>
      <c r="E541" s="42">
        <f t="shared" si="26"/>
        <v>4.669999999999952E-3</v>
      </c>
      <c r="F541" s="42">
        <f t="shared" si="25"/>
        <v>1</v>
      </c>
      <c r="G541" s="48">
        <f t="shared" si="24"/>
        <v>7.8269686837451318E-4</v>
      </c>
    </row>
    <row r="542" spans="1:7" ht="15">
      <c r="A542" s="7">
        <v>39213</v>
      </c>
      <c r="B542" s="42">
        <v>6.0440600000000009</v>
      </c>
      <c r="C542" s="42">
        <v>6.0488400000000002</v>
      </c>
      <c r="D542" s="42"/>
      <c r="E542" s="42">
        <f t="shared" si="26"/>
        <v>4.7799999999993403E-3</v>
      </c>
      <c r="F542" s="42">
        <f t="shared" si="25"/>
        <v>1</v>
      </c>
      <c r="G542" s="48">
        <f t="shared" si="24"/>
        <v>7.9023416059927857E-4</v>
      </c>
    </row>
    <row r="543" spans="1:7" ht="15">
      <c r="A543" s="7">
        <v>39220</v>
      </c>
      <c r="B543" s="42">
        <v>6.0515600000000003</v>
      </c>
      <c r="C543" s="42">
        <v>6.0562700000000005</v>
      </c>
      <c r="D543" s="42"/>
      <c r="E543" s="42">
        <f t="shared" si="26"/>
        <v>4.710000000000214E-3</v>
      </c>
      <c r="F543" s="42">
        <f t="shared" si="25"/>
        <v>1</v>
      </c>
      <c r="G543" s="48">
        <f t="shared" si="24"/>
        <v>7.7770641005110632E-4</v>
      </c>
    </row>
    <row r="544" spans="1:7" ht="15">
      <c r="A544" s="7">
        <v>39227</v>
      </c>
      <c r="B544" s="42">
        <v>6.0115200000000009</v>
      </c>
      <c r="C544" s="42">
        <v>6.0162400000000007</v>
      </c>
      <c r="D544" s="42"/>
      <c r="E544" s="42">
        <f t="shared" si="26"/>
        <v>4.7199999999998354E-3</v>
      </c>
      <c r="F544" s="42">
        <f t="shared" si="25"/>
        <v>1</v>
      </c>
      <c r="G544" s="48">
        <f t="shared" si="24"/>
        <v>7.8454316982032551E-4</v>
      </c>
    </row>
    <row r="545" spans="1:7" ht="15">
      <c r="A545" s="7">
        <v>39234</v>
      </c>
      <c r="B545" s="42">
        <v>6.0307000000000004</v>
      </c>
      <c r="C545" s="42">
        <v>6.0354400000000004</v>
      </c>
      <c r="D545" s="42"/>
      <c r="E545" s="42">
        <f t="shared" si="26"/>
        <v>4.7399999999999665E-3</v>
      </c>
      <c r="F545" s="42">
        <f t="shared" si="25"/>
        <v>1</v>
      </c>
      <c r="G545" s="48">
        <f t="shared" si="24"/>
        <v>7.8536113357103481E-4</v>
      </c>
    </row>
    <row r="546" spans="1:7" ht="15">
      <c r="A546" s="7">
        <v>39241</v>
      </c>
      <c r="B546" s="42">
        <v>6.0510400000000004</v>
      </c>
      <c r="C546" s="42">
        <v>6.0556600000000005</v>
      </c>
      <c r="D546" s="42"/>
      <c r="E546" s="42">
        <f t="shared" si="26"/>
        <v>4.6200000000000685E-3</v>
      </c>
      <c r="F546" s="42">
        <f t="shared" si="25"/>
        <v>1</v>
      </c>
      <c r="G546" s="48">
        <f t="shared" si="24"/>
        <v>7.6292262115113267E-4</v>
      </c>
    </row>
    <row r="547" spans="1:7" ht="15">
      <c r="A547" s="7">
        <v>39248</v>
      </c>
      <c r="B547" s="42">
        <v>6.0363300000000004</v>
      </c>
      <c r="C547" s="42">
        <v>6.0412800000000004</v>
      </c>
      <c r="D547" s="42"/>
      <c r="E547" s="42">
        <f t="shared" si="26"/>
        <v>4.9500000000000099E-3</v>
      </c>
      <c r="F547" s="42">
        <f t="shared" si="25"/>
        <v>1</v>
      </c>
      <c r="G547" s="48">
        <f t="shared" si="24"/>
        <v>8.193627840457667E-4</v>
      </c>
    </row>
    <row r="548" spans="1:7" ht="15">
      <c r="A548" s="7">
        <v>39255</v>
      </c>
      <c r="B548" s="42">
        <v>5.9362400000000006</v>
      </c>
      <c r="C548" s="42">
        <v>5.9408400000000006</v>
      </c>
      <c r="D548" s="42"/>
      <c r="E548" s="42">
        <f t="shared" si="26"/>
        <v>4.5999999999999375E-3</v>
      </c>
      <c r="F548" s="42">
        <f t="shared" si="25"/>
        <v>1</v>
      </c>
      <c r="G548" s="48">
        <f t="shared" si="24"/>
        <v>7.7430127726044412E-4</v>
      </c>
    </row>
    <row r="549" spans="1:7" ht="15">
      <c r="A549" s="7">
        <v>39262</v>
      </c>
      <c r="B549" s="42">
        <v>5.9005200000000002</v>
      </c>
      <c r="C549" s="42">
        <v>5.9052700000000007</v>
      </c>
      <c r="D549" s="42"/>
      <c r="E549" s="42">
        <f t="shared" si="26"/>
        <v>4.7500000000004761E-3</v>
      </c>
      <c r="F549" s="42">
        <f t="shared" si="25"/>
        <v>1</v>
      </c>
      <c r="G549" s="48">
        <f t="shared" si="24"/>
        <v>8.04366269450927E-4</v>
      </c>
    </row>
    <row r="550" spans="1:7" ht="15">
      <c r="A550" s="7">
        <v>39269</v>
      </c>
      <c r="B550" s="42">
        <v>5.7947500000000005</v>
      </c>
      <c r="C550" s="42">
        <v>5.7994300000000001</v>
      </c>
      <c r="D550" s="42"/>
      <c r="E550" s="42">
        <f t="shared" si="26"/>
        <v>4.6799999999995734E-3</v>
      </c>
      <c r="F550" s="42">
        <f t="shared" si="25"/>
        <v>1</v>
      </c>
      <c r="G550" s="48">
        <f t="shared" si="24"/>
        <v>8.0697585797217543E-4</v>
      </c>
    </row>
    <row r="551" spans="1:7" ht="15">
      <c r="A551" s="7">
        <v>39276</v>
      </c>
      <c r="B551" s="42">
        <v>5.7368000000000006</v>
      </c>
      <c r="C551" s="42">
        <v>5.7413600000000002</v>
      </c>
      <c r="D551" s="42"/>
      <c r="E551" s="42">
        <f t="shared" si="26"/>
        <v>4.5599999999996754E-3</v>
      </c>
      <c r="F551" s="42">
        <f t="shared" si="25"/>
        <v>1</v>
      </c>
      <c r="G551" s="48">
        <f t="shared" si="24"/>
        <v>7.9423690554148764E-4</v>
      </c>
    </row>
    <row r="552" spans="1:7" ht="15">
      <c r="A552" s="7">
        <v>39283</v>
      </c>
      <c r="B552" s="42">
        <v>5.7023100000000007</v>
      </c>
      <c r="C552" s="42">
        <v>5.7069100000000006</v>
      </c>
      <c r="D552" s="42"/>
      <c r="E552" s="42">
        <f t="shared" si="26"/>
        <v>4.5999999999999375E-3</v>
      </c>
      <c r="F552" s="42">
        <f t="shared" si="25"/>
        <v>1</v>
      </c>
      <c r="G552" s="48">
        <f t="shared" si="24"/>
        <v>8.0604039664195458E-4</v>
      </c>
    </row>
    <row r="553" spans="1:7" ht="15">
      <c r="A553" s="7">
        <v>39290</v>
      </c>
      <c r="B553" s="42">
        <v>5.8717400000000008</v>
      </c>
      <c r="C553" s="42">
        <v>5.87643</v>
      </c>
      <c r="D553" s="42"/>
      <c r="E553" s="42">
        <f t="shared" si="26"/>
        <v>4.6899999999991948E-3</v>
      </c>
      <c r="F553" s="42">
        <f t="shared" si="25"/>
        <v>1</v>
      </c>
      <c r="G553" s="48">
        <f t="shared" si="24"/>
        <v>7.9810361052530109E-4</v>
      </c>
    </row>
    <row r="554" spans="1:7" ht="15">
      <c r="A554" s="7">
        <v>39297</v>
      </c>
      <c r="B554" s="42">
        <v>5.7539800000000003</v>
      </c>
      <c r="C554" s="42">
        <v>5.7585400000000009</v>
      </c>
      <c r="D554" s="42"/>
      <c r="E554" s="42">
        <f t="shared" si="26"/>
        <v>4.5600000000005636E-3</v>
      </c>
      <c r="F554" s="42">
        <f t="shared" si="25"/>
        <v>1</v>
      </c>
      <c r="G554" s="48">
        <f t="shared" si="24"/>
        <v>7.9186738305205191E-4</v>
      </c>
    </row>
    <row r="555" spans="1:7" ht="15">
      <c r="A555" s="7">
        <v>39304</v>
      </c>
      <c r="B555" s="42">
        <v>5.8359500000000004</v>
      </c>
      <c r="C555" s="42">
        <v>5.8406300000000009</v>
      </c>
      <c r="D555" s="42"/>
      <c r="E555" s="42">
        <f t="shared" si="26"/>
        <v>4.6800000000004616E-3</v>
      </c>
      <c r="F555" s="42">
        <f t="shared" si="25"/>
        <v>1</v>
      </c>
      <c r="G555" s="48">
        <f t="shared" si="24"/>
        <v>8.0128342319244004E-4</v>
      </c>
    </row>
    <row r="556" spans="1:7" ht="15">
      <c r="A556" s="7">
        <v>39311</v>
      </c>
      <c r="B556" s="42">
        <v>5.9179600000000008</v>
      </c>
      <c r="C556" s="42">
        <v>5.9226400000000003</v>
      </c>
      <c r="D556" s="42"/>
      <c r="E556" s="42">
        <f t="shared" si="26"/>
        <v>4.6799999999995734E-3</v>
      </c>
      <c r="F556" s="42">
        <f t="shared" si="25"/>
        <v>1</v>
      </c>
      <c r="G556" s="48">
        <f t="shared" si="24"/>
        <v>7.9018815933427878E-4</v>
      </c>
    </row>
    <row r="557" spans="1:7" ht="15">
      <c r="A557" s="7">
        <v>39318</v>
      </c>
      <c r="B557" s="42">
        <v>5.8272100000000009</v>
      </c>
      <c r="C557" s="42">
        <v>5.8318300000000001</v>
      </c>
      <c r="D557" s="42"/>
      <c r="E557" s="42">
        <f t="shared" si="26"/>
        <v>4.6199999999991803E-3</v>
      </c>
      <c r="F557" s="42">
        <f t="shared" si="25"/>
        <v>1</v>
      </c>
      <c r="G557" s="48">
        <f t="shared" si="24"/>
        <v>7.9220416232969419E-4</v>
      </c>
    </row>
    <row r="558" spans="1:7" ht="15">
      <c r="A558" s="7">
        <v>39325</v>
      </c>
      <c r="B558" s="42">
        <v>5.8145100000000003</v>
      </c>
      <c r="C558" s="42">
        <v>5.8193700000000002</v>
      </c>
      <c r="D558" s="42"/>
      <c r="E558" s="42">
        <f t="shared" si="26"/>
        <v>4.8599999999998644E-3</v>
      </c>
      <c r="F558" s="42">
        <f t="shared" si="25"/>
        <v>1</v>
      </c>
      <c r="G558" s="48">
        <f t="shared" si="24"/>
        <v>8.3514194835521106E-4</v>
      </c>
    </row>
    <row r="559" spans="1:7" ht="15">
      <c r="A559" s="7">
        <v>39332</v>
      </c>
      <c r="B559" s="42">
        <v>5.7477500000000008</v>
      </c>
      <c r="C559" s="42">
        <v>5.7523100000000005</v>
      </c>
      <c r="D559" s="42"/>
      <c r="E559" s="42">
        <f t="shared" si="26"/>
        <v>4.5599999999996754E-3</v>
      </c>
      <c r="F559" s="42">
        <f t="shared" si="25"/>
        <v>1</v>
      </c>
      <c r="G559" s="48">
        <f t="shared" si="24"/>
        <v>7.927250096047805E-4</v>
      </c>
    </row>
    <row r="560" spans="1:7" ht="15">
      <c r="A560" s="7">
        <v>39339</v>
      </c>
      <c r="B560" s="42">
        <v>5.6238000000000001</v>
      </c>
      <c r="C560" s="42">
        <v>5.6285800000000004</v>
      </c>
      <c r="D560" s="42"/>
      <c r="E560" s="42">
        <f t="shared" si="26"/>
        <v>4.7800000000002285E-3</v>
      </c>
      <c r="F560" s="42">
        <f t="shared" si="25"/>
        <v>1</v>
      </c>
      <c r="G560" s="48">
        <f t="shared" si="24"/>
        <v>8.4923728542549419E-4</v>
      </c>
    </row>
    <row r="561" spans="1:7" ht="15">
      <c r="A561" s="7">
        <v>39346</v>
      </c>
      <c r="B561" s="42">
        <v>5.5261100000000001</v>
      </c>
      <c r="C561" s="42">
        <v>5.5306300000000004</v>
      </c>
      <c r="D561" s="42"/>
      <c r="E561" s="42">
        <f t="shared" si="26"/>
        <v>4.5200000000003016E-3</v>
      </c>
      <c r="F561" s="42">
        <f t="shared" si="25"/>
        <v>1</v>
      </c>
      <c r="G561" s="48">
        <f t="shared" si="24"/>
        <v>8.1726674899610015E-4</v>
      </c>
    </row>
    <row r="562" spans="1:7" ht="15">
      <c r="A562" s="7">
        <v>39353</v>
      </c>
      <c r="B562" s="42">
        <v>5.4212300000000004</v>
      </c>
      <c r="C562" s="42">
        <v>5.4257600000000004</v>
      </c>
      <c r="D562" s="42"/>
      <c r="E562" s="42">
        <f t="shared" si="26"/>
        <v>4.529999999999923E-3</v>
      </c>
      <c r="F562" s="42">
        <f t="shared" si="25"/>
        <v>1</v>
      </c>
      <c r="G562" s="48">
        <f t="shared" si="24"/>
        <v>8.3490607767389689E-4</v>
      </c>
    </row>
    <row r="563" spans="1:7" ht="15">
      <c r="A563" s="7">
        <v>39360</v>
      </c>
      <c r="B563" s="42">
        <v>5.4108300000000007</v>
      </c>
      <c r="C563" s="42">
        <v>5.4172100000000007</v>
      </c>
      <c r="D563" s="42"/>
      <c r="E563" s="42">
        <f t="shared" si="26"/>
        <v>6.3800000000000523E-3</v>
      </c>
      <c r="F563" s="42">
        <f t="shared" si="25"/>
        <v>1</v>
      </c>
      <c r="G563" s="48">
        <f t="shared" si="24"/>
        <v>1.1777280186664448E-3</v>
      </c>
    </row>
    <row r="564" spans="1:7" ht="15">
      <c r="A564" s="7">
        <v>39367</v>
      </c>
      <c r="B564" s="42">
        <v>5.4162600000000003</v>
      </c>
      <c r="C564" s="42">
        <v>5.4207200000000002</v>
      </c>
      <c r="D564" s="42"/>
      <c r="E564" s="42">
        <f t="shared" si="26"/>
        <v>4.4599999999999085E-3</v>
      </c>
      <c r="F564" s="42">
        <f t="shared" si="25"/>
        <v>1</v>
      </c>
      <c r="G564" s="48">
        <f t="shared" si="24"/>
        <v>8.2276893106449111E-4</v>
      </c>
    </row>
    <row r="565" spans="1:7" ht="15">
      <c r="A565" s="7">
        <v>39374</v>
      </c>
      <c r="B565" s="42">
        <v>5.3800500000000007</v>
      </c>
      <c r="C565" s="42">
        <v>5.3843900000000007</v>
      </c>
      <c r="D565" s="42"/>
      <c r="E565" s="42">
        <f t="shared" si="26"/>
        <v>4.3400000000000105E-3</v>
      </c>
      <c r="F565" s="42">
        <f t="shared" si="25"/>
        <v>1</v>
      </c>
      <c r="G565" s="48">
        <f t="shared" si="24"/>
        <v>8.0603373826933222E-4</v>
      </c>
    </row>
    <row r="566" spans="1:7" ht="15">
      <c r="A566" s="7">
        <v>39381</v>
      </c>
      <c r="B566" s="42">
        <v>5.3636000000000008</v>
      </c>
      <c r="C566" s="42">
        <v>5.3680700000000003</v>
      </c>
      <c r="D566" s="42"/>
      <c r="E566" s="42">
        <f t="shared" si="26"/>
        <v>4.4699999999995299E-3</v>
      </c>
      <c r="F566" s="42">
        <f t="shared" si="25"/>
        <v>1</v>
      </c>
      <c r="G566" s="48">
        <f t="shared" si="24"/>
        <v>8.3270151097126707E-4</v>
      </c>
    </row>
    <row r="567" spans="1:7" ht="15">
      <c r="A567" s="7">
        <v>39388</v>
      </c>
      <c r="B567" s="42">
        <v>5.41554</v>
      </c>
      <c r="C567" s="42">
        <v>5.4199300000000008</v>
      </c>
      <c r="D567" s="42"/>
      <c r="E567" s="42">
        <f t="shared" si="26"/>
        <v>4.3900000000007822E-3</v>
      </c>
      <c r="F567" s="42">
        <f t="shared" si="25"/>
        <v>1</v>
      </c>
      <c r="G567" s="48">
        <f t="shared" si="24"/>
        <v>8.0997356054428402E-4</v>
      </c>
    </row>
    <row r="568" spans="1:7" ht="15">
      <c r="A568" s="7">
        <v>39395</v>
      </c>
      <c r="B568" s="42">
        <v>5.3125900000000001</v>
      </c>
      <c r="C568" s="42">
        <v>5.31677</v>
      </c>
      <c r="D568" s="42"/>
      <c r="E568" s="42">
        <f t="shared" si="26"/>
        <v>4.1799999999998505E-3</v>
      </c>
      <c r="F568" s="42">
        <f t="shared" si="25"/>
        <v>1</v>
      </c>
      <c r="G568" s="48">
        <f t="shared" si="24"/>
        <v>7.8619161633846312E-4</v>
      </c>
    </row>
    <row r="569" spans="1:7" ht="15">
      <c r="A569" s="7">
        <v>39402</v>
      </c>
      <c r="B569" s="42">
        <v>5.4906200000000007</v>
      </c>
      <c r="C569" s="42">
        <v>5.4950500000000009</v>
      </c>
      <c r="D569" s="42"/>
      <c r="E569" s="42">
        <f t="shared" si="26"/>
        <v>4.430000000000156E-3</v>
      </c>
      <c r="F569" s="42">
        <f t="shared" si="25"/>
        <v>1</v>
      </c>
      <c r="G569" s="48">
        <f t="shared" si="24"/>
        <v>8.0618010755136992E-4</v>
      </c>
    </row>
    <row r="570" spans="1:7" ht="15">
      <c r="A570" s="7">
        <v>39409</v>
      </c>
      <c r="B570" s="42">
        <v>5.4153400000000005</v>
      </c>
      <c r="C570" s="42">
        <v>5.4196400000000002</v>
      </c>
      <c r="D570" s="42"/>
      <c r="E570" s="42">
        <f t="shared" si="26"/>
        <v>4.2999999999997485E-3</v>
      </c>
      <c r="F570" s="42">
        <f t="shared" si="25"/>
        <v>1</v>
      </c>
      <c r="G570" s="48">
        <f t="shared" si="24"/>
        <v>7.9341063244048467E-4</v>
      </c>
    </row>
    <row r="571" spans="1:7" ht="15">
      <c r="A571" s="7">
        <v>39416</v>
      </c>
      <c r="B571" s="42">
        <v>5.5438200000000002</v>
      </c>
      <c r="C571" s="42">
        <v>5.54861</v>
      </c>
      <c r="D571" s="42"/>
      <c r="E571" s="42">
        <f t="shared" si="26"/>
        <v>4.7899999999998499E-3</v>
      </c>
      <c r="F571" s="42">
        <f t="shared" si="25"/>
        <v>1</v>
      </c>
      <c r="G571" s="48">
        <f t="shared" si="24"/>
        <v>8.6327927174550923E-4</v>
      </c>
    </row>
    <row r="572" spans="1:7" ht="15">
      <c r="A572" s="7">
        <v>39423</v>
      </c>
      <c r="B572" s="42">
        <v>5.4706100000000006</v>
      </c>
      <c r="C572" s="42">
        <v>5.4750300000000003</v>
      </c>
      <c r="D572" s="42"/>
      <c r="E572" s="42">
        <f t="shared" si="26"/>
        <v>4.4199999999996464E-3</v>
      </c>
      <c r="F572" s="42">
        <f t="shared" si="25"/>
        <v>1</v>
      </c>
      <c r="G572" s="48">
        <f t="shared" si="24"/>
        <v>8.0730151250306317E-4</v>
      </c>
    </row>
    <row r="573" spans="1:7" ht="15">
      <c r="A573" s="7">
        <v>39430</v>
      </c>
      <c r="B573" s="42">
        <v>5.53254</v>
      </c>
      <c r="C573" s="42">
        <v>5.5369600000000005</v>
      </c>
      <c r="D573" s="42"/>
      <c r="E573" s="42">
        <f t="shared" si="26"/>
        <v>4.4200000000005346E-3</v>
      </c>
      <c r="F573" s="42">
        <f t="shared" si="25"/>
        <v>1</v>
      </c>
      <c r="G573" s="48">
        <f t="shared" si="24"/>
        <v>7.9827197595802287E-4</v>
      </c>
    </row>
    <row r="574" spans="1:7" ht="15">
      <c r="A574" s="7">
        <v>39437</v>
      </c>
      <c r="B574" s="42">
        <v>5.5920700000000005</v>
      </c>
      <c r="C574" s="42">
        <v>5.5965200000000008</v>
      </c>
      <c r="D574" s="42"/>
      <c r="E574" s="42">
        <f t="shared" si="26"/>
        <v>4.4500000000002871E-3</v>
      </c>
      <c r="F574" s="42">
        <f t="shared" si="25"/>
        <v>1</v>
      </c>
      <c r="G574" s="48">
        <f t="shared" si="24"/>
        <v>7.9513697797922397E-4</v>
      </c>
    </row>
    <row r="575" spans="1:7" ht="15">
      <c r="A575" s="7">
        <v>39444</v>
      </c>
      <c r="B575" s="42">
        <v>5.4181000000000008</v>
      </c>
      <c r="C575" s="42">
        <v>5.4224400000000008</v>
      </c>
      <c r="D575" s="42"/>
      <c r="E575" s="42">
        <f t="shared" si="26"/>
        <v>4.3400000000000105E-3</v>
      </c>
      <c r="F575" s="42">
        <f t="shared" si="25"/>
        <v>1</v>
      </c>
      <c r="G575" s="48">
        <f t="shared" si="24"/>
        <v>8.0037768974852827E-4</v>
      </c>
    </row>
    <row r="576" spans="1:7" ht="15">
      <c r="A576" s="7">
        <v>39451</v>
      </c>
      <c r="B576" s="42">
        <v>5.3352400000000006</v>
      </c>
      <c r="C576" s="42">
        <v>5.3395300000000008</v>
      </c>
      <c r="D576" s="42"/>
      <c r="E576" s="42">
        <f t="shared" si="26"/>
        <v>4.290000000000127E-3</v>
      </c>
      <c r="F576" s="42">
        <f t="shared" si="25"/>
        <v>1</v>
      </c>
      <c r="G576" s="48">
        <f t="shared" si="24"/>
        <v>8.0344150140557809E-4</v>
      </c>
    </row>
    <row r="577" spans="1:7" ht="15">
      <c r="A577" s="7">
        <v>39458</v>
      </c>
      <c r="B577" s="42">
        <v>5.2834300000000001</v>
      </c>
      <c r="C577" s="42">
        <v>5.2877100000000006</v>
      </c>
      <c r="D577" s="42"/>
      <c r="E577" s="42">
        <f t="shared" si="26"/>
        <v>4.2800000000005056E-3</v>
      </c>
      <c r="F577" s="42">
        <f t="shared" si="25"/>
        <v>1</v>
      </c>
      <c r="G577" s="48">
        <f t="shared" si="24"/>
        <v>8.0942411743467493E-4</v>
      </c>
    </row>
    <row r="578" spans="1:7" ht="15">
      <c r="A578" s="7">
        <v>39465</v>
      </c>
      <c r="B578" s="42">
        <v>5.46516</v>
      </c>
      <c r="C578" s="42">
        <v>5.4694200000000004</v>
      </c>
      <c r="D578" s="42"/>
      <c r="E578" s="42">
        <f t="shared" si="26"/>
        <v>4.2600000000003746E-3</v>
      </c>
      <c r="F578" s="42">
        <f t="shared" si="25"/>
        <v>1</v>
      </c>
      <c r="G578" s="48">
        <f t="shared" ref="G578:G641" si="27">E578/C578</f>
        <v>7.7887600513406804E-4</v>
      </c>
    </row>
    <row r="579" spans="1:7" ht="15">
      <c r="A579" s="7">
        <v>39472</v>
      </c>
      <c r="B579" s="42">
        <v>5.4730000000000008</v>
      </c>
      <c r="C579" s="42">
        <v>5.4772400000000001</v>
      </c>
      <c r="D579" s="42"/>
      <c r="E579" s="42">
        <f t="shared" si="26"/>
        <v>4.2399999999993554E-3</v>
      </c>
      <c r="F579" s="42">
        <f t="shared" ref="F579:F642" si="28">IF(E579&gt;0,1,0)</f>
        <v>1</v>
      </c>
      <c r="G579" s="48">
        <f t="shared" si="27"/>
        <v>7.7411250921985441E-4</v>
      </c>
    </row>
    <row r="580" spans="1:7" ht="15">
      <c r="A580" s="7">
        <v>39479</v>
      </c>
      <c r="B580" s="42">
        <v>5.4349900000000009</v>
      </c>
      <c r="C580" s="42">
        <v>5.4392800000000001</v>
      </c>
      <c r="D580" s="42"/>
      <c r="E580" s="42">
        <f t="shared" ref="E580:E643" si="29">C580-B580</f>
        <v>4.2899999999992389E-3</v>
      </c>
      <c r="F580" s="42">
        <f t="shared" si="28"/>
        <v>1</v>
      </c>
      <c r="G580" s="48">
        <f t="shared" si="27"/>
        <v>7.887073289110395E-4</v>
      </c>
    </row>
    <row r="581" spans="1:7" ht="15">
      <c r="A581" s="7">
        <v>39486</v>
      </c>
      <c r="B581" s="42">
        <v>5.5388300000000008</v>
      </c>
      <c r="C581" s="42">
        <v>5.5431300000000006</v>
      </c>
      <c r="D581" s="42"/>
      <c r="E581" s="42">
        <f t="shared" si="29"/>
        <v>4.2999999999997485E-3</v>
      </c>
      <c r="F581" s="42">
        <f t="shared" si="28"/>
        <v>1</v>
      </c>
      <c r="G581" s="48">
        <f t="shared" si="27"/>
        <v>7.7573500892090714E-4</v>
      </c>
    </row>
    <row r="582" spans="1:7" ht="15">
      <c r="A582" s="7">
        <v>39493</v>
      </c>
      <c r="B582" s="42">
        <v>5.3956200000000001</v>
      </c>
      <c r="C582" s="42">
        <v>5.3999100000000002</v>
      </c>
      <c r="D582" s="42"/>
      <c r="E582" s="42">
        <f t="shared" si="29"/>
        <v>4.290000000000127E-3</v>
      </c>
      <c r="F582" s="42">
        <f t="shared" si="28"/>
        <v>1</v>
      </c>
      <c r="G582" s="48">
        <f t="shared" si="27"/>
        <v>7.9445768540589137E-4</v>
      </c>
    </row>
    <row r="583" spans="1:7" ht="15">
      <c r="A583" s="7">
        <v>39500</v>
      </c>
      <c r="B583" s="42">
        <v>5.3326900000000004</v>
      </c>
      <c r="C583" s="42">
        <v>5.3369300000000006</v>
      </c>
      <c r="D583" s="42"/>
      <c r="E583" s="42">
        <f t="shared" si="29"/>
        <v>4.2400000000002436E-3</v>
      </c>
      <c r="F583" s="42">
        <f t="shared" si="28"/>
        <v>1</v>
      </c>
      <c r="G583" s="48">
        <f t="shared" si="27"/>
        <v>7.9446423318279289E-4</v>
      </c>
    </row>
    <row r="584" spans="1:7" ht="15">
      <c r="A584" s="7">
        <v>39507</v>
      </c>
      <c r="B584" s="42">
        <v>5.2254900000000006</v>
      </c>
      <c r="C584" s="42">
        <v>5.2300600000000008</v>
      </c>
      <c r="D584" s="42"/>
      <c r="E584" s="42">
        <f t="shared" si="29"/>
        <v>4.570000000000185E-3</v>
      </c>
      <c r="F584" s="42">
        <f t="shared" si="28"/>
        <v>1</v>
      </c>
      <c r="G584" s="48">
        <f t="shared" si="27"/>
        <v>8.7379494690313002E-4</v>
      </c>
    </row>
    <row r="585" spans="1:7" ht="15">
      <c r="A585" s="7">
        <v>39514</v>
      </c>
      <c r="B585" s="42">
        <v>5.1768100000000006</v>
      </c>
      <c r="C585" s="42">
        <v>5.1808200000000006</v>
      </c>
      <c r="D585" s="42"/>
      <c r="E585" s="42">
        <f t="shared" si="29"/>
        <v>4.0100000000000691E-3</v>
      </c>
      <c r="F585" s="42">
        <f t="shared" si="28"/>
        <v>1</v>
      </c>
      <c r="G585" s="48">
        <f t="shared" si="27"/>
        <v>7.7400874764999917E-4</v>
      </c>
    </row>
    <row r="586" spans="1:7" ht="15">
      <c r="A586" s="7">
        <v>39521</v>
      </c>
      <c r="B586" s="42">
        <v>5.1464000000000008</v>
      </c>
      <c r="C586" s="42">
        <v>5.1505100000000006</v>
      </c>
      <c r="D586" s="42"/>
      <c r="E586" s="42">
        <f t="shared" si="29"/>
        <v>4.109999999999836E-3</v>
      </c>
      <c r="F586" s="42">
        <f t="shared" si="28"/>
        <v>1</v>
      </c>
      <c r="G586" s="48">
        <f t="shared" si="27"/>
        <v>7.9797922924134421E-4</v>
      </c>
    </row>
    <row r="587" spans="1:7" ht="15">
      <c r="A587" s="7">
        <v>39528</v>
      </c>
      <c r="B587" s="42">
        <v>5.2928800000000003</v>
      </c>
      <c r="C587" s="42">
        <v>5.2970600000000001</v>
      </c>
      <c r="D587" s="42"/>
      <c r="E587" s="42">
        <f t="shared" si="29"/>
        <v>4.1799999999998505E-3</v>
      </c>
      <c r="F587" s="42">
        <f t="shared" si="28"/>
        <v>1</v>
      </c>
      <c r="G587" s="48">
        <f t="shared" si="27"/>
        <v>7.8911698187293525E-4</v>
      </c>
    </row>
    <row r="588" spans="1:7" ht="15">
      <c r="A588" s="7">
        <v>39535</v>
      </c>
      <c r="B588" s="42">
        <v>5.12493</v>
      </c>
      <c r="C588" s="42">
        <v>5.1293500000000005</v>
      </c>
      <c r="D588" s="42"/>
      <c r="E588" s="42">
        <f t="shared" si="29"/>
        <v>4.4200000000005346E-3</v>
      </c>
      <c r="F588" s="42">
        <f t="shared" si="28"/>
        <v>1</v>
      </c>
      <c r="G588" s="48">
        <f t="shared" si="27"/>
        <v>8.6170762377309684E-4</v>
      </c>
    </row>
    <row r="589" spans="1:7" ht="15">
      <c r="A589" s="7">
        <v>39542</v>
      </c>
      <c r="B589" s="42">
        <v>5.0787500000000003</v>
      </c>
      <c r="C589" s="42">
        <v>5.0827200000000001</v>
      </c>
      <c r="D589" s="42"/>
      <c r="E589" s="42">
        <f t="shared" si="29"/>
        <v>3.969999999999807E-3</v>
      </c>
      <c r="F589" s="42">
        <f t="shared" si="28"/>
        <v>1</v>
      </c>
      <c r="G589" s="48">
        <f t="shared" si="27"/>
        <v>7.8107784808130432E-4</v>
      </c>
    </row>
    <row r="590" spans="1:7" ht="15">
      <c r="A590" s="7">
        <v>39549</v>
      </c>
      <c r="B590" s="42">
        <v>5.0351000000000008</v>
      </c>
      <c r="C590" s="42">
        <v>5.0392900000000003</v>
      </c>
      <c r="D590" s="42"/>
      <c r="E590" s="42">
        <f t="shared" si="29"/>
        <v>4.1899999999994719E-3</v>
      </c>
      <c r="F590" s="42">
        <f t="shared" si="28"/>
        <v>1</v>
      </c>
      <c r="G590" s="48">
        <f t="shared" si="27"/>
        <v>8.3146633751966478E-4</v>
      </c>
    </row>
    <row r="591" spans="1:7" ht="15">
      <c r="A591" s="7">
        <v>39556</v>
      </c>
      <c r="B591" s="42">
        <v>5.0812400000000002</v>
      </c>
      <c r="C591" s="42">
        <v>5.0853100000000007</v>
      </c>
      <c r="D591" s="42"/>
      <c r="E591" s="42">
        <f t="shared" si="29"/>
        <v>4.0700000000004621E-3</v>
      </c>
      <c r="F591" s="42">
        <f t="shared" si="28"/>
        <v>1</v>
      </c>
      <c r="G591" s="48">
        <f t="shared" si="27"/>
        <v>8.0034452176965844E-4</v>
      </c>
    </row>
    <row r="592" spans="1:7" ht="15">
      <c r="A592" s="7">
        <v>39563</v>
      </c>
      <c r="B592" s="42">
        <v>5.11355</v>
      </c>
      <c r="C592" s="42">
        <v>5.1177400000000004</v>
      </c>
      <c r="D592" s="42"/>
      <c r="E592" s="42">
        <f t="shared" si="29"/>
        <v>4.1900000000003601E-3</v>
      </c>
      <c r="F592" s="42">
        <f t="shared" si="28"/>
        <v>1</v>
      </c>
      <c r="G592" s="48">
        <f t="shared" si="27"/>
        <v>8.1872076346206722E-4</v>
      </c>
    </row>
    <row r="593" spans="1:7" ht="15">
      <c r="A593" s="7">
        <v>39570</v>
      </c>
      <c r="B593" s="42">
        <v>5.1424800000000008</v>
      </c>
      <c r="C593" s="42">
        <v>5.1466700000000003</v>
      </c>
      <c r="D593" s="42"/>
      <c r="E593" s="42">
        <f t="shared" si="29"/>
        <v>4.1899999999994719E-3</v>
      </c>
      <c r="F593" s="42">
        <f t="shared" si="28"/>
        <v>1</v>
      </c>
      <c r="G593" s="48">
        <f t="shared" si="27"/>
        <v>8.1411864370543895E-4</v>
      </c>
    </row>
    <row r="594" spans="1:7" ht="15">
      <c r="A594" s="7">
        <v>39577</v>
      </c>
      <c r="B594" s="42">
        <v>5.1093200000000003</v>
      </c>
      <c r="C594" s="42">
        <v>5.1134600000000008</v>
      </c>
      <c r="D594" s="42"/>
      <c r="E594" s="42">
        <f t="shared" si="29"/>
        <v>4.1400000000004766E-3</v>
      </c>
      <c r="F594" s="42">
        <f t="shared" si="28"/>
        <v>1</v>
      </c>
      <c r="G594" s="48">
        <f t="shared" si="27"/>
        <v>8.096279231675765E-4</v>
      </c>
    </row>
    <row r="595" spans="1:7" ht="15">
      <c r="A595" s="7">
        <v>39584</v>
      </c>
      <c r="B595" s="42">
        <v>5.0609300000000008</v>
      </c>
      <c r="C595" s="42">
        <v>5.0654000000000003</v>
      </c>
      <c r="D595" s="42"/>
      <c r="E595" s="42">
        <f t="shared" si="29"/>
        <v>4.4699999999995299E-3</v>
      </c>
      <c r="F595" s="42">
        <f t="shared" si="28"/>
        <v>1</v>
      </c>
      <c r="G595" s="48">
        <f t="shared" si="27"/>
        <v>8.8245745646928762E-4</v>
      </c>
    </row>
    <row r="596" spans="1:7" ht="15">
      <c r="A596" s="7">
        <v>39591</v>
      </c>
      <c r="B596" s="42">
        <v>5.02902</v>
      </c>
      <c r="C596" s="42">
        <v>5.0331700000000001</v>
      </c>
      <c r="D596" s="42"/>
      <c r="E596" s="42">
        <f t="shared" si="29"/>
        <v>4.1500000000000981E-3</v>
      </c>
      <c r="F596" s="42">
        <f t="shared" si="28"/>
        <v>1</v>
      </c>
      <c r="G596" s="48">
        <f t="shared" si="27"/>
        <v>8.2453006753201218E-4</v>
      </c>
    </row>
    <row r="597" spans="1:7" ht="15">
      <c r="A597" s="7">
        <v>39598</v>
      </c>
      <c r="B597" s="42">
        <v>5.11477</v>
      </c>
      <c r="C597" s="42">
        <v>5.1189900000000002</v>
      </c>
      <c r="D597" s="42"/>
      <c r="E597" s="42">
        <f t="shared" si="29"/>
        <v>4.2200000000001125E-3</v>
      </c>
      <c r="F597" s="42">
        <f t="shared" si="28"/>
        <v>1</v>
      </c>
      <c r="G597" s="48">
        <f t="shared" si="27"/>
        <v>8.2438137210662894E-4</v>
      </c>
    </row>
    <row r="598" spans="1:7" ht="15">
      <c r="A598" s="7">
        <v>39605</v>
      </c>
      <c r="B598" s="42">
        <v>5.0460900000000004</v>
      </c>
      <c r="C598" s="42">
        <v>5.0503400000000003</v>
      </c>
      <c r="D598" s="42"/>
      <c r="E598" s="42">
        <f t="shared" si="29"/>
        <v>4.249999999999865E-3</v>
      </c>
      <c r="F598" s="42">
        <f t="shared" si="28"/>
        <v>1</v>
      </c>
      <c r="G598" s="48">
        <f t="shared" si="27"/>
        <v>8.415275011187098E-4</v>
      </c>
    </row>
    <row r="599" spans="1:7" ht="15">
      <c r="A599" s="7">
        <v>39612</v>
      </c>
      <c r="B599" s="42">
        <v>5.25265</v>
      </c>
      <c r="C599" s="42">
        <v>5.2567400000000006</v>
      </c>
      <c r="D599" s="42"/>
      <c r="E599" s="42">
        <f t="shared" si="29"/>
        <v>4.0900000000005932E-3</v>
      </c>
      <c r="F599" s="42">
        <f t="shared" si="28"/>
        <v>1</v>
      </c>
      <c r="G599" s="48">
        <f t="shared" si="27"/>
        <v>7.7804875264909294E-4</v>
      </c>
    </row>
    <row r="600" spans="1:7" ht="15">
      <c r="A600" s="7">
        <v>39619</v>
      </c>
      <c r="B600" s="42">
        <v>5.1552600000000002</v>
      </c>
      <c r="C600" s="42">
        <v>5.1591100000000001</v>
      </c>
      <c r="D600" s="42"/>
      <c r="E600" s="42">
        <f t="shared" si="29"/>
        <v>3.8499999999999091E-3</v>
      </c>
      <c r="F600" s="42">
        <f t="shared" si="28"/>
        <v>1</v>
      </c>
      <c r="G600" s="48">
        <f t="shared" si="27"/>
        <v>7.4625274514400909E-4</v>
      </c>
    </row>
    <row r="601" spans="1:7" ht="15">
      <c r="A601" s="7">
        <v>39626</v>
      </c>
      <c r="B601" s="42">
        <v>5.0805000000000007</v>
      </c>
      <c r="C601" s="42">
        <v>5.0843100000000003</v>
      </c>
      <c r="D601" s="42"/>
      <c r="E601" s="42">
        <f t="shared" si="29"/>
        <v>3.809999999999647E-3</v>
      </c>
      <c r="F601" s="42">
        <f t="shared" si="28"/>
        <v>1</v>
      </c>
      <c r="G601" s="48">
        <f t="shared" si="27"/>
        <v>7.493642205136286E-4</v>
      </c>
    </row>
    <row r="602" spans="1:7" ht="15">
      <c r="A602" s="7">
        <v>39633</v>
      </c>
      <c r="B602" s="42">
        <v>5.0984800000000003</v>
      </c>
      <c r="C602" s="42">
        <v>5.1026200000000008</v>
      </c>
      <c r="D602" s="42"/>
      <c r="E602" s="42">
        <f t="shared" si="29"/>
        <v>4.1400000000004766E-3</v>
      </c>
      <c r="F602" s="42">
        <f t="shared" si="28"/>
        <v>1</v>
      </c>
      <c r="G602" s="48">
        <f t="shared" si="27"/>
        <v>8.1134789578696351E-4</v>
      </c>
    </row>
    <row r="603" spans="1:7" ht="15">
      <c r="A603" s="7">
        <v>39640</v>
      </c>
      <c r="B603" s="42">
        <v>5.0725200000000008</v>
      </c>
      <c r="C603" s="42">
        <v>5.0764900000000006</v>
      </c>
      <c r="D603" s="42"/>
      <c r="E603" s="42">
        <f t="shared" si="29"/>
        <v>3.969999999999807E-3</v>
      </c>
      <c r="F603" s="42">
        <f t="shared" si="28"/>
        <v>1</v>
      </c>
      <c r="G603" s="48">
        <f t="shared" si="27"/>
        <v>7.8203640704498708E-4</v>
      </c>
    </row>
    <row r="604" spans="1:7" ht="15">
      <c r="A604" s="7">
        <v>39647</v>
      </c>
      <c r="B604" s="42">
        <v>5.0923900000000009</v>
      </c>
      <c r="C604" s="42">
        <v>5.0967600000000006</v>
      </c>
      <c r="D604" s="42"/>
      <c r="E604" s="42">
        <f t="shared" si="29"/>
        <v>4.369999999999763E-3</v>
      </c>
      <c r="F604" s="42">
        <f t="shared" si="28"/>
        <v>1</v>
      </c>
      <c r="G604" s="48">
        <f t="shared" si="27"/>
        <v>8.5740745100804485E-4</v>
      </c>
    </row>
    <row r="605" spans="1:7" ht="15">
      <c r="A605" s="7">
        <v>39654</v>
      </c>
      <c r="B605" s="42">
        <v>5.1639100000000004</v>
      </c>
      <c r="C605" s="42">
        <v>5.1676600000000006</v>
      </c>
      <c r="D605" s="42"/>
      <c r="E605" s="42">
        <f t="shared" si="29"/>
        <v>3.7500000000001421E-3</v>
      </c>
      <c r="F605" s="42">
        <f t="shared" si="28"/>
        <v>1</v>
      </c>
      <c r="G605" s="48">
        <f t="shared" si="27"/>
        <v>7.2566693629227573E-4</v>
      </c>
    </row>
    <row r="606" spans="1:7" ht="15">
      <c r="A606" s="7">
        <v>39661</v>
      </c>
      <c r="B606" s="42">
        <v>5.1542800000000009</v>
      </c>
      <c r="C606" s="42">
        <v>5.1589700000000001</v>
      </c>
      <c r="D606" s="42"/>
      <c r="E606" s="42">
        <f t="shared" si="29"/>
        <v>4.6899999999991948E-3</v>
      </c>
      <c r="F606" s="42">
        <f t="shared" si="28"/>
        <v>1</v>
      </c>
      <c r="G606" s="48">
        <f t="shared" si="27"/>
        <v>9.0909619555825966E-4</v>
      </c>
    </row>
    <row r="607" spans="1:7" ht="15">
      <c r="A607" s="7">
        <v>39668</v>
      </c>
      <c r="B607" s="42">
        <v>5.3623700000000003</v>
      </c>
      <c r="C607" s="42">
        <v>5.3663000000000007</v>
      </c>
      <c r="D607" s="42"/>
      <c r="E607" s="42">
        <f t="shared" si="29"/>
        <v>3.9300000000004331E-3</v>
      </c>
      <c r="F607" s="42">
        <f t="shared" si="28"/>
        <v>1</v>
      </c>
      <c r="G607" s="48">
        <f t="shared" si="27"/>
        <v>7.3234817285661115E-4</v>
      </c>
    </row>
    <row r="608" spans="1:7" ht="15">
      <c r="A608" s="7">
        <v>39675</v>
      </c>
      <c r="B608" s="42">
        <v>5.4406800000000004</v>
      </c>
      <c r="C608" s="42">
        <v>5.4448800000000004</v>
      </c>
      <c r="D608" s="42"/>
      <c r="E608" s="42">
        <f t="shared" si="29"/>
        <v>4.1999999999999815E-3</v>
      </c>
      <c r="F608" s="42">
        <f t="shared" si="28"/>
        <v>1</v>
      </c>
      <c r="G608" s="48">
        <f t="shared" si="27"/>
        <v>7.7136686207960161E-4</v>
      </c>
    </row>
    <row r="609" spans="1:7" ht="15">
      <c r="A609" s="7">
        <v>39682</v>
      </c>
      <c r="B609" s="42">
        <v>5.3727500000000008</v>
      </c>
      <c r="C609" s="42">
        <v>5.3768400000000005</v>
      </c>
      <c r="D609" s="42"/>
      <c r="E609" s="42">
        <f t="shared" si="29"/>
        <v>4.089999999999705E-3</v>
      </c>
      <c r="F609" s="42">
        <f t="shared" si="28"/>
        <v>1</v>
      </c>
      <c r="G609" s="48">
        <f t="shared" si="27"/>
        <v>7.6066983581428958E-4</v>
      </c>
    </row>
    <row r="610" spans="1:7" ht="15">
      <c r="A610" s="7">
        <v>39689</v>
      </c>
      <c r="B610" s="42">
        <v>5.4224600000000001</v>
      </c>
      <c r="C610" s="42">
        <v>5.4265800000000004</v>
      </c>
      <c r="D610" s="42"/>
      <c r="E610" s="42">
        <f t="shared" si="29"/>
        <v>4.1200000000003456E-3</v>
      </c>
      <c r="F610" s="42">
        <f t="shared" si="28"/>
        <v>1</v>
      </c>
      <c r="G610" s="48">
        <f t="shared" si="27"/>
        <v>7.5922588444293554E-4</v>
      </c>
    </row>
    <row r="611" spans="1:7" ht="15">
      <c r="A611" s="7">
        <v>39696</v>
      </c>
      <c r="B611" s="42">
        <v>5.6356100000000007</v>
      </c>
      <c r="C611" s="42">
        <v>5.6399000000000008</v>
      </c>
      <c r="D611" s="42"/>
      <c r="E611" s="42">
        <f t="shared" si="29"/>
        <v>4.290000000000127E-3</v>
      </c>
      <c r="F611" s="42">
        <f t="shared" si="28"/>
        <v>1</v>
      </c>
      <c r="G611" s="48">
        <f t="shared" si="27"/>
        <v>7.6065178460613244E-4</v>
      </c>
    </row>
    <row r="612" spans="1:7" ht="15">
      <c r="A612" s="7">
        <v>39703</v>
      </c>
      <c r="B612" s="42">
        <v>5.7477500000000008</v>
      </c>
      <c r="C612" s="42">
        <v>5.7520900000000008</v>
      </c>
      <c r="D612" s="42"/>
      <c r="E612" s="42">
        <f t="shared" si="29"/>
        <v>4.3400000000000105E-3</v>
      </c>
      <c r="F612" s="42">
        <f t="shared" si="28"/>
        <v>1</v>
      </c>
      <c r="G612" s="48">
        <f t="shared" si="27"/>
        <v>7.5450836130867382E-4</v>
      </c>
    </row>
    <row r="613" spans="1:7" ht="15">
      <c r="A613" s="7">
        <v>39710</v>
      </c>
      <c r="B613" s="42">
        <v>5.7227100000000002</v>
      </c>
      <c r="C613" s="42">
        <v>5.7280700000000007</v>
      </c>
      <c r="D613" s="42"/>
      <c r="E613" s="42">
        <f t="shared" si="29"/>
        <v>5.3600000000004755E-3</v>
      </c>
      <c r="F613" s="42">
        <f t="shared" si="28"/>
        <v>1</v>
      </c>
      <c r="G613" s="48">
        <f t="shared" si="27"/>
        <v>9.3574275454044297E-4</v>
      </c>
    </row>
    <row r="614" spans="1:7" ht="15">
      <c r="A614" s="7">
        <v>39717</v>
      </c>
      <c r="B614" s="42">
        <v>5.6655200000000008</v>
      </c>
      <c r="C614" s="42">
        <v>5.67056</v>
      </c>
      <c r="D614" s="42"/>
      <c r="E614" s="42">
        <f t="shared" si="29"/>
        <v>5.0399999999992673E-3</v>
      </c>
      <c r="F614" s="42">
        <f t="shared" si="28"/>
        <v>1</v>
      </c>
      <c r="G614" s="48">
        <f t="shared" si="27"/>
        <v>8.8880110606346947E-4</v>
      </c>
    </row>
    <row r="615" spans="1:7" ht="15">
      <c r="A615" s="7">
        <v>39724</v>
      </c>
      <c r="B615" s="42">
        <v>6.0012400000000001</v>
      </c>
      <c r="C615" s="42">
        <v>6.0069400000000002</v>
      </c>
      <c r="D615" s="42"/>
      <c r="E615" s="42">
        <f t="shared" si="29"/>
        <v>5.7000000000000384E-3</v>
      </c>
      <c r="F615" s="42">
        <f t="shared" si="28"/>
        <v>1</v>
      </c>
      <c r="G615" s="48">
        <f t="shared" si="27"/>
        <v>9.4890243618215566E-4</v>
      </c>
    </row>
    <row r="616" spans="1:7" ht="15">
      <c r="A616" s="7">
        <v>39731</v>
      </c>
      <c r="B616" s="42">
        <v>6.2470500000000007</v>
      </c>
      <c r="C616" s="42">
        <v>6.2529400000000006</v>
      </c>
      <c r="D616" s="42"/>
      <c r="E616" s="42">
        <f t="shared" si="29"/>
        <v>5.8899999999999508E-3</v>
      </c>
      <c r="F616" s="42">
        <f t="shared" si="28"/>
        <v>1</v>
      </c>
      <c r="G616" s="48">
        <f t="shared" si="27"/>
        <v>9.4195690347259858E-4</v>
      </c>
    </row>
    <row r="617" spans="1:7" ht="15">
      <c r="A617" s="7">
        <v>39738</v>
      </c>
      <c r="B617" s="42">
        <v>6.5385000000000009</v>
      </c>
      <c r="C617" s="42">
        <v>6.5479700000000003</v>
      </c>
      <c r="D617" s="42"/>
      <c r="E617" s="42">
        <f t="shared" si="29"/>
        <v>9.4699999999994233E-3</v>
      </c>
      <c r="F617" s="42">
        <f t="shared" si="28"/>
        <v>1</v>
      </c>
      <c r="G617" s="48">
        <f t="shared" si="27"/>
        <v>1.4462497537403841E-3</v>
      </c>
    </row>
    <row r="618" spans="1:7" ht="15">
      <c r="A618" s="7">
        <v>39745</v>
      </c>
      <c r="B618" s="42">
        <v>6.8138700000000005</v>
      </c>
      <c r="C618" s="42">
        <v>6.8238200000000004</v>
      </c>
      <c r="D618" s="42"/>
      <c r="E618" s="42">
        <f t="shared" si="29"/>
        <v>9.9499999999999034E-3</v>
      </c>
      <c r="F618" s="42">
        <f t="shared" si="28"/>
        <v>1</v>
      </c>
      <c r="G618" s="48">
        <f t="shared" si="27"/>
        <v>1.4581275590504882E-3</v>
      </c>
    </row>
    <row r="619" spans="1:7" ht="15">
      <c r="A619" s="7">
        <v>39752</v>
      </c>
      <c r="B619" s="42">
        <v>6.7428600000000003</v>
      </c>
      <c r="C619" s="42">
        <v>6.7543700000000007</v>
      </c>
      <c r="D619" s="42"/>
      <c r="E619" s="42">
        <f t="shared" si="29"/>
        <v>1.1510000000000353E-2</v>
      </c>
      <c r="F619" s="42">
        <f t="shared" si="28"/>
        <v>1</v>
      </c>
      <c r="G619" s="48">
        <f t="shared" si="27"/>
        <v>1.7040819499080377E-3</v>
      </c>
    </row>
    <row r="620" spans="1:7" ht="15">
      <c r="A620" s="7">
        <v>39759</v>
      </c>
      <c r="B620" s="42">
        <v>6.8727900000000002</v>
      </c>
      <c r="C620" s="42">
        <v>6.8803900000000002</v>
      </c>
      <c r="D620" s="42"/>
      <c r="E620" s="42">
        <f t="shared" si="29"/>
        <v>7.6000000000000512E-3</v>
      </c>
      <c r="F620" s="42">
        <f t="shared" si="28"/>
        <v>1</v>
      </c>
      <c r="G620" s="48">
        <f t="shared" si="27"/>
        <v>1.104588548032895E-3</v>
      </c>
    </row>
    <row r="621" spans="1:7" ht="15">
      <c r="A621" s="7">
        <v>39766</v>
      </c>
      <c r="B621" s="42">
        <v>6.9243900000000007</v>
      </c>
      <c r="C621" s="42">
        <v>6.9333100000000005</v>
      </c>
      <c r="D621" s="42"/>
      <c r="E621" s="42">
        <f t="shared" si="29"/>
        <v>8.919999999999817E-3</v>
      </c>
      <c r="F621" s="42">
        <f t="shared" si="28"/>
        <v>1</v>
      </c>
      <c r="G621" s="48">
        <f t="shared" si="27"/>
        <v>1.2865427912497518E-3</v>
      </c>
    </row>
    <row r="622" spans="1:7" ht="15">
      <c r="A622" s="7">
        <v>39773</v>
      </c>
      <c r="B622" s="42">
        <v>7.2981500000000006</v>
      </c>
      <c r="C622" s="42">
        <v>7.3102700000000009</v>
      </c>
      <c r="D622" s="42"/>
      <c r="E622" s="42">
        <f t="shared" si="29"/>
        <v>1.2120000000000353E-2</v>
      </c>
      <c r="F622" s="42">
        <f t="shared" si="28"/>
        <v>1</v>
      </c>
      <c r="G622" s="48">
        <f t="shared" si="27"/>
        <v>1.6579414987408607E-3</v>
      </c>
    </row>
    <row r="623" spans="1:7" ht="15">
      <c r="A623" s="7">
        <v>39780</v>
      </c>
      <c r="B623" s="42">
        <v>7.0172700000000008</v>
      </c>
      <c r="C623" s="42">
        <v>7.0265800000000009</v>
      </c>
      <c r="D623" s="42"/>
      <c r="E623" s="42">
        <f t="shared" si="29"/>
        <v>9.3100000000001515E-3</v>
      </c>
      <c r="F623" s="42">
        <f t="shared" si="28"/>
        <v>1</v>
      </c>
      <c r="G623" s="48">
        <f t="shared" si="27"/>
        <v>1.324968903791055E-3</v>
      </c>
    </row>
    <row r="624" spans="1:7" ht="15">
      <c r="A624" s="7">
        <v>39787</v>
      </c>
      <c r="B624" s="42">
        <v>7.3009800000000009</v>
      </c>
      <c r="C624" s="42">
        <v>7.3082000000000003</v>
      </c>
      <c r="D624" s="42"/>
      <c r="E624" s="42">
        <f t="shared" si="29"/>
        <v>7.2199999999993381E-3</v>
      </c>
      <c r="F624" s="42">
        <f t="shared" si="28"/>
        <v>1</v>
      </c>
      <c r="G624" s="48">
        <f t="shared" si="27"/>
        <v>9.879313647682519E-4</v>
      </c>
    </row>
    <row r="625" spans="1:7" ht="15">
      <c r="A625" s="7">
        <v>39794</v>
      </c>
      <c r="B625" s="42">
        <v>6.9231600000000002</v>
      </c>
      <c r="C625" s="42">
        <v>6.9329400000000003</v>
      </c>
      <c r="D625" s="42"/>
      <c r="E625" s="42">
        <f t="shared" si="29"/>
        <v>9.7800000000001219E-3</v>
      </c>
      <c r="F625" s="42">
        <f t="shared" si="28"/>
        <v>1</v>
      </c>
      <c r="G625" s="48">
        <f t="shared" si="27"/>
        <v>1.4106569507308763E-3</v>
      </c>
    </row>
    <row r="626" spans="1:7" ht="15">
      <c r="A626" s="7">
        <v>39801</v>
      </c>
      <c r="B626" s="42">
        <v>7.0452100000000009</v>
      </c>
      <c r="C626" s="42">
        <v>7.0510700000000002</v>
      </c>
      <c r="D626" s="42"/>
      <c r="E626" s="42">
        <f t="shared" si="29"/>
        <v>5.8599999999993102E-3</v>
      </c>
      <c r="F626" s="42">
        <f t="shared" si="28"/>
        <v>1</v>
      </c>
      <c r="G626" s="48">
        <f t="shared" si="27"/>
        <v>8.3107953828274431E-4</v>
      </c>
    </row>
    <row r="627" spans="1:7" ht="15">
      <c r="A627" s="7">
        <v>39808</v>
      </c>
      <c r="B627" s="42">
        <v>7.2242500000000005</v>
      </c>
      <c r="C627" s="42">
        <v>7.2354900000000004</v>
      </c>
      <c r="D627" s="42"/>
      <c r="E627" s="42">
        <f t="shared" si="29"/>
        <v>1.1239999999999917E-2</v>
      </c>
      <c r="F627" s="42">
        <f t="shared" si="28"/>
        <v>1</v>
      </c>
      <c r="G627" s="48">
        <f t="shared" si="27"/>
        <v>1.553453878037274E-3</v>
      </c>
    </row>
    <row r="628" spans="1:7" ht="15">
      <c r="A628" s="7">
        <v>39815</v>
      </c>
      <c r="B628" s="42">
        <v>6.8885800000000001</v>
      </c>
      <c r="C628" s="42">
        <v>6.8990100000000005</v>
      </c>
      <c r="D628" s="42"/>
      <c r="E628" s="42">
        <f t="shared" si="29"/>
        <v>1.0430000000000383E-2</v>
      </c>
      <c r="F628" s="42">
        <f t="shared" si="28"/>
        <v>1</v>
      </c>
      <c r="G628" s="48">
        <f t="shared" si="27"/>
        <v>1.5118111149281393E-3</v>
      </c>
    </row>
    <row r="629" spans="1:7" ht="15">
      <c r="A629" s="7">
        <v>39822</v>
      </c>
      <c r="B629" s="42">
        <v>7.0130100000000004</v>
      </c>
      <c r="C629" s="42">
        <v>7.0191200000000009</v>
      </c>
      <c r="D629" s="42"/>
      <c r="E629" s="42">
        <f t="shared" si="29"/>
        <v>6.1100000000005039E-3</v>
      </c>
      <c r="F629" s="42">
        <f t="shared" si="28"/>
        <v>1</v>
      </c>
      <c r="G629" s="48">
        <f t="shared" si="27"/>
        <v>8.7047949030654879E-4</v>
      </c>
    </row>
    <row r="630" spans="1:7" ht="15">
      <c r="A630" s="7">
        <v>39829</v>
      </c>
      <c r="B630" s="42">
        <v>6.9813500000000008</v>
      </c>
      <c r="C630" s="42">
        <v>6.9874000000000009</v>
      </c>
      <c r="D630" s="42"/>
      <c r="E630" s="42">
        <f t="shared" si="29"/>
        <v>6.0500000000001108E-3</v>
      </c>
      <c r="F630" s="42">
        <f t="shared" si="28"/>
        <v>1</v>
      </c>
      <c r="G630" s="48">
        <f t="shared" si="27"/>
        <v>8.6584423390676218E-4</v>
      </c>
    </row>
    <row r="631" spans="1:7" ht="15">
      <c r="A631" s="7">
        <v>39836</v>
      </c>
      <c r="B631" s="42">
        <v>7.0448000000000004</v>
      </c>
      <c r="C631" s="42">
        <v>7.0509500000000003</v>
      </c>
      <c r="D631" s="42"/>
      <c r="E631" s="42">
        <f t="shared" si="29"/>
        <v>6.1499999999998778E-3</v>
      </c>
      <c r="F631" s="42">
        <f t="shared" si="28"/>
        <v>1</v>
      </c>
      <c r="G631" s="48">
        <f t="shared" si="27"/>
        <v>8.722228919507127E-4</v>
      </c>
    </row>
    <row r="632" spans="1:7" ht="15">
      <c r="A632" s="7">
        <v>39843</v>
      </c>
      <c r="B632" s="42">
        <v>6.9189500000000006</v>
      </c>
      <c r="C632" s="42">
        <v>6.9257600000000004</v>
      </c>
      <c r="D632" s="42"/>
      <c r="E632" s="42">
        <f t="shared" si="29"/>
        <v>6.8099999999997607E-3</v>
      </c>
      <c r="F632" s="42">
        <f t="shared" si="28"/>
        <v>1</v>
      </c>
      <c r="G632" s="48">
        <f t="shared" si="27"/>
        <v>9.8328558887396627E-4</v>
      </c>
    </row>
    <row r="633" spans="1:7" ht="15">
      <c r="A633" s="7">
        <v>39850</v>
      </c>
      <c r="B633" s="42">
        <v>6.8129800000000005</v>
      </c>
      <c r="C633" s="42">
        <v>6.8185900000000004</v>
      </c>
      <c r="D633" s="42"/>
      <c r="E633" s="42">
        <f t="shared" si="29"/>
        <v>5.6099999999998929E-3</v>
      </c>
      <c r="F633" s="42">
        <f t="shared" si="28"/>
        <v>1</v>
      </c>
      <c r="G633" s="48">
        <f t="shared" si="27"/>
        <v>8.227507446554042E-4</v>
      </c>
    </row>
    <row r="634" spans="1:7" ht="15">
      <c r="A634" s="7">
        <v>39857</v>
      </c>
      <c r="B634" s="42">
        <v>6.7581200000000008</v>
      </c>
      <c r="C634" s="42">
        <v>6.7660800000000005</v>
      </c>
      <c r="D634" s="42"/>
      <c r="E634" s="42">
        <f t="shared" si="29"/>
        <v>7.9599999999997451E-3</v>
      </c>
      <c r="F634" s="42">
        <f t="shared" si="28"/>
        <v>1</v>
      </c>
      <c r="G634" s="48">
        <f t="shared" si="27"/>
        <v>1.1764566780173666E-3</v>
      </c>
    </row>
    <row r="635" spans="1:7" ht="15">
      <c r="A635" s="7">
        <v>39864</v>
      </c>
      <c r="B635" s="42">
        <v>6.9088900000000004</v>
      </c>
      <c r="C635" s="42">
        <v>6.9140000000000006</v>
      </c>
      <c r="D635" s="42"/>
      <c r="E635" s="42">
        <f t="shared" si="29"/>
        <v>5.11000000000017E-3</v>
      </c>
      <c r="F635" s="42">
        <f t="shared" si="28"/>
        <v>1</v>
      </c>
      <c r="G635" s="48">
        <f t="shared" si="27"/>
        <v>7.3908012727801119E-4</v>
      </c>
    </row>
    <row r="636" spans="1:7" ht="15">
      <c r="A636" s="7">
        <v>39871</v>
      </c>
      <c r="B636" s="42">
        <v>7.0575600000000005</v>
      </c>
      <c r="C636" s="42">
        <v>7.0628000000000002</v>
      </c>
      <c r="D636" s="42"/>
      <c r="E636" s="42">
        <f t="shared" si="29"/>
        <v>5.2399999999996894E-3</v>
      </c>
      <c r="F636" s="42">
        <f t="shared" si="28"/>
        <v>1</v>
      </c>
      <c r="G636" s="48">
        <f t="shared" si="27"/>
        <v>7.4191538766490474E-4</v>
      </c>
    </row>
    <row r="637" spans="1:7" ht="15">
      <c r="A637" s="7">
        <v>39878</v>
      </c>
      <c r="B637" s="42">
        <v>7.0811900000000003</v>
      </c>
      <c r="C637" s="42">
        <v>7.0871000000000004</v>
      </c>
      <c r="D637" s="42"/>
      <c r="E637" s="42">
        <f t="shared" si="29"/>
        <v>5.9100000000000819E-3</v>
      </c>
      <c r="F637" s="42">
        <f t="shared" si="28"/>
        <v>1</v>
      </c>
      <c r="G637" s="48">
        <f t="shared" si="27"/>
        <v>8.3390949753779143E-4</v>
      </c>
    </row>
    <row r="638" spans="1:7" ht="15">
      <c r="A638" s="7">
        <v>39885</v>
      </c>
      <c r="B638" s="42">
        <v>6.8508300000000002</v>
      </c>
      <c r="C638" s="42">
        <v>6.8569100000000009</v>
      </c>
      <c r="D638" s="42"/>
      <c r="E638" s="42">
        <f t="shared" si="29"/>
        <v>6.0800000000007515E-3</v>
      </c>
      <c r="F638" s="42">
        <f t="shared" si="28"/>
        <v>1</v>
      </c>
      <c r="G638" s="48">
        <f t="shared" si="27"/>
        <v>8.8669677741150905E-4</v>
      </c>
    </row>
    <row r="639" spans="1:7" ht="15">
      <c r="A639" s="7">
        <v>39892</v>
      </c>
      <c r="B639" s="42">
        <v>6.3884800000000004</v>
      </c>
      <c r="C639" s="42">
        <v>6.3934400000000009</v>
      </c>
      <c r="D639" s="42"/>
      <c r="E639" s="42">
        <f t="shared" si="29"/>
        <v>4.9600000000005195E-3</v>
      </c>
      <c r="F639" s="42">
        <f t="shared" si="28"/>
        <v>1</v>
      </c>
      <c r="G639" s="48">
        <f t="shared" si="27"/>
        <v>7.7579519006990276E-4</v>
      </c>
    </row>
    <row r="640" spans="1:7" ht="15">
      <c r="A640" s="7">
        <v>39899</v>
      </c>
      <c r="B640" s="42">
        <v>6.6477200000000005</v>
      </c>
      <c r="C640" s="42">
        <v>6.6533900000000008</v>
      </c>
      <c r="D640" s="42"/>
      <c r="E640" s="42">
        <f t="shared" si="29"/>
        <v>5.6700000000002859E-3</v>
      </c>
      <c r="F640" s="42">
        <f t="shared" si="28"/>
        <v>1</v>
      </c>
      <c r="G640" s="48">
        <f t="shared" si="27"/>
        <v>8.5219715062551354E-4</v>
      </c>
    </row>
    <row r="641" spans="1:7" ht="15">
      <c r="A641" s="7">
        <v>39906</v>
      </c>
      <c r="B641" s="42">
        <v>6.5777700000000001</v>
      </c>
      <c r="C641" s="42">
        <v>6.5834700000000002</v>
      </c>
      <c r="D641" s="42"/>
      <c r="E641" s="42">
        <f t="shared" si="29"/>
        <v>5.7000000000000384E-3</v>
      </c>
      <c r="F641" s="42">
        <f t="shared" si="28"/>
        <v>1</v>
      </c>
      <c r="G641" s="48">
        <f t="shared" si="27"/>
        <v>8.6580481114063531E-4</v>
      </c>
    </row>
    <row r="642" spans="1:7" ht="15">
      <c r="A642" s="7">
        <v>39913</v>
      </c>
      <c r="B642" s="42">
        <v>6.6427100000000001</v>
      </c>
      <c r="C642" s="42">
        <v>6.6492600000000008</v>
      </c>
      <c r="D642" s="42"/>
      <c r="E642" s="42">
        <f t="shared" si="29"/>
        <v>6.5500000000007219E-3</v>
      </c>
      <c r="F642" s="42">
        <f t="shared" si="28"/>
        <v>1</v>
      </c>
      <c r="G642" s="48">
        <f t="shared" ref="G642:G705" si="30">E642/C642</f>
        <v>9.8507202305229773E-4</v>
      </c>
    </row>
    <row r="643" spans="1:7" ht="15">
      <c r="A643" s="7">
        <v>39920</v>
      </c>
      <c r="B643" s="42">
        <v>6.7030600000000007</v>
      </c>
      <c r="C643" s="42">
        <v>6.7091900000000004</v>
      </c>
      <c r="D643" s="42"/>
      <c r="E643" s="42">
        <f t="shared" si="29"/>
        <v>6.1299999999997468E-3</v>
      </c>
      <c r="F643" s="42">
        <f t="shared" ref="F643:F706" si="31">IF(E643&gt;0,1,0)</f>
        <v>1</v>
      </c>
      <c r="G643" s="48">
        <f t="shared" si="30"/>
        <v>9.1367214224067977E-4</v>
      </c>
    </row>
    <row r="644" spans="1:7" ht="15">
      <c r="A644" s="7">
        <v>39927</v>
      </c>
      <c r="B644" s="42">
        <v>6.5632400000000004</v>
      </c>
      <c r="C644" s="42">
        <v>6.5685500000000001</v>
      </c>
      <c r="D644" s="42"/>
      <c r="E644" s="42">
        <f t="shared" ref="E644:E707" si="32">C644-B644</f>
        <v>5.3099999999997038E-3</v>
      </c>
      <c r="F644" s="42">
        <f t="shared" si="31"/>
        <v>1</v>
      </c>
      <c r="G644" s="48">
        <f t="shared" si="30"/>
        <v>8.0839759155364632E-4</v>
      </c>
    </row>
    <row r="645" spans="1:7" ht="15">
      <c r="A645" s="7">
        <v>39934</v>
      </c>
      <c r="B645" s="42">
        <v>6.5603400000000009</v>
      </c>
      <c r="C645" s="42">
        <v>6.5669000000000004</v>
      </c>
      <c r="D645" s="42"/>
      <c r="E645" s="42">
        <f t="shared" si="32"/>
        <v>6.5599999999994552E-3</v>
      </c>
      <c r="F645" s="42">
        <f t="shared" si="31"/>
        <v>1</v>
      </c>
      <c r="G645" s="48">
        <f t="shared" si="30"/>
        <v>9.9894927591397077E-4</v>
      </c>
    </row>
    <row r="646" spans="1:7" ht="15">
      <c r="A646" s="7">
        <v>39941</v>
      </c>
      <c r="B646" s="42">
        <v>6.4191300000000009</v>
      </c>
      <c r="C646" s="42">
        <v>6.4238500000000007</v>
      </c>
      <c r="D646" s="42"/>
      <c r="E646" s="42">
        <f t="shared" si="32"/>
        <v>4.7199999999998354E-3</v>
      </c>
      <c r="F646" s="42">
        <f t="shared" si="31"/>
        <v>1</v>
      </c>
      <c r="G646" s="48">
        <f t="shared" si="30"/>
        <v>7.3476186399119457E-4</v>
      </c>
    </row>
    <row r="647" spans="1:7" ht="15">
      <c r="A647" s="7">
        <v>39948</v>
      </c>
      <c r="B647" s="42">
        <v>6.4874400000000003</v>
      </c>
      <c r="C647" s="42">
        <v>6.4930600000000007</v>
      </c>
      <c r="D647" s="42"/>
      <c r="E647" s="42">
        <f t="shared" si="32"/>
        <v>5.6200000000004025E-3</v>
      </c>
      <c r="F647" s="42">
        <f t="shared" si="31"/>
        <v>1</v>
      </c>
      <c r="G647" s="48">
        <f t="shared" si="30"/>
        <v>8.6553951449707875E-4</v>
      </c>
    </row>
    <row r="648" spans="1:7" ht="15">
      <c r="A648" s="7">
        <v>39955</v>
      </c>
      <c r="B648" s="42">
        <v>6.3368100000000007</v>
      </c>
      <c r="C648" s="42">
        <v>6.3418300000000007</v>
      </c>
      <c r="D648" s="42"/>
      <c r="E648" s="42">
        <f t="shared" si="32"/>
        <v>5.0200000000000244E-3</v>
      </c>
      <c r="F648" s="42">
        <f t="shared" si="31"/>
        <v>1</v>
      </c>
      <c r="G648" s="48">
        <f t="shared" si="30"/>
        <v>7.915696258020199E-4</v>
      </c>
    </row>
    <row r="649" spans="1:7" ht="15">
      <c r="A649" s="7">
        <v>39962</v>
      </c>
      <c r="B649" s="42">
        <v>6.2934600000000005</v>
      </c>
      <c r="C649" s="42">
        <v>6.2993900000000007</v>
      </c>
      <c r="D649" s="42"/>
      <c r="E649" s="42">
        <f t="shared" si="32"/>
        <v>5.9300000000002129E-3</v>
      </c>
      <c r="F649" s="42">
        <f t="shared" si="31"/>
        <v>1</v>
      </c>
      <c r="G649" s="48">
        <f t="shared" si="30"/>
        <v>9.4136098892118314E-4</v>
      </c>
    </row>
    <row r="650" spans="1:7" ht="15">
      <c r="A650" s="7">
        <v>39969</v>
      </c>
      <c r="B650" s="42">
        <v>6.4088000000000003</v>
      </c>
      <c r="C650" s="42">
        <v>6.4154100000000005</v>
      </c>
      <c r="D650" s="42"/>
      <c r="E650" s="42">
        <f t="shared" si="32"/>
        <v>6.6100000000002268E-3</v>
      </c>
      <c r="F650" s="42">
        <f t="shared" si="31"/>
        <v>1</v>
      </c>
      <c r="G650" s="48">
        <f t="shared" si="30"/>
        <v>1.0303316545630329E-3</v>
      </c>
    </row>
    <row r="651" spans="1:7" ht="15">
      <c r="A651" s="7">
        <v>39976</v>
      </c>
      <c r="B651" s="42">
        <v>6.3550200000000006</v>
      </c>
      <c r="C651" s="42">
        <v>6.3600400000000006</v>
      </c>
      <c r="D651" s="42"/>
      <c r="E651" s="42">
        <f t="shared" si="32"/>
        <v>5.0200000000000244E-3</v>
      </c>
      <c r="F651" s="42">
        <f t="shared" si="31"/>
        <v>1</v>
      </c>
      <c r="G651" s="48">
        <f t="shared" si="30"/>
        <v>7.8930321192948849E-4</v>
      </c>
    </row>
    <row r="652" spans="1:7" ht="15">
      <c r="A652" s="7">
        <v>39983</v>
      </c>
      <c r="B652" s="42">
        <v>6.403550000000001</v>
      </c>
      <c r="C652" s="42">
        <v>6.408430000000001</v>
      </c>
      <c r="D652" s="42"/>
      <c r="E652" s="42">
        <f t="shared" si="32"/>
        <v>4.8799999999999955E-3</v>
      </c>
      <c r="F652" s="42">
        <f t="shared" si="31"/>
        <v>1</v>
      </c>
      <c r="G652" s="48">
        <f t="shared" si="30"/>
        <v>7.6149696571547088E-4</v>
      </c>
    </row>
    <row r="653" spans="1:7" ht="15">
      <c r="A653" s="7">
        <v>39990</v>
      </c>
      <c r="B653" s="42">
        <v>6.4485000000000001</v>
      </c>
      <c r="C653" s="42">
        <v>6.4534700000000003</v>
      </c>
      <c r="D653" s="42"/>
      <c r="E653" s="42">
        <f t="shared" si="32"/>
        <v>4.970000000000141E-3</v>
      </c>
      <c r="F653" s="42">
        <f t="shared" si="31"/>
        <v>1</v>
      </c>
      <c r="G653" s="48">
        <f t="shared" si="30"/>
        <v>7.7012831856352335E-4</v>
      </c>
    </row>
    <row r="654" spans="1:7" ht="15">
      <c r="A654" s="7">
        <v>39997</v>
      </c>
      <c r="B654" s="42">
        <v>6.4029300000000005</v>
      </c>
      <c r="C654" s="42">
        <v>6.4078600000000003</v>
      </c>
      <c r="D654" s="42"/>
      <c r="E654" s="42">
        <f t="shared" si="32"/>
        <v>4.9299999999998789E-3</v>
      </c>
      <c r="F654" s="42">
        <f t="shared" si="31"/>
        <v>1</v>
      </c>
      <c r="G654" s="48">
        <f t="shared" si="30"/>
        <v>7.6936762039118815E-4</v>
      </c>
    </row>
    <row r="655" spans="1:7" ht="15">
      <c r="A655" s="7">
        <v>40004</v>
      </c>
      <c r="B655" s="42">
        <v>6.5163900000000003</v>
      </c>
      <c r="C655" s="42">
        <v>6.5218300000000005</v>
      </c>
      <c r="D655" s="42"/>
      <c r="E655" s="42">
        <f t="shared" si="32"/>
        <v>5.4400000000001114E-3</v>
      </c>
      <c r="F655" s="42">
        <f t="shared" si="31"/>
        <v>1</v>
      </c>
      <c r="G655" s="48">
        <f t="shared" si="30"/>
        <v>8.341217112375071E-4</v>
      </c>
    </row>
    <row r="656" spans="1:7" ht="15">
      <c r="A656" s="7">
        <v>40011</v>
      </c>
      <c r="B656" s="42">
        <v>6.4002000000000008</v>
      </c>
      <c r="C656" s="42">
        <v>6.4054000000000002</v>
      </c>
      <c r="D656" s="42"/>
      <c r="E656" s="42">
        <f t="shared" si="32"/>
        <v>5.1999999999994273E-3</v>
      </c>
      <c r="F656" s="42">
        <f t="shared" si="31"/>
        <v>1</v>
      </c>
      <c r="G656" s="48">
        <f t="shared" si="30"/>
        <v>8.1181503106744735E-4</v>
      </c>
    </row>
    <row r="657" spans="1:7" ht="15">
      <c r="A657" s="7">
        <v>40018</v>
      </c>
      <c r="B657" s="42">
        <v>6.2476300000000009</v>
      </c>
      <c r="C657" s="42">
        <v>6.2527700000000008</v>
      </c>
      <c r="D657" s="42"/>
      <c r="E657" s="42">
        <f t="shared" si="32"/>
        <v>5.1399999999999224E-3</v>
      </c>
      <c r="F657" s="42">
        <f t="shared" si="31"/>
        <v>1</v>
      </c>
      <c r="G657" s="48">
        <f t="shared" si="30"/>
        <v>8.2203567378936408E-4</v>
      </c>
    </row>
    <row r="658" spans="1:7" ht="15">
      <c r="A658" s="7">
        <v>40025</v>
      </c>
      <c r="B658" s="42">
        <v>6.1578900000000001</v>
      </c>
      <c r="C658" s="42">
        <v>6.1637100000000009</v>
      </c>
      <c r="D658" s="42"/>
      <c r="E658" s="42">
        <f t="shared" si="32"/>
        <v>5.8200000000008245E-3</v>
      </c>
      <c r="F658" s="42">
        <f t="shared" si="31"/>
        <v>1</v>
      </c>
      <c r="G658" s="48">
        <f t="shared" si="30"/>
        <v>9.4423650690912187E-4</v>
      </c>
    </row>
    <row r="659" spans="1:7" ht="15">
      <c r="A659" s="7">
        <v>40032</v>
      </c>
      <c r="B659" s="42">
        <v>6.1116700000000002</v>
      </c>
      <c r="C659" s="42">
        <v>6.1188500000000001</v>
      </c>
      <c r="D659" s="42"/>
      <c r="E659" s="42">
        <f t="shared" si="32"/>
        <v>7.1799999999999642E-3</v>
      </c>
      <c r="F659" s="42">
        <f t="shared" si="31"/>
        <v>1</v>
      </c>
      <c r="G659" s="48">
        <f t="shared" si="30"/>
        <v>1.1734231105518134E-3</v>
      </c>
    </row>
    <row r="660" spans="1:7" ht="15">
      <c r="A660" s="7">
        <v>40039</v>
      </c>
      <c r="B660" s="42">
        <v>6.0652300000000006</v>
      </c>
      <c r="C660" s="42">
        <v>6.0696000000000003</v>
      </c>
      <c r="D660" s="42"/>
      <c r="E660" s="42">
        <f t="shared" si="32"/>
        <v>4.369999999999763E-3</v>
      </c>
      <c r="F660" s="42">
        <f t="shared" si="31"/>
        <v>1</v>
      </c>
      <c r="G660" s="48">
        <f t="shared" si="30"/>
        <v>7.1998154738364347E-4</v>
      </c>
    </row>
    <row r="661" spans="1:7" ht="15">
      <c r="A661" s="7">
        <v>40046</v>
      </c>
      <c r="B661" s="42">
        <v>6.0031400000000001</v>
      </c>
      <c r="C661" s="42">
        <v>6.0093700000000005</v>
      </c>
      <c r="D661" s="42"/>
      <c r="E661" s="42">
        <f t="shared" si="32"/>
        <v>6.2300000000004019E-3</v>
      </c>
      <c r="F661" s="42">
        <f t="shared" si="31"/>
        <v>1</v>
      </c>
      <c r="G661" s="48">
        <f t="shared" si="30"/>
        <v>1.036714331119635E-3</v>
      </c>
    </row>
    <row r="662" spans="1:7" ht="15">
      <c r="A662" s="7">
        <v>40053</v>
      </c>
      <c r="B662" s="42">
        <v>5.9967400000000008</v>
      </c>
      <c r="C662" s="42">
        <v>6.0010600000000007</v>
      </c>
      <c r="D662" s="42"/>
      <c r="E662" s="42">
        <f t="shared" si="32"/>
        <v>4.3199999999998795E-3</v>
      </c>
      <c r="F662" s="42">
        <f t="shared" si="31"/>
        <v>1</v>
      </c>
      <c r="G662" s="48">
        <f t="shared" si="30"/>
        <v>7.1987282246801045E-4</v>
      </c>
    </row>
    <row r="663" spans="1:7" ht="15">
      <c r="A663" s="7">
        <v>40060</v>
      </c>
      <c r="B663" s="42">
        <v>6.0557000000000007</v>
      </c>
      <c r="C663" s="42">
        <v>6.0603500000000006</v>
      </c>
      <c r="D663" s="42"/>
      <c r="E663" s="42">
        <f t="shared" si="32"/>
        <v>4.6499999999998209E-3</v>
      </c>
      <c r="F663" s="42">
        <f t="shared" si="31"/>
        <v>1</v>
      </c>
      <c r="G663" s="48">
        <f t="shared" si="30"/>
        <v>7.6728241768211751E-4</v>
      </c>
    </row>
    <row r="664" spans="1:7" ht="15">
      <c r="A664" s="7">
        <v>40067</v>
      </c>
      <c r="B664" s="42">
        <v>5.9127200000000002</v>
      </c>
      <c r="C664" s="42">
        <v>5.9169400000000003</v>
      </c>
      <c r="D664" s="42"/>
      <c r="E664" s="42">
        <f t="shared" si="32"/>
        <v>4.2200000000001125E-3</v>
      </c>
      <c r="F664" s="42">
        <f t="shared" si="31"/>
        <v>1</v>
      </c>
      <c r="G664" s="48">
        <f t="shared" si="30"/>
        <v>7.132064884890015E-4</v>
      </c>
    </row>
    <row r="665" spans="1:7" ht="15">
      <c r="A665" s="7">
        <v>40074</v>
      </c>
      <c r="B665" s="42">
        <v>5.8727400000000003</v>
      </c>
      <c r="C665" s="42">
        <v>5.8791900000000004</v>
      </c>
      <c r="D665" s="42"/>
      <c r="E665" s="42">
        <f t="shared" si="32"/>
        <v>6.4500000000000668E-3</v>
      </c>
      <c r="F665" s="42">
        <f t="shared" si="31"/>
        <v>1</v>
      </c>
      <c r="G665" s="48">
        <f t="shared" si="30"/>
        <v>1.09708990524206E-3</v>
      </c>
    </row>
    <row r="666" spans="1:7" ht="15">
      <c r="A666" s="7">
        <v>40081</v>
      </c>
      <c r="B666" s="42">
        <v>5.8013000000000003</v>
      </c>
      <c r="C666" s="42">
        <v>5.8072900000000001</v>
      </c>
      <c r="D666" s="42"/>
      <c r="E666" s="42">
        <f t="shared" si="32"/>
        <v>5.9899999999997178E-3</v>
      </c>
      <c r="F666" s="42">
        <f t="shared" si="31"/>
        <v>1</v>
      </c>
      <c r="G666" s="48">
        <f t="shared" si="30"/>
        <v>1.0314621794330432E-3</v>
      </c>
    </row>
    <row r="667" spans="1:7" ht="15">
      <c r="A667" s="7">
        <v>40088</v>
      </c>
      <c r="B667" s="42">
        <v>5.7997100000000001</v>
      </c>
      <c r="C667" s="42">
        <v>5.8044000000000002</v>
      </c>
      <c r="D667" s="42"/>
      <c r="E667" s="42">
        <f t="shared" si="32"/>
        <v>4.690000000000083E-3</v>
      </c>
      <c r="F667" s="42">
        <f t="shared" si="31"/>
        <v>1</v>
      </c>
      <c r="G667" s="48">
        <f t="shared" si="30"/>
        <v>8.0800771828269636E-4</v>
      </c>
    </row>
    <row r="668" spans="1:7" ht="15">
      <c r="A668" s="7">
        <v>40095</v>
      </c>
      <c r="B668" s="42">
        <v>5.6341800000000006</v>
      </c>
      <c r="C668" s="42">
        <v>5.6383900000000002</v>
      </c>
      <c r="D668" s="42"/>
      <c r="E668" s="42">
        <f t="shared" si="32"/>
        <v>4.2099999999996029E-3</v>
      </c>
      <c r="F668" s="42">
        <f t="shared" si="31"/>
        <v>1</v>
      </c>
      <c r="G668" s="48">
        <f t="shared" si="30"/>
        <v>7.4666704502519387E-4</v>
      </c>
    </row>
    <row r="669" spans="1:7" ht="15">
      <c r="A669" s="7">
        <v>40102</v>
      </c>
      <c r="B669" s="42">
        <v>5.6467100000000006</v>
      </c>
      <c r="C669" s="42">
        <v>5.6512100000000007</v>
      </c>
      <c r="D669" s="42"/>
      <c r="E669" s="42">
        <f t="shared" si="32"/>
        <v>4.5000000000001705E-3</v>
      </c>
      <c r="F669" s="42">
        <f t="shared" si="31"/>
        <v>1</v>
      </c>
      <c r="G669" s="48">
        <f t="shared" si="30"/>
        <v>7.9628964416473104E-4</v>
      </c>
    </row>
    <row r="670" spans="1:7" ht="15">
      <c r="A670" s="7">
        <v>40109</v>
      </c>
      <c r="B670" s="42">
        <v>5.5457000000000001</v>
      </c>
      <c r="C670" s="42">
        <v>5.5501000000000005</v>
      </c>
      <c r="D670" s="42"/>
      <c r="E670" s="42">
        <f t="shared" si="32"/>
        <v>4.4000000000004036E-3</v>
      </c>
      <c r="F670" s="42">
        <f t="shared" si="31"/>
        <v>1</v>
      </c>
      <c r="G670" s="48">
        <f t="shared" si="30"/>
        <v>7.927785084954151E-4</v>
      </c>
    </row>
    <row r="671" spans="1:7" ht="15">
      <c r="A671" s="7">
        <v>40116</v>
      </c>
      <c r="B671" s="42">
        <v>5.7021100000000002</v>
      </c>
      <c r="C671" s="42">
        <v>5.7064300000000001</v>
      </c>
      <c r="D671" s="42"/>
      <c r="E671" s="42">
        <f t="shared" si="32"/>
        <v>4.3199999999998795E-3</v>
      </c>
      <c r="F671" s="42">
        <f t="shared" si="31"/>
        <v>1</v>
      </c>
      <c r="G671" s="48">
        <f t="shared" si="30"/>
        <v>7.5704074175971306E-4</v>
      </c>
    </row>
    <row r="672" spans="1:7" ht="15">
      <c r="A672" s="7">
        <v>40123</v>
      </c>
      <c r="B672" s="42">
        <v>5.6948200000000009</v>
      </c>
      <c r="C672" s="42">
        <v>5.69937</v>
      </c>
      <c r="D672" s="42"/>
      <c r="E672" s="42">
        <f t="shared" si="32"/>
        <v>4.5499999999991658E-3</v>
      </c>
      <c r="F672" s="42">
        <f t="shared" si="31"/>
        <v>1</v>
      </c>
      <c r="G672" s="48">
        <f t="shared" si="30"/>
        <v>7.9833385093425516E-4</v>
      </c>
    </row>
    <row r="673" spans="1:7" ht="15">
      <c r="A673" s="7">
        <v>40130</v>
      </c>
      <c r="B673" s="42">
        <v>5.6177700000000002</v>
      </c>
      <c r="C673" s="42">
        <v>5.6218100000000009</v>
      </c>
      <c r="D673" s="42"/>
      <c r="E673" s="42">
        <f t="shared" si="32"/>
        <v>4.0400000000007097E-3</v>
      </c>
      <c r="F673" s="42">
        <f t="shared" si="31"/>
        <v>1</v>
      </c>
      <c r="G673" s="48">
        <f t="shared" si="30"/>
        <v>7.1862976514693825E-4</v>
      </c>
    </row>
    <row r="674" spans="1:7" ht="15">
      <c r="A674" s="7">
        <v>40137</v>
      </c>
      <c r="B674" s="42">
        <v>5.6765800000000004</v>
      </c>
      <c r="C674" s="42">
        <v>5.6810300000000007</v>
      </c>
      <c r="D674" s="42"/>
      <c r="E674" s="42">
        <f t="shared" si="32"/>
        <v>4.4500000000002871E-3</v>
      </c>
      <c r="F674" s="42">
        <f t="shared" si="31"/>
        <v>1</v>
      </c>
      <c r="G674" s="48">
        <f t="shared" si="30"/>
        <v>7.8330866057744575E-4</v>
      </c>
    </row>
    <row r="675" spans="1:7" ht="15">
      <c r="A675" s="7">
        <v>40144</v>
      </c>
      <c r="B675" s="42">
        <v>5.6737000000000002</v>
      </c>
      <c r="C675" s="42">
        <v>5.6782100000000009</v>
      </c>
      <c r="D675" s="42"/>
      <c r="E675" s="42">
        <f t="shared" si="32"/>
        <v>4.5100000000006801E-3</v>
      </c>
      <c r="F675" s="42">
        <f t="shared" si="31"/>
        <v>1</v>
      </c>
      <c r="G675" s="48">
        <f t="shared" si="30"/>
        <v>7.9426438965812807E-4</v>
      </c>
    </row>
    <row r="676" spans="1:7" ht="15">
      <c r="A676" s="7">
        <v>40151</v>
      </c>
      <c r="B676" s="42">
        <v>5.6704800000000004</v>
      </c>
      <c r="C676" s="42">
        <v>5.6750500000000006</v>
      </c>
      <c r="D676" s="42"/>
      <c r="E676" s="42">
        <f t="shared" si="32"/>
        <v>4.570000000000185E-3</v>
      </c>
      <c r="F676" s="42">
        <f t="shared" si="31"/>
        <v>1</v>
      </c>
      <c r="G676" s="48">
        <f t="shared" si="30"/>
        <v>8.052792486410137E-4</v>
      </c>
    </row>
    <row r="677" spans="1:7" ht="15">
      <c r="A677" s="7">
        <v>40158</v>
      </c>
      <c r="B677" s="42">
        <v>5.7749900000000007</v>
      </c>
      <c r="C677" s="42">
        <v>5.7795700000000005</v>
      </c>
      <c r="D677" s="42"/>
      <c r="E677" s="42">
        <f t="shared" si="32"/>
        <v>4.5799999999998064E-3</v>
      </c>
      <c r="F677" s="42">
        <f t="shared" si="31"/>
        <v>1</v>
      </c>
      <c r="G677" s="48">
        <f t="shared" si="30"/>
        <v>7.9244649688468274E-4</v>
      </c>
    </row>
    <row r="678" spans="1:7" ht="15">
      <c r="A678" s="7">
        <v>40165</v>
      </c>
      <c r="B678" s="42">
        <v>5.8704900000000002</v>
      </c>
      <c r="C678" s="42">
        <v>5.8752800000000001</v>
      </c>
      <c r="D678" s="42"/>
      <c r="E678" s="42">
        <f t="shared" si="32"/>
        <v>4.7899999999998499E-3</v>
      </c>
      <c r="F678" s="42">
        <f t="shared" si="31"/>
        <v>1</v>
      </c>
      <c r="G678" s="48">
        <f t="shared" si="30"/>
        <v>8.152802930243069E-4</v>
      </c>
    </row>
    <row r="679" spans="1:7" ht="15">
      <c r="A679" s="7">
        <v>40172</v>
      </c>
      <c r="B679" s="42">
        <v>5.8267400000000009</v>
      </c>
      <c r="C679" s="42">
        <v>5.8313600000000001</v>
      </c>
      <c r="D679" s="42"/>
      <c r="E679" s="42">
        <f t="shared" si="32"/>
        <v>4.6199999999991803E-3</v>
      </c>
      <c r="F679" s="42">
        <f t="shared" si="31"/>
        <v>1</v>
      </c>
      <c r="G679" s="48">
        <f t="shared" si="30"/>
        <v>7.9226801295052612E-4</v>
      </c>
    </row>
    <row r="680" spans="1:7" ht="15">
      <c r="A680" s="7">
        <v>40179</v>
      </c>
      <c r="B680" s="42">
        <v>5.7821600000000002</v>
      </c>
      <c r="C680" s="42">
        <v>5.7870500000000007</v>
      </c>
      <c r="D680" s="42"/>
      <c r="E680" s="42">
        <f t="shared" si="32"/>
        <v>4.8900000000005051E-3</v>
      </c>
      <c r="F680" s="42">
        <f t="shared" si="31"/>
        <v>1</v>
      </c>
      <c r="G680" s="48">
        <f t="shared" si="30"/>
        <v>8.4499010722224703E-4</v>
      </c>
    </row>
    <row r="681" spans="1:7" ht="15">
      <c r="A681" s="7">
        <v>40186</v>
      </c>
      <c r="B681" s="42">
        <v>5.7064300000000001</v>
      </c>
      <c r="C681" s="42">
        <v>5.7108000000000008</v>
      </c>
      <c r="D681" s="42"/>
      <c r="E681" s="42">
        <f t="shared" si="32"/>
        <v>4.3700000000006511E-3</v>
      </c>
      <c r="F681" s="42">
        <f t="shared" si="31"/>
        <v>1</v>
      </c>
      <c r="G681" s="48">
        <f t="shared" si="30"/>
        <v>7.6521678223727863E-4</v>
      </c>
    </row>
    <row r="682" spans="1:7" ht="15">
      <c r="A682" s="7">
        <v>40193</v>
      </c>
      <c r="B682" s="42">
        <v>5.6874900000000004</v>
      </c>
      <c r="C682" s="42">
        <v>5.6918000000000006</v>
      </c>
      <c r="D682" s="42"/>
      <c r="E682" s="42">
        <f t="shared" si="32"/>
        <v>4.3100000000002581E-3</v>
      </c>
      <c r="F682" s="42">
        <f t="shared" si="31"/>
        <v>1</v>
      </c>
      <c r="G682" s="48">
        <f t="shared" si="30"/>
        <v>7.5722969886507919E-4</v>
      </c>
    </row>
    <row r="683" spans="1:7" ht="15">
      <c r="A683" s="7">
        <v>40200</v>
      </c>
      <c r="B683" s="42">
        <v>5.8112200000000005</v>
      </c>
      <c r="C683" s="42">
        <v>5.8159600000000005</v>
      </c>
      <c r="D683" s="42"/>
      <c r="E683" s="42">
        <f t="shared" si="32"/>
        <v>4.7399999999999665E-3</v>
      </c>
      <c r="F683" s="42">
        <f t="shared" si="31"/>
        <v>1</v>
      </c>
      <c r="G683" s="48">
        <f t="shared" si="30"/>
        <v>8.1499872763911134E-4</v>
      </c>
    </row>
    <row r="684" spans="1:7" ht="15">
      <c r="A684" s="7">
        <v>40207</v>
      </c>
      <c r="B684" s="42">
        <v>5.8988800000000001</v>
      </c>
      <c r="C684" s="42">
        <v>5.9033500000000005</v>
      </c>
      <c r="D684" s="42"/>
      <c r="E684" s="42">
        <f t="shared" si="32"/>
        <v>4.4700000000004181E-3</v>
      </c>
      <c r="F684" s="42">
        <f t="shared" si="31"/>
        <v>1</v>
      </c>
      <c r="G684" s="48">
        <f t="shared" si="30"/>
        <v>7.571971846494647E-4</v>
      </c>
    </row>
    <row r="685" spans="1:7" ht="15">
      <c r="A685" s="7">
        <v>40214</v>
      </c>
      <c r="B685" s="42">
        <v>5.9961600000000006</v>
      </c>
      <c r="C685" s="42">
        <v>6.0005800000000002</v>
      </c>
      <c r="D685" s="42"/>
      <c r="E685" s="42">
        <f t="shared" si="32"/>
        <v>4.4199999999996464E-3</v>
      </c>
      <c r="F685" s="42">
        <f t="shared" si="31"/>
        <v>1</v>
      </c>
      <c r="G685" s="48">
        <f t="shared" si="30"/>
        <v>7.3659546243857196E-4</v>
      </c>
    </row>
    <row r="686" spans="1:7" ht="15">
      <c r="A686" s="7">
        <v>40221</v>
      </c>
      <c r="B686" s="42">
        <v>5.92239</v>
      </c>
      <c r="C686" s="42">
        <v>5.9273200000000008</v>
      </c>
      <c r="D686" s="42"/>
      <c r="E686" s="42">
        <f t="shared" si="32"/>
        <v>4.9300000000007671E-3</v>
      </c>
      <c r="F686" s="42">
        <f t="shared" si="31"/>
        <v>1</v>
      </c>
      <c r="G686" s="48">
        <f t="shared" si="30"/>
        <v>8.3174183273397866E-4</v>
      </c>
    </row>
    <row r="687" spans="1:7" ht="15">
      <c r="A687" s="7">
        <v>40228</v>
      </c>
      <c r="B687" s="42">
        <v>5.9943400000000002</v>
      </c>
      <c r="C687" s="42">
        <v>5.9989700000000008</v>
      </c>
      <c r="D687" s="42"/>
      <c r="E687" s="42">
        <f t="shared" si="32"/>
        <v>4.6300000000005781E-3</v>
      </c>
      <c r="F687" s="42">
        <f t="shared" si="31"/>
        <v>1</v>
      </c>
      <c r="G687" s="48">
        <f t="shared" si="30"/>
        <v>7.7179915885569985E-4</v>
      </c>
    </row>
    <row r="688" spans="1:7" ht="15">
      <c r="A688" s="7">
        <v>40235</v>
      </c>
      <c r="B688" s="42">
        <v>5.9175400000000007</v>
      </c>
      <c r="C688" s="42">
        <v>5.9225200000000005</v>
      </c>
      <c r="D688" s="42"/>
      <c r="E688" s="42">
        <f t="shared" si="32"/>
        <v>4.9799999999997624E-3</v>
      </c>
      <c r="F688" s="42">
        <f t="shared" si="31"/>
        <v>1</v>
      </c>
      <c r="G688" s="48">
        <f t="shared" si="30"/>
        <v>8.4085828329828554E-4</v>
      </c>
    </row>
    <row r="689" spans="1:7" ht="15">
      <c r="A689" s="7">
        <v>40242</v>
      </c>
      <c r="B689" s="42">
        <v>5.9028800000000006</v>
      </c>
      <c r="C689" s="42">
        <v>5.9079200000000007</v>
      </c>
      <c r="D689" s="42"/>
      <c r="E689" s="42">
        <f t="shared" si="32"/>
        <v>5.0400000000001555E-3</v>
      </c>
      <c r="F689" s="42">
        <f t="shared" si="31"/>
        <v>1</v>
      </c>
      <c r="G689" s="48">
        <f t="shared" si="30"/>
        <v>8.5309212040788544E-4</v>
      </c>
    </row>
    <row r="690" spans="1:7" ht="15">
      <c r="A690" s="7">
        <v>40249</v>
      </c>
      <c r="B690" s="42">
        <v>5.8413500000000003</v>
      </c>
      <c r="C690" s="42">
        <v>5.8457400000000002</v>
      </c>
      <c r="D690" s="42"/>
      <c r="E690" s="42">
        <f t="shared" si="32"/>
        <v>4.389999999999894E-3</v>
      </c>
      <c r="F690" s="42">
        <f t="shared" si="31"/>
        <v>1</v>
      </c>
      <c r="G690" s="48">
        <f t="shared" si="30"/>
        <v>7.5097421370089905E-4</v>
      </c>
    </row>
    <row r="691" spans="1:7" ht="15">
      <c r="A691" s="7">
        <v>40256</v>
      </c>
      <c r="B691" s="42">
        <v>5.9001000000000001</v>
      </c>
      <c r="C691" s="42">
        <v>5.9050300000000009</v>
      </c>
      <c r="D691" s="42"/>
      <c r="E691" s="42">
        <f t="shared" si="32"/>
        <v>4.9300000000007671E-3</v>
      </c>
      <c r="F691" s="42">
        <f t="shared" si="31"/>
        <v>1</v>
      </c>
      <c r="G691" s="48">
        <f t="shared" si="30"/>
        <v>8.3488144852791033E-4</v>
      </c>
    </row>
    <row r="692" spans="1:7" ht="15">
      <c r="A692" s="7">
        <v>40263</v>
      </c>
      <c r="B692" s="42">
        <v>6.0450500000000007</v>
      </c>
      <c r="C692" s="42">
        <v>6.0496300000000005</v>
      </c>
      <c r="D692" s="42"/>
      <c r="E692" s="42">
        <f t="shared" si="32"/>
        <v>4.5799999999998064E-3</v>
      </c>
      <c r="F692" s="42">
        <f t="shared" si="31"/>
        <v>1</v>
      </c>
      <c r="G692" s="48">
        <f t="shared" si="30"/>
        <v>7.5707109360403956E-4</v>
      </c>
    </row>
    <row r="693" spans="1:7" ht="15">
      <c r="A693" s="7">
        <v>40270</v>
      </c>
      <c r="B693" s="42">
        <v>5.9271500000000001</v>
      </c>
      <c r="C693" s="42">
        <v>5.9315400000000009</v>
      </c>
      <c r="D693" s="42"/>
      <c r="E693" s="42">
        <f t="shared" si="32"/>
        <v>4.3900000000007822E-3</v>
      </c>
      <c r="F693" s="42">
        <f t="shared" si="31"/>
        <v>1</v>
      </c>
      <c r="G693" s="48">
        <f t="shared" si="30"/>
        <v>7.4011133702222046E-4</v>
      </c>
    </row>
    <row r="694" spans="1:7" ht="15">
      <c r="A694" s="7">
        <v>40277</v>
      </c>
      <c r="B694" s="42">
        <v>5.9267900000000004</v>
      </c>
      <c r="C694" s="42">
        <v>5.9314500000000008</v>
      </c>
      <c r="D694" s="42"/>
      <c r="E694" s="42">
        <f t="shared" si="32"/>
        <v>4.6600000000003305E-3</v>
      </c>
      <c r="F694" s="42">
        <f t="shared" si="31"/>
        <v>1</v>
      </c>
      <c r="G694" s="48">
        <f t="shared" si="30"/>
        <v>7.8564263375739999E-4</v>
      </c>
    </row>
    <row r="695" spans="1:7" ht="15">
      <c r="A695" s="7">
        <v>40284</v>
      </c>
      <c r="B695" s="42">
        <v>5.8975200000000001</v>
      </c>
      <c r="C695" s="42">
        <v>5.9019000000000004</v>
      </c>
      <c r="D695" s="42"/>
      <c r="E695" s="42">
        <f t="shared" si="32"/>
        <v>4.3800000000002726E-3</v>
      </c>
      <c r="F695" s="42">
        <f t="shared" si="31"/>
        <v>1</v>
      </c>
      <c r="G695" s="48">
        <f t="shared" si="30"/>
        <v>7.4213388908661148E-4</v>
      </c>
    </row>
    <row r="696" spans="1:7" ht="15">
      <c r="A696" s="7">
        <v>40291</v>
      </c>
      <c r="B696" s="42">
        <v>5.9088100000000008</v>
      </c>
      <c r="C696" s="42">
        <v>5.9134000000000002</v>
      </c>
      <c r="D696" s="42"/>
      <c r="E696" s="42">
        <f t="shared" si="32"/>
        <v>4.5899999999994279E-3</v>
      </c>
      <c r="F696" s="42">
        <f t="shared" si="31"/>
        <v>1</v>
      </c>
      <c r="G696" s="48">
        <f t="shared" si="30"/>
        <v>7.7620319951287372E-4</v>
      </c>
    </row>
    <row r="697" spans="1:7" ht="15">
      <c r="A697" s="7">
        <v>40298</v>
      </c>
      <c r="B697" s="42">
        <v>5.9112700000000009</v>
      </c>
      <c r="C697" s="42">
        <v>5.9157800000000007</v>
      </c>
      <c r="D697" s="42"/>
      <c r="E697" s="42">
        <f t="shared" si="32"/>
        <v>4.509999999999792E-3</v>
      </c>
      <c r="F697" s="42">
        <f t="shared" si="31"/>
        <v>1</v>
      </c>
      <c r="G697" s="48">
        <f t="shared" si="30"/>
        <v>7.623677689163206E-4</v>
      </c>
    </row>
    <row r="698" spans="1:7" ht="15">
      <c r="A698" s="7">
        <v>40305</v>
      </c>
      <c r="B698" s="42">
        <v>6.3002700000000003</v>
      </c>
      <c r="C698" s="42">
        <v>6.3055800000000009</v>
      </c>
      <c r="D698" s="42"/>
      <c r="E698" s="42">
        <f t="shared" si="32"/>
        <v>5.310000000000592E-3</v>
      </c>
      <c r="F698" s="42">
        <f t="shared" si="31"/>
        <v>1</v>
      </c>
      <c r="G698" s="48">
        <f t="shared" si="30"/>
        <v>8.4211127287269231E-4</v>
      </c>
    </row>
    <row r="699" spans="1:7" ht="15">
      <c r="A699" s="7">
        <v>40312</v>
      </c>
      <c r="B699" s="42">
        <v>6.2213100000000008</v>
      </c>
      <c r="C699" s="42">
        <v>6.2272300000000005</v>
      </c>
      <c r="D699" s="42"/>
      <c r="E699" s="42">
        <f t="shared" si="32"/>
        <v>5.9199999999997033E-3</v>
      </c>
      <c r="F699" s="42">
        <f t="shared" si="31"/>
        <v>1</v>
      </c>
      <c r="G699" s="48">
        <f t="shared" si="30"/>
        <v>9.5066345710688427E-4</v>
      </c>
    </row>
    <row r="700" spans="1:7" ht="15">
      <c r="A700" s="7">
        <v>40319</v>
      </c>
      <c r="B700" s="42">
        <v>6.4891400000000008</v>
      </c>
      <c r="C700" s="42">
        <v>6.4952200000000007</v>
      </c>
      <c r="D700" s="42"/>
      <c r="E700" s="42">
        <f t="shared" si="32"/>
        <v>6.0799999999998633E-3</v>
      </c>
      <c r="F700" s="42">
        <f t="shared" si="31"/>
        <v>1</v>
      </c>
      <c r="G700" s="48">
        <f t="shared" si="30"/>
        <v>9.3607298905962579E-4</v>
      </c>
    </row>
    <row r="701" spans="1:7" ht="15">
      <c r="A701" s="7">
        <v>40326</v>
      </c>
      <c r="B701" s="42">
        <v>6.4738000000000007</v>
      </c>
      <c r="C701" s="42">
        <v>6.4788200000000007</v>
      </c>
      <c r="D701" s="42"/>
      <c r="E701" s="42">
        <f t="shared" si="32"/>
        <v>5.0200000000000244E-3</v>
      </c>
      <c r="F701" s="42">
        <f t="shared" si="31"/>
        <v>1</v>
      </c>
      <c r="G701" s="48">
        <f t="shared" si="30"/>
        <v>7.7483245405799578E-4</v>
      </c>
    </row>
    <row r="702" spans="1:7" ht="15">
      <c r="A702" s="7">
        <v>40333</v>
      </c>
      <c r="B702" s="42">
        <v>6.5631800000000009</v>
      </c>
      <c r="C702" s="42">
        <v>6.5688300000000002</v>
      </c>
      <c r="D702" s="42"/>
      <c r="E702" s="42">
        <f t="shared" si="32"/>
        <v>5.6499999999992667E-3</v>
      </c>
      <c r="F702" s="42">
        <f t="shared" si="31"/>
        <v>1</v>
      </c>
      <c r="G702" s="48">
        <f t="shared" si="30"/>
        <v>8.6012273114074598E-4</v>
      </c>
    </row>
    <row r="703" spans="1:7" ht="15">
      <c r="A703" s="7">
        <v>40340</v>
      </c>
      <c r="B703" s="42">
        <v>6.4855200000000002</v>
      </c>
      <c r="C703" s="42">
        <v>6.4905400000000002</v>
      </c>
      <c r="D703" s="42"/>
      <c r="E703" s="42">
        <f t="shared" si="32"/>
        <v>5.0200000000000244E-3</v>
      </c>
      <c r="F703" s="42">
        <f t="shared" si="31"/>
        <v>1</v>
      </c>
      <c r="G703" s="48">
        <f t="shared" si="30"/>
        <v>7.7343333528489524E-4</v>
      </c>
    </row>
    <row r="704" spans="1:7" ht="15">
      <c r="A704" s="7">
        <v>40347</v>
      </c>
      <c r="B704" s="42">
        <v>6.3621500000000006</v>
      </c>
      <c r="C704" s="42">
        <v>6.3680000000000003</v>
      </c>
      <c r="D704" s="42"/>
      <c r="E704" s="42">
        <f t="shared" si="32"/>
        <v>5.8499999999996888E-3</v>
      </c>
      <c r="F704" s="42">
        <f t="shared" si="31"/>
        <v>1</v>
      </c>
      <c r="G704" s="48">
        <f t="shared" si="30"/>
        <v>9.1865577889442345E-4</v>
      </c>
    </row>
    <row r="705" spans="1:7" ht="15">
      <c r="A705" s="7">
        <v>40354</v>
      </c>
      <c r="B705" s="42">
        <v>6.4905400000000002</v>
      </c>
      <c r="C705" s="42">
        <v>6.4964200000000005</v>
      </c>
      <c r="D705" s="42"/>
      <c r="E705" s="42">
        <f t="shared" si="32"/>
        <v>5.8800000000003294E-3</v>
      </c>
      <c r="F705" s="42">
        <f t="shared" si="31"/>
        <v>1</v>
      </c>
      <c r="G705" s="48">
        <f t="shared" si="30"/>
        <v>9.0511389349831584E-4</v>
      </c>
    </row>
    <row r="706" spans="1:7" ht="15">
      <c r="A706" s="7">
        <v>40361</v>
      </c>
      <c r="B706" s="42">
        <v>6.4304100000000002</v>
      </c>
      <c r="C706" s="42">
        <v>6.4356300000000006</v>
      </c>
      <c r="D706" s="42"/>
      <c r="E706" s="42">
        <f t="shared" si="32"/>
        <v>5.2200000000004465E-3</v>
      </c>
      <c r="F706" s="42">
        <f t="shared" si="31"/>
        <v>1</v>
      </c>
      <c r="G706" s="48">
        <f t="shared" ref="G706:G769" si="33">E706/C706</f>
        <v>8.1110940187680859E-4</v>
      </c>
    </row>
    <row r="707" spans="1:7" ht="15">
      <c r="A707" s="7">
        <v>40368</v>
      </c>
      <c r="B707" s="42">
        <v>6.3769000000000009</v>
      </c>
      <c r="C707" s="42">
        <v>6.3821800000000009</v>
      </c>
      <c r="D707" s="42"/>
      <c r="E707" s="42">
        <f t="shared" si="32"/>
        <v>5.2799999999999514E-3</v>
      </c>
      <c r="F707" s="42">
        <f t="shared" ref="F707:F770" si="34">IF(E707&gt;0,1,0)</f>
        <v>1</v>
      </c>
      <c r="G707" s="48">
        <f t="shared" si="33"/>
        <v>8.2730352324753465E-4</v>
      </c>
    </row>
    <row r="708" spans="1:7" ht="15">
      <c r="A708" s="7">
        <v>40375</v>
      </c>
      <c r="B708" s="42">
        <v>6.2494700000000005</v>
      </c>
      <c r="C708" s="42">
        <v>6.2547600000000001</v>
      </c>
      <c r="D708" s="42"/>
      <c r="E708" s="42">
        <f t="shared" ref="E708:E771" si="35">C708-B708</f>
        <v>5.2899999999995728E-3</v>
      </c>
      <c r="F708" s="42">
        <f t="shared" si="34"/>
        <v>1</v>
      </c>
      <c r="G708" s="48">
        <f t="shared" si="33"/>
        <v>8.4575587232756696E-4</v>
      </c>
    </row>
    <row r="709" spans="1:7" ht="15">
      <c r="A709" s="7">
        <v>40382</v>
      </c>
      <c r="B709" s="42">
        <v>6.2254500000000004</v>
      </c>
      <c r="C709" s="42">
        <v>6.2310200000000009</v>
      </c>
      <c r="D709" s="42"/>
      <c r="E709" s="42">
        <f t="shared" si="35"/>
        <v>5.570000000000519E-3</v>
      </c>
      <c r="F709" s="42">
        <f t="shared" si="34"/>
        <v>1</v>
      </c>
      <c r="G709" s="48">
        <f t="shared" si="33"/>
        <v>8.9391463997877049E-4</v>
      </c>
    </row>
    <row r="710" spans="1:7" ht="15">
      <c r="A710" s="7">
        <v>40389</v>
      </c>
      <c r="B710" s="42">
        <v>6.0800200000000002</v>
      </c>
      <c r="C710" s="42">
        <v>6.0865500000000008</v>
      </c>
      <c r="D710" s="42"/>
      <c r="E710" s="42">
        <f t="shared" si="35"/>
        <v>6.5300000000005909E-3</v>
      </c>
      <c r="F710" s="42">
        <f t="shared" si="34"/>
        <v>1</v>
      </c>
      <c r="G710" s="48">
        <f t="shared" si="33"/>
        <v>1.0728573658313149E-3</v>
      </c>
    </row>
    <row r="711" spans="1:7" ht="15">
      <c r="A711" s="7">
        <v>40396</v>
      </c>
      <c r="B711" s="42">
        <v>5.9606000000000003</v>
      </c>
      <c r="C711" s="42">
        <v>5.9702800000000007</v>
      </c>
      <c r="D711" s="42"/>
      <c r="E711" s="42">
        <f t="shared" si="35"/>
        <v>9.680000000000355E-3</v>
      </c>
      <c r="F711" s="42">
        <f t="shared" si="34"/>
        <v>1</v>
      </c>
      <c r="G711" s="48">
        <f t="shared" si="33"/>
        <v>1.6213644921176818E-3</v>
      </c>
    </row>
    <row r="712" spans="1:7" ht="15">
      <c r="A712" s="7">
        <v>40403</v>
      </c>
      <c r="B712" s="42">
        <v>6.2191100000000006</v>
      </c>
      <c r="C712" s="42">
        <v>6.2255400000000005</v>
      </c>
      <c r="D712" s="42"/>
      <c r="E712" s="42">
        <f t="shared" si="35"/>
        <v>6.4299999999999358E-3</v>
      </c>
      <c r="F712" s="42">
        <f t="shared" si="34"/>
        <v>1</v>
      </c>
      <c r="G712" s="48">
        <f t="shared" si="33"/>
        <v>1.0328421309637292E-3</v>
      </c>
    </row>
    <row r="713" spans="1:7" ht="15">
      <c r="A713" s="7">
        <v>40410</v>
      </c>
      <c r="B713" s="42">
        <v>6.2617300000000009</v>
      </c>
      <c r="C713" s="42">
        <v>6.2666900000000005</v>
      </c>
      <c r="D713" s="42"/>
      <c r="E713" s="42">
        <f t="shared" si="35"/>
        <v>4.9599999999996314E-3</v>
      </c>
      <c r="F713" s="42">
        <f t="shared" si="34"/>
        <v>1</v>
      </c>
      <c r="G713" s="48">
        <f t="shared" si="33"/>
        <v>7.9148641467818436E-4</v>
      </c>
    </row>
    <row r="714" spans="1:7" ht="15">
      <c r="A714" s="7">
        <v>40417</v>
      </c>
      <c r="B714" s="42">
        <v>6.3002200000000004</v>
      </c>
      <c r="C714" s="42">
        <v>6.3054800000000002</v>
      </c>
      <c r="D714" s="42"/>
      <c r="E714" s="42">
        <f t="shared" si="35"/>
        <v>5.2599999999998204E-3</v>
      </c>
      <c r="F714" s="42">
        <f t="shared" si="34"/>
        <v>1</v>
      </c>
      <c r="G714" s="48">
        <f t="shared" si="33"/>
        <v>8.341950176671435E-4</v>
      </c>
    </row>
    <row r="715" spans="1:7" ht="15">
      <c r="A715" s="7">
        <v>40424</v>
      </c>
      <c r="B715" s="42">
        <v>6.1379400000000004</v>
      </c>
      <c r="C715" s="42">
        <v>6.1426300000000005</v>
      </c>
      <c r="D715" s="42"/>
      <c r="E715" s="42">
        <f t="shared" si="35"/>
        <v>4.690000000000083E-3</v>
      </c>
      <c r="F715" s="42">
        <f t="shared" si="34"/>
        <v>1</v>
      </c>
      <c r="G715" s="48">
        <f t="shared" si="33"/>
        <v>7.6351660445120133E-4</v>
      </c>
    </row>
    <row r="716" spans="1:7" ht="15">
      <c r="A716" s="7">
        <v>40431</v>
      </c>
      <c r="B716" s="42">
        <v>6.1899600000000001</v>
      </c>
      <c r="C716" s="42">
        <v>6.1952500000000006</v>
      </c>
      <c r="D716" s="42"/>
      <c r="E716" s="42">
        <f t="shared" si="35"/>
        <v>5.290000000000461E-3</v>
      </c>
      <c r="F716" s="42">
        <f t="shared" si="34"/>
        <v>1</v>
      </c>
      <c r="G716" s="48">
        <f t="shared" si="33"/>
        <v>8.5387998870109527E-4</v>
      </c>
    </row>
    <row r="717" spans="1:7" ht="15">
      <c r="A717" s="7">
        <v>40438</v>
      </c>
      <c r="B717" s="42">
        <v>6.1058700000000004</v>
      </c>
      <c r="C717" s="42">
        <v>6.1106000000000007</v>
      </c>
      <c r="D717" s="42"/>
      <c r="E717" s="42">
        <f t="shared" si="35"/>
        <v>4.730000000000345E-3</v>
      </c>
      <c r="F717" s="42">
        <f t="shared" si="34"/>
        <v>1</v>
      </c>
      <c r="G717" s="48">
        <f t="shared" si="33"/>
        <v>7.7406473996012581E-4</v>
      </c>
    </row>
    <row r="718" spans="1:7" ht="15">
      <c r="A718" s="7">
        <v>40445</v>
      </c>
      <c r="B718" s="42">
        <v>5.8882100000000008</v>
      </c>
      <c r="C718" s="42">
        <v>5.8931800000000001</v>
      </c>
      <c r="D718" s="42"/>
      <c r="E718" s="42">
        <f t="shared" si="35"/>
        <v>4.9699999999992528E-3</v>
      </c>
      <c r="F718" s="42">
        <f t="shared" si="34"/>
        <v>1</v>
      </c>
      <c r="G718" s="48">
        <f t="shared" si="33"/>
        <v>8.4334773416037739E-4</v>
      </c>
    </row>
    <row r="719" spans="1:7" ht="15">
      <c r="A719" s="7">
        <v>40452</v>
      </c>
      <c r="B719" s="42">
        <v>5.8622800000000002</v>
      </c>
      <c r="C719" s="42">
        <v>5.8666200000000002</v>
      </c>
      <c r="D719" s="42"/>
      <c r="E719" s="42">
        <f t="shared" si="35"/>
        <v>4.3400000000000105E-3</v>
      </c>
      <c r="F719" s="42">
        <f t="shared" si="34"/>
        <v>1</v>
      </c>
      <c r="G719" s="48">
        <f t="shared" si="33"/>
        <v>7.3977861187532348E-4</v>
      </c>
    </row>
    <row r="720" spans="1:7" ht="15">
      <c r="A720" s="7">
        <v>40459</v>
      </c>
      <c r="B720" s="42">
        <v>5.8360900000000004</v>
      </c>
      <c r="C720" s="42">
        <v>5.8403200000000002</v>
      </c>
      <c r="D720" s="42"/>
      <c r="E720" s="42">
        <f t="shared" si="35"/>
        <v>4.229999999999734E-3</v>
      </c>
      <c r="F720" s="42">
        <f t="shared" si="34"/>
        <v>1</v>
      </c>
      <c r="G720" s="48">
        <f t="shared" si="33"/>
        <v>7.2427538217079439E-4</v>
      </c>
    </row>
    <row r="721" spans="1:7" ht="15">
      <c r="A721" s="7">
        <v>40466</v>
      </c>
      <c r="B721" s="42">
        <v>5.7951300000000003</v>
      </c>
      <c r="C721" s="42">
        <v>5.7994100000000008</v>
      </c>
      <c r="D721" s="42"/>
      <c r="E721" s="42">
        <f t="shared" si="35"/>
        <v>4.2800000000005056E-3</v>
      </c>
      <c r="F721" s="42">
        <f t="shared" si="34"/>
        <v>1</v>
      </c>
      <c r="G721" s="48">
        <f t="shared" si="33"/>
        <v>7.3800610751792082E-4</v>
      </c>
    </row>
    <row r="722" spans="1:7" ht="15">
      <c r="A722" s="7">
        <v>40473</v>
      </c>
      <c r="B722" s="42">
        <v>5.8166300000000009</v>
      </c>
      <c r="C722" s="42">
        <v>5.8210600000000001</v>
      </c>
      <c r="D722" s="42"/>
      <c r="E722" s="42">
        <f t="shared" si="35"/>
        <v>4.4299999999992679E-3</v>
      </c>
      <c r="F722" s="42">
        <f t="shared" si="34"/>
        <v>1</v>
      </c>
      <c r="G722" s="48">
        <f t="shared" si="33"/>
        <v>7.6102977808152942E-4</v>
      </c>
    </row>
    <row r="723" spans="1:7" ht="15">
      <c r="A723" s="7">
        <v>40480</v>
      </c>
      <c r="B723" s="42">
        <v>5.8957800000000002</v>
      </c>
      <c r="C723" s="42">
        <v>5.9006200000000009</v>
      </c>
      <c r="D723" s="42"/>
      <c r="E723" s="42">
        <f t="shared" si="35"/>
        <v>4.8400000000006216E-3</v>
      </c>
      <c r="F723" s="42">
        <f t="shared" si="34"/>
        <v>1</v>
      </c>
      <c r="G723" s="48">
        <f t="shared" si="33"/>
        <v>8.2025278699537018E-4</v>
      </c>
    </row>
    <row r="724" spans="1:7" ht="15">
      <c r="A724" s="7">
        <v>40487</v>
      </c>
      <c r="B724" s="42">
        <v>5.7728800000000007</v>
      </c>
      <c r="C724" s="42">
        <v>5.7776400000000008</v>
      </c>
      <c r="D724" s="42"/>
      <c r="E724" s="42">
        <f t="shared" si="35"/>
        <v>4.7600000000000975E-3</v>
      </c>
      <c r="F724" s="42">
        <f t="shared" si="34"/>
        <v>1</v>
      </c>
      <c r="G724" s="48">
        <f t="shared" si="33"/>
        <v>8.238657998767831E-4</v>
      </c>
    </row>
    <row r="725" spans="1:7" ht="15">
      <c r="A725" s="7">
        <v>40494</v>
      </c>
      <c r="B725" s="42">
        <v>5.9553900000000004</v>
      </c>
      <c r="C725" s="42">
        <v>5.9597600000000002</v>
      </c>
      <c r="D725" s="42"/>
      <c r="E725" s="42">
        <f t="shared" si="35"/>
        <v>4.369999999999763E-3</v>
      </c>
      <c r="F725" s="42">
        <f t="shared" si="34"/>
        <v>1</v>
      </c>
      <c r="G725" s="48">
        <f t="shared" si="33"/>
        <v>7.3325100339607008E-4</v>
      </c>
    </row>
    <row r="726" spans="1:7" ht="15">
      <c r="A726" s="7">
        <v>40501</v>
      </c>
      <c r="B726" s="42">
        <v>5.9911000000000003</v>
      </c>
      <c r="C726" s="42">
        <v>5.9956100000000001</v>
      </c>
      <c r="D726" s="42"/>
      <c r="E726" s="42">
        <f t="shared" si="35"/>
        <v>4.509999999999792E-3</v>
      </c>
      <c r="F726" s="42">
        <f t="shared" si="34"/>
        <v>1</v>
      </c>
      <c r="G726" s="48">
        <f t="shared" si="33"/>
        <v>7.5221703880002061E-4</v>
      </c>
    </row>
    <row r="727" spans="1:7" ht="15">
      <c r="A727" s="7">
        <v>40508</v>
      </c>
      <c r="B727" s="42">
        <v>6.1799900000000001</v>
      </c>
      <c r="C727" s="42">
        <v>6.1849400000000001</v>
      </c>
      <c r="D727" s="42"/>
      <c r="E727" s="42">
        <f t="shared" si="35"/>
        <v>4.9500000000000099E-3</v>
      </c>
      <c r="F727" s="42">
        <f t="shared" si="34"/>
        <v>1</v>
      </c>
      <c r="G727" s="48">
        <f t="shared" si="33"/>
        <v>8.0033112689856484E-4</v>
      </c>
    </row>
    <row r="728" spans="1:7" ht="15">
      <c r="A728" s="7">
        <v>40515</v>
      </c>
      <c r="B728" s="42">
        <v>5.9910200000000007</v>
      </c>
      <c r="C728" s="42">
        <v>5.9959200000000008</v>
      </c>
      <c r="D728" s="42"/>
      <c r="E728" s="42">
        <f t="shared" si="35"/>
        <v>4.9000000000001265E-3</v>
      </c>
      <c r="F728" s="42">
        <f t="shared" si="34"/>
        <v>1</v>
      </c>
      <c r="G728" s="48">
        <f t="shared" si="33"/>
        <v>8.1722237788364857E-4</v>
      </c>
    </row>
    <row r="729" spans="1:7" ht="15">
      <c r="A729" s="7">
        <v>40522</v>
      </c>
      <c r="B729" s="42">
        <v>6.0103500000000007</v>
      </c>
      <c r="C729" s="42">
        <v>6.0153700000000008</v>
      </c>
      <c r="D729" s="42"/>
      <c r="E729" s="42">
        <f t="shared" si="35"/>
        <v>5.0200000000000244E-3</v>
      </c>
      <c r="F729" s="42">
        <f t="shared" si="34"/>
        <v>1</v>
      </c>
      <c r="G729" s="48">
        <f t="shared" si="33"/>
        <v>8.345288818476708E-4</v>
      </c>
    </row>
    <row r="730" spans="1:7" ht="15">
      <c r="A730" s="7">
        <v>40529</v>
      </c>
      <c r="B730" s="42">
        <v>5.9961900000000004</v>
      </c>
      <c r="C730" s="42">
        <v>6.0014900000000004</v>
      </c>
      <c r="D730" s="42"/>
      <c r="E730" s="42">
        <f t="shared" si="35"/>
        <v>5.3000000000000824E-3</v>
      </c>
      <c r="F730" s="42">
        <f t="shared" si="34"/>
        <v>1</v>
      </c>
      <c r="G730" s="48">
        <f t="shared" si="33"/>
        <v>8.8311402668338733E-4</v>
      </c>
    </row>
    <row r="731" spans="1:7" ht="15">
      <c r="A731" s="7">
        <v>40536</v>
      </c>
      <c r="B731" s="42">
        <v>5.9805300000000008</v>
      </c>
      <c r="C731" s="42">
        <v>5.9858500000000001</v>
      </c>
      <c r="D731" s="42"/>
      <c r="E731" s="42">
        <f t="shared" si="35"/>
        <v>5.3199999999993253E-3</v>
      </c>
      <c r="F731" s="42">
        <f t="shared" si="34"/>
        <v>1</v>
      </c>
      <c r="G731" s="48">
        <f t="shared" si="33"/>
        <v>8.8876266528551925E-4</v>
      </c>
    </row>
    <row r="732" spans="1:7" ht="15">
      <c r="A732" s="7">
        <v>40543</v>
      </c>
      <c r="B732" s="42">
        <v>5.8182200000000002</v>
      </c>
      <c r="C732" s="42">
        <v>5.8243900000000002</v>
      </c>
      <c r="D732" s="42"/>
      <c r="E732" s="42">
        <f t="shared" si="35"/>
        <v>6.1700000000000088E-3</v>
      </c>
      <c r="F732" s="42">
        <f t="shared" si="34"/>
        <v>1</v>
      </c>
      <c r="G732" s="48">
        <f t="shared" si="33"/>
        <v>1.0593384028198677E-3</v>
      </c>
    </row>
    <row r="733" spans="1:7" ht="15">
      <c r="A733" s="7">
        <v>40550</v>
      </c>
      <c r="B733" s="42">
        <v>5.9604300000000006</v>
      </c>
      <c r="C733" s="42">
        <v>5.9652000000000003</v>
      </c>
      <c r="D733" s="42"/>
      <c r="E733" s="42">
        <f t="shared" si="35"/>
        <v>4.7699999999997189E-3</v>
      </c>
      <c r="F733" s="42">
        <f t="shared" si="34"/>
        <v>1</v>
      </c>
      <c r="G733" s="48">
        <f t="shared" si="33"/>
        <v>7.9963789981890273E-4</v>
      </c>
    </row>
    <row r="734" spans="1:7" ht="15">
      <c r="A734" s="7">
        <v>40557</v>
      </c>
      <c r="B734" s="42">
        <v>5.8692300000000008</v>
      </c>
      <c r="C734" s="42">
        <v>5.8742300000000007</v>
      </c>
      <c r="D734" s="42"/>
      <c r="E734" s="42">
        <f t="shared" si="35"/>
        <v>4.9999999999998934E-3</v>
      </c>
      <c r="F734" s="42">
        <f t="shared" si="34"/>
        <v>1</v>
      </c>
      <c r="G734" s="48">
        <f t="shared" si="33"/>
        <v>8.5117538809339999E-4</v>
      </c>
    </row>
    <row r="735" spans="1:7" ht="15">
      <c r="A735" s="7">
        <v>40564</v>
      </c>
      <c r="B735" s="42">
        <v>5.8098200000000002</v>
      </c>
      <c r="C735" s="42">
        <v>5.8142800000000001</v>
      </c>
      <c r="D735" s="42"/>
      <c r="E735" s="42">
        <f t="shared" si="35"/>
        <v>4.4599999999999085E-3</v>
      </c>
      <c r="F735" s="42">
        <f t="shared" si="34"/>
        <v>1</v>
      </c>
      <c r="G735" s="48">
        <f t="shared" si="33"/>
        <v>7.670769209601031E-4</v>
      </c>
    </row>
    <row r="736" spans="1:7" ht="15">
      <c r="A736" s="7">
        <v>40571</v>
      </c>
      <c r="B736" s="42">
        <v>5.8137900000000009</v>
      </c>
      <c r="C736" s="42">
        <v>5.8186800000000005</v>
      </c>
      <c r="D736" s="42"/>
      <c r="E736" s="42">
        <f t="shared" si="35"/>
        <v>4.8899999999996169E-3</v>
      </c>
      <c r="F736" s="42">
        <f t="shared" si="34"/>
        <v>1</v>
      </c>
      <c r="G736" s="48">
        <f t="shared" si="33"/>
        <v>8.4039679102470254E-4</v>
      </c>
    </row>
    <row r="737" spans="1:7" ht="15">
      <c r="A737" s="7">
        <v>40578</v>
      </c>
      <c r="B737" s="42">
        <v>5.7685000000000004</v>
      </c>
      <c r="C737" s="42">
        <v>5.7736000000000001</v>
      </c>
      <c r="D737" s="42"/>
      <c r="E737" s="42">
        <f t="shared" si="35"/>
        <v>5.0999999999996604E-3</v>
      </c>
      <c r="F737" s="42">
        <f t="shared" si="34"/>
        <v>1</v>
      </c>
      <c r="G737" s="48">
        <f t="shared" si="33"/>
        <v>8.8333102397112034E-4</v>
      </c>
    </row>
    <row r="738" spans="1:7" ht="15">
      <c r="A738" s="7">
        <v>40585</v>
      </c>
      <c r="B738" s="42">
        <v>5.8542900000000007</v>
      </c>
      <c r="C738" s="42">
        <v>5.8591400000000009</v>
      </c>
      <c r="D738" s="42"/>
      <c r="E738" s="42">
        <f t="shared" si="35"/>
        <v>4.850000000000243E-3</v>
      </c>
      <c r="F738" s="42">
        <f t="shared" si="34"/>
        <v>1</v>
      </c>
      <c r="G738" s="48">
        <f t="shared" si="33"/>
        <v>8.2776653228976301E-4</v>
      </c>
    </row>
    <row r="739" spans="1:7" ht="15">
      <c r="A739" s="7">
        <v>40592</v>
      </c>
      <c r="B739" s="42">
        <v>5.6956600000000002</v>
      </c>
      <c r="C739" s="42">
        <v>5.7004900000000003</v>
      </c>
      <c r="D739" s="42"/>
      <c r="E739" s="42">
        <f t="shared" si="35"/>
        <v>4.830000000000112E-3</v>
      </c>
      <c r="F739" s="42">
        <f t="shared" si="34"/>
        <v>1</v>
      </c>
      <c r="G739" s="48">
        <f t="shared" si="33"/>
        <v>8.4729558336215163E-4</v>
      </c>
    </row>
    <row r="740" spans="1:7" ht="15">
      <c r="A740" s="7">
        <v>40599</v>
      </c>
      <c r="B740" s="42">
        <v>5.6629900000000006</v>
      </c>
      <c r="C740" s="42">
        <v>5.6673000000000009</v>
      </c>
      <c r="D740" s="42"/>
      <c r="E740" s="42">
        <f t="shared" si="35"/>
        <v>4.3100000000002581E-3</v>
      </c>
      <c r="F740" s="42">
        <f t="shared" si="34"/>
        <v>1</v>
      </c>
      <c r="G740" s="48">
        <f t="shared" si="33"/>
        <v>7.6050323787345958E-4</v>
      </c>
    </row>
    <row r="741" spans="1:7" ht="15">
      <c r="A741" s="7">
        <v>40606</v>
      </c>
      <c r="B741" s="42">
        <v>5.5703400000000007</v>
      </c>
      <c r="C741" s="42">
        <v>5.5750200000000003</v>
      </c>
      <c r="D741" s="42"/>
      <c r="E741" s="42">
        <f t="shared" si="35"/>
        <v>4.6799999999995734E-3</v>
      </c>
      <c r="F741" s="42">
        <f t="shared" si="34"/>
        <v>1</v>
      </c>
      <c r="G741" s="48">
        <f t="shared" si="33"/>
        <v>8.3945887189634707E-4</v>
      </c>
    </row>
    <row r="742" spans="1:7" ht="15">
      <c r="A742" s="7">
        <v>40613</v>
      </c>
      <c r="B742" s="42">
        <v>5.6507100000000001</v>
      </c>
      <c r="C742" s="42">
        <v>5.6550000000000002</v>
      </c>
      <c r="D742" s="42"/>
      <c r="E742" s="42">
        <f t="shared" si="35"/>
        <v>4.290000000000127E-3</v>
      </c>
      <c r="F742" s="42">
        <f t="shared" si="34"/>
        <v>1</v>
      </c>
      <c r="G742" s="48">
        <f t="shared" si="33"/>
        <v>7.5862068965519482E-4</v>
      </c>
    </row>
    <row r="743" spans="1:7" ht="15">
      <c r="A743" s="7">
        <v>40620</v>
      </c>
      <c r="B743" s="42">
        <v>5.6047100000000007</v>
      </c>
      <c r="C743" s="42">
        <v>5.6096300000000001</v>
      </c>
      <c r="D743" s="42"/>
      <c r="E743" s="42">
        <f t="shared" si="35"/>
        <v>4.9199999999993693E-3</v>
      </c>
      <c r="F743" s="42">
        <f t="shared" si="34"/>
        <v>1</v>
      </c>
      <c r="G743" s="48">
        <f t="shared" si="33"/>
        <v>8.7706319311601111E-4</v>
      </c>
    </row>
    <row r="744" spans="1:7" ht="15">
      <c r="A744" s="7">
        <v>40627</v>
      </c>
      <c r="B744" s="42">
        <v>5.5833000000000004</v>
      </c>
      <c r="C744" s="42">
        <v>5.5878800000000002</v>
      </c>
      <c r="D744" s="42"/>
      <c r="E744" s="42">
        <f t="shared" si="35"/>
        <v>4.5799999999998064E-3</v>
      </c>
      <c r="F744" s="42">
        <f t="shared" si="34"/>
        <v>1</v>
      </c>
      <c r="G744" s="48">
        <f t="shared" si="33"/>
        <v>8.196310586483257E-4</v>
      </c>
    </row>
    <row r="745" spans="1:7" ht="15">
      <c r="A745" s="7">
        <v>40634</v>
      </c>
      <c r="B745" s="42">
        <v>5.52278</v>
      </c>
      <c r="C745" s="42">
        <v>5.5273200000000005</v>
      </c>
      <c r="D745" s="42"/>
      <c r="E745" s="42">
        <f t="shared" si="35"/>
        <v>4.5400000000004326E-3</v>
      </c>
      <c r="F745" s="42">
        <f t="shared" si="34"/>
        <v>1</v>
      </c>
      <c r="G745" s="48">
        <f t="shared" si="33"/>
        <v>8.2137455403349761E-4</v>
      </c>
    </row>
    <row r="746" spans="1:7" ht="15">
      <c r="A746" s="7">
        <v>40641</v>
      </c>
      <c r="B746" s="42">
        <v>5.4126100000000008</v>
      </c>
      <c r="C746" s="42">
        <v>5.4169800000000006</v>
      </c>
      <c r="D746" s="42"/>
      <c r="E746" s="42">
        <f t="shared" si="35"/>
        <v>4.369999999999763E-3</v>
      </c>
      <c r="F746" s="42">
        <f t="shared" si="34"/>
        <v>1</v>
      </c>
      <c r="G746" s="48">
        <f t="shared" si="33"/>
        <v>8.0672256497158238E-4</v>
      </c>
    </row>
    <row r="747" spans="1:7" ht="15">
      <c r="A747" s="7">
        <v>40648</v>
      </c>
      <c r="B747" s="42">
        <v>5.3980700000000006</v>
      </c>
      <c r="C747" s="42">
        <v>5.4025700000000008</v>
      </c>
      <c r="D747" s="42"/>
      <c r="E747" s="42">
        <f t="shared" si="35"/>
        <v>4.5000000000001705E-3</v>
      </c>
      <c r="F747" s="42">
        <f t="shared" si="34"/>
        <v>1</v>
      </c>
      <c r="G747" s="48">
        <f t="shared" si="33"/>
        <v>8.3293691705987514E-4</v>
      </c>
    </row>
    <row r="748" spans="1:7" ht="15">
      <c r="A748" s="7">
        <v>40655</v>
      </c>
      <c r="B748" s="42">
        <v>5.3628800000000005</v>
      </c>
      <c r="C748" s="42">
        <v>5.3669500000000001</v>
      </c>
      <c r="D748" s="42"/>
      <c r="E748" s="42">
        <f t="shared" si="35"/>
        <v>4.069999999999574E-3</v>
      </c>
      <c r="F748" s="42">
        <f t="shared" si="34"/>
        <v>1</v>
      </c>
      <c r="G748" s="48">
        <f t="shared" si="33"/>
        <v>7.5834505631682317E-4</v>
      </c>
    </row>
    <row r="749" spans="1:7" ht="15">
      <c r="A749" s="7">
        <v>40662</v>
      </c>
      <c r="B749" s="42">
        <v>5.2462900000000001</v>
      </c>
      <c r="C749" s="42">
        <v>5.2506300000000001</v>
      </c>
      <c r="D749" s="42"/>
      <c r="E749" s="42">
        <f t="shared" si="35"/>
        <v>4.3400000000000105E-3</v>
      </c>
      <c r="F749" s="42">
        <f t="shared" si="34"/>
        <v>1</v>
      </c>
      <c r="G749" s="48">
        <f t="shared" si="33"/>
        <v>8.2656747856924039E-4</v>
      </c>
    </row>
    <row r="750" spans="1:7" ht="15">
      <c r="A750" s="7">
        <v>40669</v>
      </c>
      <c r="B750" s="42">
        <v>5.4631900000000009</v>
      </c>
      <c r="C750" s="42">
        <v>5.4672200000000002</v>
      </c>
      <c r="D750" s="42"/>
      <c r="E750" s="42">
        <f t="shared" si="35"/>
        <v>4.0299999999993119E-3</v>
      </c>
      <c r="F750" s="42">
        <f t="shared" si="34"/>
        <v>1</v>
      </c>
      <c r="G750" s="48">
        <f t="shared" si="33"/>
        <v>7.3712051097254397E-4</v>
      </c>
    </row>
    <row r="751" spans="1:7" ht="15">
      <c r="A751" s="7">
        <v>40676</v>
      </c>
      <c r="B751" s="42">
        <v>5.53559</v>
      </c>
      <c r="C751" s="42">
        <v>5.5403300000000009</v>
      </c>
      <c r="D751" s="42"/>
      <c r="E751" s="42">
        <f t="shared" si="35"/>
        <v>4.7400000000008546E-3</v>
      </c>
      <c r="F751" s="42">
        <f t="shared" si="34"/>
        <v>1</v>
      </c>
      <c r="G751" s="48">
        <f t="shared" si="33"/>
        <v>8.5554470582092652E-4</v>
      </c>
    </row>
    <row r="752" spans="1:7" ht="15">
      <c r="A752" s="7">
        <v>40683</v>
      </c>
      <c r="B752" s="42">
        <v>5.5554800000000002</v>
      </c>
      <c r="C752" s="42">
        <v>5.5600000000000005</v>
      </c>
      <c r="D752" s="42"/>
      <c r="E752" s="42">
        <f t="shared" si="35"/>
        <v>4.5200000000003016E-3</v>
      </c>
      <c r="F752" s="42">
        <f t="shared" si="34"/>
        <v>1</v>
      </c>
      <c r="G752" s="48">
        <f t="shared" si="33"/>
        <v>8.1294964028782394E-4</v>
      </c>
    </row>
    <row r="753" spans="1:7" ht="15">
      <c r="A753" s="7">
        <v>40690</v>
      </c>
      <c r="B753" s="42">
        <v>5.4397400000000005</v>
      </c>
      <c r="C753" s="42">
        <v>5.4443200000000003</v>
      </c>
      <c r="D753" s="42"/>
      <c r="E753" s="42">
        <f t="shared" si="35"/>
        <v>4.5799999999998064E-3</v>
      </c>
      <c r="F753" s="42">
        <f t="shared" si="34"/>
        <v>1</v>
      </c>
      <c r="G753" s="48">
        <f t="shared" si="33"/>
        <v>8.4124371822372787E-4</v>
      </c>
    </row>
    <row r="754" spans="1:7" ht="15">
      <c r="A754" s="7">
        <v>40697</v>
      </c>
      <c r="B754" s="42">
        <v>5.3554400000000006</v>
      </c>
      <c r="C754" s="42">
        <v>5.3595000000000006</v>
      </c>
      <c r="D754" s="42"/>
      <c r="E754" s="42">
        <f t="shared" si="35"/>
        <v>4.0599999999999525E-3</v>
      </c>
      <c r="F754" s="42">
        <f t="shared" si="34"/>
        <v>1</v>
      </c>
      <c r="G754" s="48">
        <f t="shared" si="33"/>
        <v>7.5753335199178133E-4</v>
      </c>
    </row>
    <row r="755" spans="1:7" ht="15">
      <c r="A755" s="7">
        <v>40704</v>
      </c>
      <c r="B755" s="42">
        <v>5.4856200000000008</v>
      </c>
      <c r="C755" s="42">
        <v>5.4904400000000004</v>
      </c>
      <c r="D755" s="42"/>
      <c r="E755" s="42">
        <f t="shared" si="35"/>
        <v>4.8199999999996024E-3</v>
      </c>
      <c r="F755" s="42">
        <f t="shared" si="34"/>
        <v>1</v>
      </c>
      <c r="G755" s="48">
        <f t="shared" si="33"/>
        <v>8.7788956804911846E-4</v>
      </c>
    </row>
    <row r="756" spans="1:7" ht="15">
      <c r="A756" s="7">
        <v>40711</v>
      </c>
      <c r="B756" s="42">
        <v>5.5330900000000005</v>
      </c>
      <c r="C756" s="42">
        <v>5.5376400000000006</v>
      </c>
      <c r="D756" s="42"/>
      <c r="E756" s="42">
        <f t="shared" si="35"/>
        <v>4.550000000000054E-3</v>
      </c>
      <c r="F756" s="42">
        <f t="shared" si="34"/>
        <v>1</v>
      </c>
      <c r="G756" s="48">
        <f t="shared" si="33"/>
        <v>8.216496558100659E-4</v>
      </c>
    </row>
    <row r="757" spans="1:7" ht="15">
      <c r="A757" s="7">
        <v>40718</v>
      </c>
      <c r="B757" s="42">
        <v>5.5034800000000006</v>
      </c>
      <c r="C757" s="42">
        <v>5.5083600000000006</v>
      </c>
      <c r="D757" s="42"/>
      <c r="E757" s="42">
        <f t="shared" si="35"/>
        <v>4.8799999999999955E-3</v>
      </c>
      <c r="F757" s="42">
        <f t="shared" si="34"/>
        <v>1</v>
      </c>
      <c r="G757" s="48">
        <f t="shared" si="33"/>
        <v>8.8592611957097843E-4</v>
      </c>
    </row>
    <row r="758" spans="1:7" ht="15">
      <c r="A758" s="7">
        <v>40725</v>
      </c>
      <c r="B758" s="42">
        <v>5.3865100000000004</v>
      </c>
      <c r="C758" s="42">
        <v>5.3906400000000003</v>
      </c>
      <c r="D758" s="42"/>
      <c r="E758" s="42">
        <f t="shared" si="35"/>
        <v>4.129999999999967E-3</v>
      </c>
      <c r="F758" s="42">
        <f t="shared" si="34"/>
        <v>1</v>
      </c>
      <c r="G758" s="48">
        <f t="shared" si="33"/>
        <v>7.6614279566062044E-4</v>
      </c>
    </row>
    <row r="759" spans="1:7" ht="15">
      <c r="A759" s="7">
        <v>40732</v>
      </c>
      <c r="B759" s="42">
        <v>5.4356300000000006</v>
      </c>
      <c r="C759" s="42">
        <v>5.4401400000000004</v>
      </c>
      <c r="D759" s="42"/>
      <c r="E759" s="42">
        <f t="shared" si="35"/>
        <v>4.509999999999792E-3</v>
      </c>
      <c r="F759" s="42">
        <f t="shared" si="34"/>
        <v>1</v>
      </c>
      <c r="G759" s="48">
        <f t="shared" si="33"/>
        <v>8.2902278250188263E-4</v>
      </c>
    </row>
    <row r="760" spans="1:7" ht="15">
      <c r="A760" s="7">
        <v>40739</v>
      </c>
      <c r="B760" s="42">
        <v>5.5775500000000005</v>
      </c>
      <c r="C760" s="42">
        <v>5.5819800000000006</v>
      </c>
      <c r="D760" s="42"/>
      <c r="E760" s="42">
        <f t="shared" si="35"/>
        <v>4.430000000000156E-3</v>
      </c>
      <c r="F760" s="42">
        <f t="shared" si="34"/>
        <v>1</v>
      </c>
      <c r="G760" s="48">
        <f t="shared" si="33"/>
        <v>7.9362520109354661E-4</v>
      </c>
    </row>
    <row r="761" spans="1:7" ht="15">
      <c r="A761" s="7">
        <v>40746</v>
      </c>
      <c r="B761" s="42">
        <v>5.4225800000000008</v>
      </c>
      <c r="C761" s="42">
        <v>5.4269900000000009</v>
      </c>
      <c r="D761" s="42"/>
      <c r="E761" s="42">
        <f t="shared" si="35"/>
        <v>4.410000000000025E-3</v>
      </c>
      <c r="F761" s="42">
        <f t="shared" si="34"/>
        <v>1</v>
      </c>
      <c r="G761" s="48">
        <f t="shared" si="33"/>
        <v>8.1260514576220416E-4</v>
      </c>
    </row>
    <row r="762" spans="1:7" ht="15">
      <c r="A762" s="7">
        <v>40753</v>
      </c>
      <c r="B762" s="42">
        <v>5.4035500000000001</v>
      </c>
      <c r="C762" s="42">
        <v>5.4081700000000001</v>
      </c>
      <c r="D762" s="42"/>
      <c r="E762" s="42">
        <f t="shared" si="35"/>
        <v>4.6200000000000685E-3</v>
      </c>
      <c r="F762" s="42">
        <f t="shared" si="34"/>
        <v>1</v>
      </c>
      <c r="G762" s="48">
        <f t="shared" si="33"/>
        <v>8.5426308714409279E-4</v>
      </c>
    </row>
    <row r="763" spans="1:7" ht="15">
      <c r="A763" s="7">
        <v>40760</v>
      </c>
      <c r="B763" s="42">
        <v>5.5019</v>
      </c>
      <c r="C763" s="42">
        <v>5.5066100000000002</v>
      </c>
      <c r="D763" s="42"/>
      <c r="E763" s="42">
        <f t="shared" si="35"/>
        <v>4.710000000000214E-3</v>
      </c>
      <c r="F763" s="42">
        <f t="shared" si="34"/>
        <v>1</v>
      </c>
      <c r="G763" s="48">
        <f t="shared" si="33"/>
        <v>8.5533567839382379E-4</v>
      </c>
    </row>
    <row r="764" spans="1:7" ht="15">
      <c r="A764" s="7">
        <v>40767</v>
      </c>
      <c r="B764" s="42">
        <v>5.5380300000000009</v>
      </c>
      <c r="C764" s="42">
        <v>5.5424300000000004</v>
      </c>
      <c r="D764" s="42"/>
      <c r="E764" s="42">
        <f t="shared" si="35"/>
        <v>4.3999999999995154E-3</v>
      </c>
      <c r="F764" s="42">
        <f t="shared" si="34"/>
        <v>1</v>
      </c>
      <c r="G764" s="48">
        <f t="shared" si="33"/>
        <v>7.9387561051732093E-4</v>
      </c>
    </row>
    <row r="765" spans="1:7" ht="15">
      <c r="A765" s="7">
        <v>40774</v>
      </c>
      <c r="B765" s="42">
        <v>5.4571100000000001</v>
      </c>
      <c r="C765" s="42">
        <v>5.4613300000000002</v>
      </c>
      <c r="D765" s="42"/>
      <c r="E765" s="42">
        <f t="shared" si="35"/>
        <v>4.2200000000001125E-3</v>
      </c>
      <c r="F765" s="42">
        <f t="shared" si="34"/>
        <v>1</v>
      </c>
      <c r="G765" s="48">
        <f t="shared" si="33"/>
        <v>7.7270554974706021E-4</v>
      </c>
    </row>
    <row r="766" spans="1:7" ht="15">
      <c r="A766" s="7">
        <v>40781</v>
      </c>
      <c r="B766" s="42">
        <v>5.4271200000000004</v>
      </c>
      <c r="C766" s="42">
        <v>5.4317500000000001</v>
      </c>
      <c r="D766" s="42"/>
      <c r="E766" s="42">
        <f t="shared" si="35"/>
        <v>4.6299999999996899E-3</v>
      </c>
      <c r="F766" s="42">
        <f t="shared" si="34"/>
        <v>1</v>
      </c>
      <c r="G766" s="48">
        <f t="shared" si="33"/>
        <v>8.5239563676525797E-4</v>
      </c>
    </row>
    <row r="767" spans="1:7" ht="15">
      <c r="A767" s="7">
        <v>40788</v>
      </c>
      <c r="B767" s="42">
        <v>5.4051200000000001</v>
      </c>
      <c r="C767" s="42">
        <v>5.4095000000000004</v>
      </c>
      <c r="D767" s="42"/>
      <c r="E767" s="42">
        <f t="shared" si="35"/>
        <v>4.3800000000002726E-3</v>
      </c>
      <c r="F767" s="42">
        <f t="shared" si="34"/>
        <v>1</v>
      </c>
      <c r="G767" s="48">
        <f t="shared" si="33"/>
        <v>8.096866623533177E-4</v>
      </c>
    </row>
    <row r="768" spans="1:7" ht="15">
      <c r="A768" s="7">
        <v>40795</v>
      </c>
      <c r="B768" s="42">
        <v>5.4871400000000001</v>
      </c>
      <c r="C768" s="42">
        <v>5.4916100000000005</v>
      </c>
      <c r="D768" s="42"/>
      <c r="E768" s="42">
        <f t="shared" si="35"/>
        <v>4.4700000000004181E-3</v>
      </c>
      <c r="F768" s="42">
        <f t="shared" si="34"/>
        <v>1</v>
      </c>
      <c r="G768" s="48">
        <f t="shared" si="33"/>
        <v>8.1396894535489916E-4</v>
      </c>
    </row>
    <row r="769" spans="1:7" ht="15">
      <c r="A769" s="7">
        <v>40802</v>
      </c>
      <c r="B769" s="42">
        <v>5.5968400000000003</v>
      </c>
      <c r="C769" s="42">
        <v>5.6013100000000007</v>
      </c>
      <c r="D769" s="42"/>
      <c r="E769" s="42">
        <f t="shared" si="35"/>
        <v>4.4700000000004181E-3</v>
      </c>
      <c r="F769" s="42">
        <f t="shared" si="34"/>
        <v>1</v>
      </c>
      <c r="G769" s="48">
        <f t="shared" si="33"/>
        <v>7.9802760425693592E-4</v>
      </c>
    </row>
    <row r="770" spans="1:7" ht="15">
      <c r="A770" s="7">
        <v>40809</v>
      </c>
      <c r="B770" s="42">
        <v>5.8266500000000008</v>
      </c>
      <c r="C770" s="42">
        <v>5.8316200000000009</v>
      </c>
      <c r="D770" s="42"/>
      <c r="E770" s="42">
        <f t="shared" si="35"/>
        <v>4.970000000000141E-3</v>
      </c>
      <c r="F770" s="42">
        <f t="shared" si="34"/>
        <v>1</v>
      </c>
      <c r="G770" s="48">
        <f t="shared" ref="G770:G833" si="36">E770/C770</f>
        <v>8.5225031809345265E-4</v>
      </c>
    </row>
    <row r="771" spans="1:7" ht="15">
      <c r="A771" s="7">
        <v>40816</v>
      </c>
      <c r="B771" s="42">
        <v>5.8773800000000005</v>
      </c>
      <c r="C771" s="42">
        <v>5.8823800000000004</v>
      </c>
      <c r="D771" s="42"/>
      <c r="E771" s="42">
        <f t="shared" si="35"/>
        <v>4.9999999999998934E-3</v>
      </c>
      <c r="F771" s="42">
        <f t="shared" ref="F771:F834" si="37">IF(E771&gt;0,1,0)</f>
        <v>1</v>
      </c>
      <c r="G771" s="48">
        <f t="shared" si="36"/>
        <v>8.499960900179678E-4</v>
      </c>
    </row>
    <row r="772" spans="1:7" ht="15">
      <c r="A772" s="7">
        <v>40823</v>
      </c>
      <c r="B772" s="42">
        <v>5.8071100000000007</v>
      </c>
      <c r="C772" s="42">
        <v>5.8128600000000006</v>
      </c>
      <c r="D772" s="42"/>
      <c r="E772" s="42">
        <f t="shared" ref="E772:E835" si="38">C772-B772</f>
        <v>5.7499999999999218E-3</v>
      </c>
      <c r="F772" s="42">
        <f t="shared" si="37"/>
        <v>1</v>
      </c>
      <c r="G772" s="48">
        <f t="shared" si="36"/>
        <v>9.8918604611153904E-4</v>
      </c>
    </row>
    <row r="773" spans="1:7" ht="15">
      <c r="A773" s="7">
        <v>40830</v>
      </c>
      <c r="B773" s="42">
        <v>5.5847500000000005</v>
      </c>
      <c r="C773" s="42">
        <v>5.5902400000000005</v>
      </c>
      <c r="D773" s="42"/>
      <c r="E773" s="42">
        <f t="shared" si="38"/>
        <v>5.4899999999999949E-3</v>
      </c>
      <c r="F773" s="42">
        <f t="shared" si="37"/>
        <v>1</v>
      </c>
      <c r="G773" s="48">
        <f t="shared" si="36"/>
        <v>9.8206874839005024E-4</v>
      </c>
    </row>
    <row r="774" spans="1:7" ht="15">
      <c r="A774" s="7">
        <v>40837</v>
      </c>
      <c r="B774" s="42">
        <v>5.5443200000000008</v>
      </c>
      <c r="C774" s="42">
        <v>5.5486000000000004</v>
      </c>
      <c r="D774" s="42"/>
      <c r="E774" s="42">
        <f t="shared" si="38"/>
        <v>4.2799999999996174E-3</v>
      </c>
      <c r="F774" s="42">
        <f t="shared" si="37"/>
        <v>1</v>
      </c>
      <c r="G774" s="48">
        <f t="shared" si="36"/>
        <v>7.7136574991882949E-4</v>
      </c>
    </row>
    <row r="775" spans="1:7" ht="15">
      <c r="A775" s="7">
        <v>40844</v>
      </c>
      <c r="B775" s="42">
        <v>5.4226800000000006</v>
      </c>
      <c r="C775" s="42">
        <v>5.4272400000000003</v>
      </c>
      <c r="D775" s="42"/>
      <c r="E775" s="42">
        <f t="shared" si="38"/>
        <v>4.5599999999996754E-3</v>
      </c>
      <c r="F775" s="42">
        <f t="shared" si="37"/>
        <v>1</v>
      </c>
      <c r="G775" s="48">
        <f t="shared" si="36"/>
        <v>8.402060715943417E-4</v>
      </c>
    </row>
    <row r="776" spans="1:7" ht="15">
      <c r="A776" s="7">
        <v>40851</v>
      </c>
      <c r="B776" s="42">
        <v>5.6413000000000002</v>
      </c>
      <c r="C776" s="42">
        <v>5.6459900000000003</v>
      </c>
      <c r="D776" s="42"/>
      <c r="E776" s="42">
        <f t="shared" si="38"/>
        <v>4.690000000000083E-3</v>
      </c>
      <c r="F776" s="42">
        <f t="shared" si="37"/>
        <v>1</v>
      </c>
      <c r="G776" s="48">
        <f t="shared" si="36"/>
        <v>8.3067805646132612E-4</v>
      </c>
    </row>
    <row r="777" spans="1:7" ht="15">
      <c r="A777" s="7">
        <v>40858</v>
      </c>
      <c r="B777" s="42">
        <v>5.6521700000000008</v>
      </c>
      <c r="C777" s="42">
        <v>5.65707</v>
      </c>
      <c r="D777" s="42"/>
      <c r="E777" s="42">
        <f t="shared" si="38"/>
        <v>4.8999999999992383E-3</v>
      </c>
      <c r="F777" s="42">
        <f t="shared" si="37"/>
        <v>1</v>
      </c>
      <c r="G777" s="48">
        <f t="shared" si="36"/>
        <v>8.6617277141687093E-4</v>
      </c>
    </row>
    <row r="778" spans="1:7" ht="15">
      <c r="A778" s="7">
        <v>40865</v>
      </c>
      <c r="B778" s="42">
        <v>5.7868100000000009</v>
      </c>
      <c r="C778" s="42">
        <v>5.7917900000000007</v>
      </c>
      <c r="D778" s="42"/>
      <c r="E778" s="42">
        <f t="shared" si="38"/>
        <v>4.9799999999997624E-3</v>
      </c>
      <c r="F778" s="42">
        <f t="shared" si="37"/>
        <v>1</v>
      </c>
      <c r="G778" s="48">
        <f t="shared" si="36"/>
        <v>8.5983780489274676E-4</v>
      </c>
    </row>
    <row r="779" spans="1:7" ht="15">
      <c r="A779" s="7">
        <v>40872</v>
      </c>
      <c r="B779" s="42">
        <v>5.9153200000000004</v>
      </c>
      <c r="C779" s="42">
        <v>5.9204800000000004</v>
      </c>
      <c r="D779" s="42"/>
      <c r="E779" s="42">
        <f t="shared" si="38"/>
        <v>5.1600000000000534E-3</v>
      </c>
      <c r="F779" s="42">
        <f t="shared" si="37"/>
        <v>1</v>
      </c>
      <c r="G779" s="48">
        <f t="shared" si="36"/>
        <v>8.7155095532795532E-4</v>
      </c>
    </row>
    <row r="780" spans="1:7" ht="15">
      <c r="A780" s="7">
        <v>40879</v>
      </c>
      <c r="B780" s="42">
        <v>5.7827200000000003</v>
      </c>
      <c r="C780" s="42">
        <v>5.7872000000000003</v>
      </c>
      <c r="D780" s="42"/>
      <c r="E780" s="42">
        <f t="shared" si="38"/>
        <v>4.4800000000000395E-3</v>
      </c>
      <c r="F780" s="42">
        <f t="shared" si="37"/>
        <v>1</v>
      </c>
      <c r="G780" s="48">
        <f t="shared" si="36"/>
        <v>7.7412220071883459E-4</v>
      </c>
    </row>
    <row r="781" spans="1:7" ht="15">
      <c r="A781" s="7">
        <v>40886</v>
      </c>
      <c r="B781" s="42">
        <v>5.7482100000000003</v>
      </c>
      <c r="C781" s="42">
        <v>5.7532800000000002</v>
      </c>
      <c r="D781" s="42"/>
      <c r="E781" s="42">
        <f t="shared" si="38"/>
        <v>5.0699999999999079E-3</v>
      </c>
      <c r="F781" s="42">
        <f t="shared" si="37"/>
        <v>1</v>
      </c>
      <c r="G781" s="48">
        <f t="shared" si="36"/>
        <v>8.81236442516253E-4</v>
      </c>
    </row>
    <row r="782" spans="1:7" ht="15">
      <c r="A782" s="7">
        <v>40893</v>
      </c>
      <c r="B782" s="42">
        <v>5.9594700000000005</v>
      </c>
      <c r="C782" s="42">
        <v>5.9648100000000008</v>
      </c>
      <c r="D782" s="42"/>
      <c r="E782" s="42">
        <f t="shared" si="38"/>
        <v>5.3400000000003445E-3</v>
      </c>
      <c r="F782" s="42">
        <f t="shared" si="37"/>
        <v>1</v>
      </c>
      <c r="G782" s="48">
        <f t="shared" si="36"/>
        <v>8.9525064503317682E-4</v>
      </c>
    </row>
    <row r="783" spans="1:7" ht="15">
      <c r="A783" s="7">
        <v>40900</v>
      </c>
      <c r="B783" s="42">
        <v>5.9824300000000008</v>
      </c>
      <c r="C783" s="42">
        <v>5.9874700000000001</v>
      </c>
      <c r="D783" s="42"/>
      <c r="E783" s="42">
        <f t="shared" si="38"/>
        <v>5.0399999999992673E-3</v>
      </c>
      <c r="F783" s="42">
        <f t="shared" si="37"/>
        <v>1</v>
      </c>
      <c r="G783" s="48">
        <f t="shared" si="36"/>
        <v>8.4175787102052572E-4</v>
      </c>
    </row>
    <row r="784" spans="1:7" ht="15">
      <c r="A784" s="7">
        <v>40907</v>
      </c>
      <c r="B784" s="42">
        <v>5.9716100000000001</v>
      </c>
      <c r="C784" s="42">
        <v>5.9768100000000004</v>
      </c>
      <c r="D784" s="42"/>
      <c r="E784" s="42">
        <f t="shared" si="38"/>
        <v>5.2000000000003155E-3</v>
      </c>
      <c r="F784" s="42">
        <f t="shared" si="37"/>
        <v>1</v>
      </c>
      <c r="G784" s="48">
        <f t="shared" si="36"/>
        <v>8.7002933002727463E-4</v>
      </c>
    </row>
    <row r="785" spans="1:7" ht="15">
      <c r="A785" s="7">
        <v>40914</v>
      </c>
      <c r="B785" s="42">
        <v>6.0283500000000005</v>
      </c>
      <c r="C785" s="42">
        <v>6.0337700000000005</v>
      </c>
      <c r="D785" s="42"/>
      <c r="E785" s="42">
        <f t="shared" si="38"/>
        <v>5.4199999999999804E-3</v>
      </c>
      <c r="F785" s="42">
        <f t="shared" si="37"/>
        <v>1</v>
      </c>
      <c r="G785" s="48">
        <f t="shared" si="36"/>
        <v>8.9827752798001578E-4</v>
      </c>
    </row>
    <row r="786" spans="1:7" ht="15">
      <c r="A786" s="7">
        <v>40921</v>
      </c>
      <c r="B786" s="42">
        <v>6.0780800000000008</v>
      </c>
      <c r="C786" s="42">
        <v>6.0827900000000001</v>
      </c>
      <c r="D786" s="42"/>
      <c r="E786" s="42">
        <f t="shared" si="38"/>
        <v>4.7099999999993258E-3</v>
      </c>
      <c r="F786" s="42">
        <f t="shared" si="37"/>
        <v>1</v>
      </c>
      <c r="G786" s="48">
        <f t="shared" si="36"/>
        <v>7.7431573340511933E-4</v>
      </c>
    </row>
    <row r="787" spans="1:7" ht="15">
      <c r="A787" s="7">
        <v>40928</v>
      </c>
      <c r="B787" s="42">
        <v>5.9375000000000009</v>
      </c>
      <c r="C787" s="42">
        <v>5.9423500000000002</v>
      </c>
      <c r="D787" s="42"/>
      <c r="E787" s="42">
        <f t="shared" si="38"/>
        <v>4.8499999999993548E-3</v>
      </c>
      <c r="F787" s="42">
        <f t="shared" si="37"/>
        <v>1</v>
      </c>
      <c r="G787" s="48">
        <f t="shared" si="36"/>
        <v>8.1617541881567977E-4</v>
      </c>
    </row>
    <row r="788" spans="1:7" ht="15">
      <c r="A788" s="7">
        <v>40935</v>
      </c>
      <c r="B788" s="42">
        <v>5.8351100000000002</v>
      </c>
      <c r="C788" s="42">
        <v>5.8401700000000005</v>
      </c>
      <c r="D788" s="42"/>
      <c r="E788" s="42">
        <f t="shared" si="38"/>
        <v>5.0600000000002865E-3</v>
      </c>
      <c r="F788" s="42">
        <f t="shared" si="37"/>
        <v>1</v>
      </c>
      <c r="G788" s="48">
        <f t="shared" si="36"/>
        <v>8.664131352341261E-4</v>
      </c>
    </row>
    <row r="789" spans="1:7" ht="15">
      <c r="A789" s="7">
        <v>40942</v>
      </c>
      <c r="B789" s="42">
        <v>5.8200800000000008</v>
      </c>
      <c r="C789" s="42">
        <v>5.8252100000000002</v>
      </c>
      <c r="D789" s="42"/>
      <c r="E789" s="42">
        <f t="shared" si="38"/>
        <v>5.1299999999994128E-3</v>
      </c>
      <c r="F789" s="42">
        <f t="shared" si="37"/>
        <v>1</v>
      </c>
      <c r="G789" s="48">
        <f t="shared" si="36"/>
        <v>8.8065494634518118E-4</v>
      </c>
    </row>
    <row r="790" spans="1:7" ht="15">
      <c r="A790" s="7">
        <v>40949</v>
      </c>
      <c r="B790" s="42">
        <v>5.7638200000000008</v>
      </c>
      <c r="C790" s="42">
        <v>5.7687200000000001</v>
      </c>
      <c r="D790" s="42"/>
      <c r="E790" s="42">
        <f t="shared" si="38"/>
        <v>4.8999999999992383E-3</v>
      </c>
      <c r="F790" s="42">
        <f t="shared" si="37"/>
        <v>1</v>
      </c>
      <c r="G790" s="48">
        <f t="shared" si="36"/>
        <v>8.4940853430210479E-4</v>
      </c>
    </row>
    <row r="791" spans="1:7" ht="15">
      <c r="A791" s="7">
        <v>40956</v>
      </c>
      <c r="B791" s="42">
        <v>5.6964100000000002</v>
      </c>
      <c r="C791" s="42">
        <v>5.7014100000000001</v>
      </c>
      <c r="D791" s="42"/>
      <c r="E791" s="42">
        <f t="shared" si="38"/>
        <v>4.9999999999998934E-3</v>
      </c>
      <c r="F791" s="42">
        <f t="shared" si="37"/>
        <v>1</v>
      </c>
      <c r="G791" s="48">
        <f t="shared" si="36"/>
        <v>8.7697604627625335E-4</v>
      </c>
    </row>
    <row r="792" spans="1:7" ht="15">
      <c r="A792" s="7">
        <v>40963</v>
      </c>
      <c r="B792" s="42">
        <v>5.5785300000000007</v>
      </c>
      <c r="C792" s="42">
        <v>5.5833900000000005</v>
      </c>
      <c r="D792" s="42"/>
      <c r="E792" s="42">
        <f t="shared" si="38"/>
        <v>4.8599999999998644E-3</v>
      </c>
      <c r="F792" s="42">
        <f t="shared" si="37"/>
        <v>1</v>
      </c>
      <c r="G792" s="48">
        <f t="shared" si="36"/>
        <v>8.7043892688847891E-4</v>
      </c>
    </row>
    <row r="793" spans="1:7" ht="15">
      <c r="A793" s="7">
        <v>40970</v>
      </c>
      <c r="B793" s="42">
        <v>5.6266000000000007</v>
      </c>
      <c r="C793" s="42">
        <v>5.6316000000000006</v>
      </c>
      <c r="D793" s="42"/>
      <c r="E793" s="42">
        <f t="shared" si="38"/>
        <v>4.9999999999998934E-3</v>
      </c>
      <c r="F793" s="42">
        <f t="shared" si="37"/>
        <v>1</v>
      </c>
      <c r="G793" s="48">
        <f t="shared" si="36"/>
        <v>8.878471482349408E-4</v>
      </c>
    </row>
    <row r="794" spans="1:7" ht="15">
      <c r="A794" s="7">
        <v>40977</v>
      </c>
      <c r="B794" s="42">
        <v>5.6983100000000002</v>
      </c>
      <c r="C794" s="42">
        <v>5.7035600000000004</v>
      </c>
      <c r="D794" s="42"/>
      <c r="E794" s="42">
        <f t="shared" si="38"/>
        <v>5.250000000000199E-3</v>
      </c>
      <c r="F794" s="42">
        <f t="shared" si="37"/>
        <v>1</v>
      </c>
      <c r="G794" s="48">
        <f t="shared" si="36"/>
        <v>9.2047773671184285E-4</v>
      </c>
    </row>
    <row r="795" spans="1:7" ht="15">
      <c r="A795" s="7">
        <v>40984</v>
      </c>
      <c r="B795" s="42">
        <v>5.7486300000000004</v>
      </c>
      <c r="C795" s="42">
        <v>5.7536900000000006</v>
      </c>
      <c r="D795" s="42"/>
      <c r="E795" s="42">
        <f t="shared" si="38"/>
        <v>5.0600000000002865E-3</v>
      </c>
      <c r="F795" s="42">
        <f t="shared" si="37"/>
        <v>1</v>
      </c>
      <c r="G795" s="48">
        <f t="shared" si="36"/>
        <v>8.7943563174246197E-4</v>
      </c>
    </row>
    <row r="796" spans="1:7" ht="15">
      <c r="A796" s="7">
        <v>40991</v>
      </c>
      <c r="B796" s="42">
        <v>5.7556700000000003</v>
      </c>
      <c r="C796" s="42">
        <v>5.7607400000000002</v>
      </c>
      <c r="D796" s="42"/>
      <c r="E796" s="42">
        <f t="shared" si="38"/>
        <v>5.0699999999999079E-3</v>
      </c>
      <c r="F796" s="42">
        <f t="shared" si="37"/>
        <v>1</v>
      </c>
      <c r="G796" s="48">
        <f t="shared" si="36"/>
        <v>8.8009526553878628E-4</v>
      </c>
    </row>
    <row r="797" spans="1:7" ht="15">
      <c r="A797" s="7">
        <v>40998</v>
      </c>
      <c r="B797" s="42">
        <v>5.7081500000000007</v>
      </c>
      <c r="C797" s="42">
        <v>5.7131200000000009</v>
      </c>
      <c r="D797" s="42"/>
      <c r="E797" s="42">
        <f t="shared" si="38"/>
        <v>4.970000000000141E-3</v>
      </c>
      <c r="F797" s="42">
        <f t="shared" si="37"/>
        <v>1</v>
      </c>
      <c r="G797" s="48">
        <f t="shared" si="36"/>
        <v>8.6992746520292593E-4</v>
      </c>
    </row>
    <row r="798" spans="1:7" ht="15">
      <c r="A798" s="7">
        <v>41005</v>
      </c>
      <c r="B798" s="42">
        <v>5.7879800000000001</v>
      </c>
      <c r="C798" s="42">
        <v>5.7930600000000005</v>
      </c>
      <c r="D798" s="42"/>
      <c r="E798" s="42">
        <f t="shared" si="38"/>
        <v>5.0800000000004175E-3</v>
      </c>
      <c r="F798" s="42">
        <f t="shared" si="37"/>
        <v>1</v>
      </c>
      <c r="G798" s="48">
        <f t="shared" si="36"/>
        <v>8.7691133873987444E-4</v>
      </c>
    </row>
    <row r="799" spans="1:7" ht="15">
      <c r="A799" s="7">
        <v>41012</v>
      </c>
      <c r="B799" s="42">
        <v>5.7954600000000003</v>
      </c>
      <c r="C799" s="42">
        <v>5.8006200000000003</v>
      </c>
      <c r="D799" s="42"/>
      <c r="E799" s="42">
        <f t="shared" si="38"/>
        <v>5.1600000000000534E-3</v>
      </c>
      <c r="F799" s="42">
        <f t="shared" si="37"/>
        <v>1</v>
      </c>
      <c r="G799" s="48">
        <f t="shared" si="36"/>
        <v>8.8956008150853751E-4</v>
      </c>
    </row>
    <row r="800" spans="1:7" ht="15">
      <c r="A800" s="7">
        <v>41019</v>
      </c>
      <c r="B800" s="42">
        <v>5.7263300000000008</v>
      </c>
      <c r="C800" s="42">
        <v>5.7313500000000008</v>
      </c>
      <c r="D800" s="42"/>
      <c r="E800" s="42">
        <f t="shared" si="38"/>
        <v>5.0200000000000244E-3</v>
      </c>
      <c r="F800" s="42">
        <f t="shared" si="37"/>
        <v>1</v>
      </c>
      <c r="G800" s="48">
        <f t="shared" si="36"/>
        <v>8.7588439023965098E-4</v>
      </c>
    </row>
    <row r="801" spans="1:7" ht="15">
      <c r="A801" s="7">
        <v>41026</v>
      </c>
      <c r="B801" s="42">
        <v>5.7326900000000007</v>
      </c>
      <c r="C801" s="42">
        <v>5.7373200000000004</v>
      </c>
      <c r="D801" s="42"/>
      <c r="E801" s="42">
        <f t="shared" si="38"/>
        <v>4.6299999999996899E-3</v>
      </c>
      <c r="F801" s="42">
        <f t="shared" si="37"/>
        <v>1</v>
      </c>
      <c r="G801" s="48">
        <f t="shared" si="36"/>
        <v>8.0699699511264662E-4</v>
      </c>
    </row>
    <row r="802" spans="1:7" ht="15">
      <c r="A802" s="7">
        <v>41033</v>
      </c>
      <c r="B802" s="42">
        <v>5.7864600000000008</v>
      </c>
      <c r="C802" s="42">
        <v>5.7916000000000007</v>
      </c>
      <c r="D802" s="42"/>
      <c r="E802" s="42">
        <f t="shared" si="38"/>
        <v>5.1399999999999224E-3</v>
      </c>
      <c r="F802" s="42">
        <f t="shared" si="37"/>
        <v>1</v>
      </c>
      <c r="G802" s="48">
        <f t="shared" si="36"/>
        <v>8.8749223012637643E-4</v>
      </c>
    </row>
    <row r="803" spans="1:7" ht="15">
      <c r="A803" s="7">
        <v>41040</v>
      </c>
      <c r="B803" s="42">
        <v>5.8541700000000008</v>
      </c>
      <c r="C803" s="42">
        <v>5.8592400000000007</v>
      </c>
      <c r="D803" s="42"/>
      <c r="E803" s="42">
        <f t="shared" si="38"/>
        <v>5.0699999999999079E-3</v>
      </c>
      <c r="F803" s="42">
        <f t="shared" si="37"/>
        <v>1</v>
      </c>
      <c r="G803" s="48">
        <f t="shared" si="36"/>
        <v>8.6529993651052141E-4</v>
      </c>
    </row>
    <row r="804" spans="1:7" ht="15">
      <c r="A804" s="7">
        <v>41047</v>
      </c>
      <c r="B804" s="42">
        <v>5.9959100000000003</v>
      </c>
      <c r="C804" s="42">
        <v>6.0012600000000003</v>
      </c>
      <c r="D804" s="42"/>
      <c r="E804" s="42">
        <f t="shared" si="38"/>
        <v>5.3499999999999659E-3</v>
      </c>
      <c r="F804" s="42">
        <f t="shared" si="37"/>
        <v>1</v>
      </c>
      <c r="G804" s="48">
        <f t="shared" si="36"/>
        <v>8.9147945598090498E-4</v>
      </c>
    </row>
    <row r="805" spans="1:7" ht="15">
      <c r="A805" s="7">
        <v>41054</v>
      </c>
      <c r="B805" s="42">
        <v>6.0287400000000009</v>
      </c>
      <c r="C805" s="42">
        <v>6.0341100000000001</v>
      </c>
      <c r="D805" s="42"/>
      <c r="E805" s="42">
        <f t="shared" si="38"/>
        <v>5.3699999999992087E-3</v>
      </c>
      <c r="F805" s="42">
        <f t="shared" si="37"/>
        <v>1</v>
      </c>
      <c r="G805" s="48">
        <f t="shared" si="36"/>
        <v>8.8994068719317496E-4</v>
      </c>
    </row>
    <row r="806" spans="1:7" ht="15">
      <c r="A806" s="7">
        <v>41061</v>
      </c>
      <c r="B806" s="42">
        <v>6.1548000000000007</v>
      </c>
      <c r="C806" s="42">
        <v>6.1605200000000009</v>
      </c>
      <c r="D806" s="42"/>
      <c r="E806" s="42">
        <f t="shared" si="38"/>
        <v>5.7200000000001694E-3</v>
      </c>
      <c r="F806" s="42">
        <f t="shared" si="37"/>
        <v>1</v>
      </c>
      <c r="G806" s="48">
        <f t="shared" si="36"/>
        <v>9.2849304928807445E-4</v>
      </c>
    </row>
    <row r="807" spans="1:7" ht="15">
      <c r="A807" s="7">
        <v>41068</v>
      </c>
      <c r="B807" s="42">
        <v>6.0754800000000007</v>
      </c>
      <c r="C807" s="42">
        <v>6.0809800000000003</v>
      </c>
      <c r="D807" s="42"/>
      <c r="E807" s="42">
        <f t="shared" si="38"/>
        <v>5.4999999999996163E-3</v>
      </c>
      <c r="F807" s="42">
        <f t="shared" si="37"/>
        <v>1</v>
      </c>
      <c r="G807" s="48">
        <f t="shared" si="36"/>
        <v>9.0445947857082515E-4</v>
      </c>
    </row>
    <row r="808" spans="1:7" ht="15">
      <c r="A808" s="7">
        <v>41075</v>
      </c>
      <c r="B808" s="42">
        <v>5.9566000000000008</v>
      </c>
      <c r="C808" s="42">
        <v>5.9619000000000009</v>
      </c>
      <c r="D808" s="42"/>
      <c r="E808" s="42">
        <f t="shared" si="38"/>
        <v>5.3000000000000824E-3</v>
      </c>
      <c r="F808" s="42">
        <f t="shared" si="37"/>
        <v>1</v>
      </c>
      <c r="G808" s="48">
        <f t="shared" si="36"/>
        <v>8.8897834582936342E-4</v>
      </c>
    </row>
    <row r="809" spans="1:7" ht="15">
      <c r="A809" s="7">
        <v>41082</v>
      </c>
      <c r="B809" s="42">
        <v>5.9730000000000008</v>
      </c>
      <c r="C809" s="42">
        <v>5.9778400000000005</v>
      </c>
      <c r="D809" s="42"/>
      <c r="E809" s="42">
        <f t="shared" si="38"/>
        <v>4.8399999999997334E-3</v>
      </c>
      <c r="F809" s="42">
        <f t="shared" si="37"/>
        <v>1</v>
      </c>
      <c r="G809" s="48">
        <f t="shared" si="36"/>
        <v>8.0965699985274494E-4</v>
      </c>
    </row>
    <row r="810" spans="1:7" ht="15">
      <c r="A810" s="7">
        <v>41089</v>
      </c>
      <c r="B810" s="42">
        <v>5.9486400000000001</v>
      </c>
      <c r="C810" s="42">
        <v>5.9534500000000001</v>
      </c>
      <c r="D810" s="42"/>
      <c r="E810" s="42">
        <f t="shared" si="38"/>
        <v>4.809999999999981E-3</v>
      </c>
      <c r="F810" s="42">
        <f t="shared" si="37"/>
        <v>1</v>
      </c>
      <c r="G810" s="48">
        <f t="shared" si="36"/>
        <v>8.0793489489287406E-4</v>
      </c>
    </row>
    <row r="811" spans="1:7" ht="15">
      <c r="A811" s="7">
        <v>41096</v>
      </c>
      <c r="B811" s="42">
        <v>6.1138400000000006</v>
      </c>
      <c r="C811" s="42">
        <v>6.1193200000000001</v>
      </c>
      <c r="D811" s="42"/>
      <c r="E811" s="42">
        <f t="shared" si="38"/>
        <v>5.4799999999994853E-3</v>
      </c>
      <c r="F811" s="42">
        <f t="shared" si="37"/>
        <v>1</v>
      </c>
      <c r="G811" s="48">
        <f t="shared" si="36"/>
        <v>8.9552433930559032E-4</v>
      </c>
    </row>
    <row r="812" spans="1:7" ht="15">
      <c r="A812" s="7">
        <v>41103</v>
      </c>
      <c r="B812" s="42">
        <v>6.1019100000000002</v>
      </c>
      <c r="C812" s="42">
        <v>6.1074200000000003</v>
      </c>
      <c r="D812" s="42"/>
      <c r="E812" s="42">
        <f t="shared" si="38"/>
        <v>5.5100000000001259E-3</v>
      </c>
      <c r="F812" s="42">
        <f t="shared" si="37"/>
        <v>1</v>
      </c>
      <c r="G812" s="48">
        <f t="shared" si="36"/>
        <v>9.0218128113018678E-4</v>
      </c>
    </row>
    <row r="813" spans="1:7" ht="15">
      <c r="A813" s="7">
        <v>41110</v>
      </c>
      <c r="B813" s="42">
        <v>6.0919900000000009</v>
      </c>
      <c r="C813" s="42">
        <v>6.0970300000000002</v>
      </c>
      <c r="D813" s="42"/>
      <c r="E813" s="42">
        <f t="shared" si="38"/>
        <v>5.0399999999992673E-3</v>
      </c>
      <c r="F813" s="42">
        <f t="shared" si="37"/>
        <v>1</v>
      </c>
      <c r="G813" s="48">
        <f t="shared" si="36"/>
        <v>8.2663198311296927E-4</v>
      </c>
    </row>
    <row r="814" spans="1:7" ht="15">
      <c r="A814" s="7">
        <v>41117</v>
      </c>
      <c r="B814" s="42">
        <v>6.0453900000000003</v>
      </c>
      <c r="C814" s="42">
        <v>6.0509000000000004</v>
      </c>
      <c r="D814" s="42"/>
      <c r="E814" s="42">
        <f t="shared" si="38"/>
        <v>5.5100000000001259E-3</v>
      </c>
      <c r="F814" s="42">
        <f t="shared" si="37"/>
        <v>1</v>
      </c>
      <c r="G814" s="48">
        <f t="shared" si="36"/>
        <v>9.1060833925533816E-4</v>
      </c>
    </row>
    <row r="815" spans="1:7" ht="15">
      <c r="A815" s="7">
        <v>41124</v>
      </c>
      <c r="B815" s="42">
        <v>5.9867200000000009</v>
      </c>
      <c r="C815" s="42">
        <v>5.9922200000000005</v>
      </c>
      <c r="D815" s="42"/>
      <c r="E815" s="42">
        <f t="shared" si="38"/>
        <v>5.4999999999996163E-3</v>
      </c>
      <c r="F815" s="42">
        <f t="shared" si="37"/>
        <v>1</v>
      </c>
      <c r="G815" s="48">
        <f t="shared" si="36"/>
        <v>9.1785682101118047E-4</v>
      </c>
    </row>
    <row r="816" spans="1:7" ht="15">
      <c r="A816" s="7">
        <v>41131</v>
      </c>
      <c r="B816" s="42">
        <v>5.9130100000000008</v>
      </c>
      <c r="C816" s="42">
        <v>5.9184900000000003</v>
      </c>
      <c r="D816" s="42"/>
      <c r="E816" s="42">
        <f t="shared" si="38"/>
        <v>5.4799999999994853E-3</v>
      </c>
      <c r="F816" s="42">
        <f t="shared" si="37"/>
        <v>1</v>
      </c>
      <c r="G816" s="48">
        <f t="shared" si="36"/>
        <v>9.2591184575786811E-4</v>
      </c>
    </row>
    <row r="817" spans="1:7" ht="15">
      <c r="A817" s="7">
        <v>41138</v>
      </c>
      <c r="B817" s="42">
        <v>5.9507200000000005</v>
      </c>
      <c r="C817" s="42">
        <v>5.9563000000000006</v>
      </c>
      <c r="D817" s="42"/>
      <c r="E817" s="42">
        <f t="shared" si="38"/>
        <v>5.5800000000001404E-3</v>
      </c>
      <c r="F817" s="42">
        <f t="shared" si="37"/>
        <v>1</v>
      </c>
      <c r="G817" s="48">
        <f t="shared" si="36"/>
        <v>9.3682319560803513E-4</v>
      </c>
    </row>
    <row r="818" spans="1:7" ht="15">
      <c r="A818" s="7">
        <v>41145</v>
      </c>
      <c r="B818" s="42">
        <v>5.8337000000000003</v>
      </c>
      <c r="C818" s="42">
        <v>5.8390700000000004</v>
      </c>
      <c r="D818" s="42"/>
      <c r="E818" s="42">
        <f t="shared" si="38"/>
        <v>5.3700000000000969E-3</v>
      </c>
      <c r="F818" s="42">
        <f t="shared" si="37"/>
        <v>1</v>
      </c>
      <c r="G818" s="48">
        <f t="shared" si="36"/>
        <v>9.1966700176570866E-4</v>
      </c>
    </row>
    <row r="819" spans="1:7" ht="15">
      <c r="A819" s="7">
        <v>41152</v>
      </c>
      <c r="B819" s="42">
        <v>5.7962800000000003</v>
      </c>
      <c r="C819" s="42">
        <v>5.8016100000000002</v>
      </c>
      <c r="D819" s="42"/>
      <c r="E819" s="42">
        <f t="shared" si="38"/>
        <v>5.3299999999998349E-3</v>
      </c>
      <c r="F819" s="42">
        <f t="shared" si="37"/>
        <v>1</v>
      </c>
      <c r="G819" s="48">
        <f t="shared" si="36"/>
        <v>9.1871049587956353E-4</v>
      </c>
    </row>
    <row r="820" spans="1:7" ht="15">
      <c r="A820" s="7">
        <v>41159</v>
      </c>
      <c r="B820" s="42">
        <v>5.7560200000000004</v>
      </c>
      <c r="C820" s="42">
        <v>5.76126</v>
      </c>
      <c r="D820" s="42"/>
      <c r="E820" s="42">
        <f t="shared" si="38"/>
        <v>5.2399999999996894E-3</v>
      </c>
      <c r="F820" s="42">
        <f t="shared" si="37"/>
        <v>1</v>
      </c>
      <c r="G820" s="48">
        <f t="shared" si="36"/>
        <v>9.0952326400816654E-4</v>
      </c>
    </row>
    <row r="821" spans="1:7" ht="15">
      <c r="A821" s="7">
        <v>41166</v>
      </c>
      <c r="B821" s="42">
        <v>5.6746600000000003</v>
      </c>
      <c r="C821" s="42">
        <v>5.6793900000000006</v>
      </c>
      <c r="D821" s="42"/>
      <c r="E821" s="42">
        <f t="shared" si="38"/>
        <v>4.730000000000345E-3</v>
      </c>
      <c r="F821" s="42">
        <f t="shared" si="37"/>
        <v>1</v>
      </c>
      <c r="G821" s="48">
        <f t="shared" si="36"/>
        <v>8.3283592075915629E-4</v>
      </c>
    </row>
    <row r="822" spans="1:7" ht="15">
      <c r="A822" s="7">
        <v>41173</v>
      </c>
      <c r="B822" s="42">
        <v>5.7378600000000004</v>
      </c>
      <c r="C822" s="42">
        <v>5.7430200000000005</v>
      </c>
      <c r="D822" s="42"/>
      <c r="E822" s="42">
        <f t="shared" si="38"/>
        <v>5.1600000000000534E-3</v>
      </c>
      <c r="F822" s="42">
        <f t="shared" si="37"/>
        <v>1</v>
      </c>
      <c r="G822" s="48">
        <f t="shared" si="36"/>
        <v>8.9848198334675018E-4</v>
      </c>
    </row>
    <row r="823" spans="1:7" ht="15">
      <c r="A823" s="7">
        <v>41180</v>
      </c>
      <c r="B823" s="42">
        <v>5.7285900000000005</v>
      </c>
      <c r="C823" s="42">
        <v>5.7340000000000009</v>
      </c>
      <c r="D823" s="42"/>
      <c r="E823" s="42">
        <f t="shared" si="38"/>
        <v>5.410000000000359E-3</v>
      </c>
      <c r="F823" s="42">
        <f t="shared" si="37"/>
        <v>1</v>
      </c>
      <c r="G823" s="48">
        <f t="shared" si="36"/>
        <v>9.4349494244861493E-4</v>
      </c>
    </row>
    <row r="824" spans="1:7" ht="15">
      <c r="A824" s="7">
        <v>41187</v>
      </c>
      <c r="B824" s="42">
        <v>5.6696100000000005</v>
      </c>
      <c r="C824" s="42">
        <v>5.6747200000000007</v>
      </c>
      <c r="D824" s="42"/>
      <c r="E824" s="42">
        <f t="shared" si="38"/>
        <v>5.11000000000017E-3</v>
      </c>
      <c r="F824" s="42">
        <f t="shared" si="37"/>
        <v>1</v>
      </c>
      <c r="G824" s="48">
        <f t="shared" si="36"/>
        <v>9.0048495784817036E-4</v>
      </c>
    </row>
    <row r="825" spans="1:7" ht="15">
      <c r="A825" s="7">
        <v>41194</v>
      </c>
      <c r="B825" s="42">
        <v>5.7073500000000008</v>
      </c>
      <c r="C825" s="42">
        <v>5.7125300000000001</v>
      </c>
      <c r="D825" s="42"/>
      <c r="E825" s="42">
        <f t="shared" si="38"/>
        <v>5.1799999999992963E-3</v>
      </c>
      <c r="F825" s="42">
        <f t="shared" si="37"/>
        <v>1</v>
      </c>
      <c r="G825" s="48">
        <f t="shared" si="36"/>
        <v>9.0677860772710097E-4</v>
      </c>
    </row>
    <row r="826" spans="1:7" ht="15">
      <c r="A826" s="7">
        <v>41201</v>
      </c>
      <c r="B826" s="42">
        <v>5.6607700000000003</v>
      </c>
      <c r="C826" s="42">
        <v>5.6659000000000006</v>
      </c>
      <c r="D826" s="42"/>
      <c r="E826" s="42">
        <f t="shared" si="38"/>
        <v>5.130000000000301E-3</v>
      </c>
      <c r="F826" s="42">
        <f t="shared" si="37"/>
        <v>1</v>
      </c>
      <c r="G826" s="48">
        <f t="shared" si="36"/>
        <v>9.0541661518916689E-4</v>
      </c>
    </row>
    <row r="827" spans="1:7" ht="15">
      <c r="A827" s="7">
        <v>41208</v>
      </c>
      <c r="B827" s="42">
        <v>5.7749000000000006</v>
      </c>
      <c r="C827" s="42">
        <v>5.7795800000000002</v>
      </c>
      <c r="D827" s="42"/>
      <c r="E827" s="42">
        <f t="shared" si="38"/>
        <v>4.6799999999995734E-3</v>
      </c>
      <c r="F827" s="42">
        <f t="shared" si="37"/>
        <v>1</v>
      </c>
      <c r="G827" s="48">
        <f t="shared" si="36"/>
        <v>8.0974742109280839E-4</v>
      </c>
    </row>
    <row r="828" spans="1:7" ht="15">
      <c r="A828" s="7">
        <v>41215</v>
      </c>
      <c r="B828" s="42">
        <v>5.7255500000000001</v>
      </c>
      <c r="C828" s="42">
        <v>5.7306900000000001</v>
      </c>
      <c r="D828" s="42"/>
      <c r="E828" s="42">
        <f t="shared" si="38"/>
        <v>5.1399999999999224E-3</v>
      </c>
      <c r="F828" s="42">
        <f t="shared" si="37"/>
        <v>1</v>
      </c>
      <c r="G828" s="48">
        <f t="shared" si="36"/>
        <v>8.9692515211953921E-4</v>
      </c>
    </row>
    <row r="829" spans="1:7" ht="15">
      <c r="A829" s="7">
        <v>41222</v>
      </c>
      <c r="B829" s="42">
        <v>5.7482000000000006</v>
      </c>
      <c r="C829" s="42">
        <v>5.7534100000000006</v>
      </c>
      <c r="D829" s="42"/>
      <c r="E829" s="42">
        <f t="shared" si="38"/>
        <v>5.2099999999999369E-3</v>
      </c>
      <c r="F829" s="42">
        <f t="shared" si="37"/>
        <v>1</v>
      </c>
      <c r="G829" s="48">
        <f t="shared" si="36"/>
        <v>9.0554992604384812E-4</v>
      </c>
    </row>
    <row r="830" spans="1:7" ht="15">
      <c r="A830" s="7">
        <v>41229</v>
      </c>
      <c r="B830" s="42">
        <v>5.8020600000000009</v>
      </c>
      <c r="C830" s="42">
        <v>5.8069000000000006</v>
      </c>
      <c r="D830" s="42"/>
      <c r="E830" s="42">
        <f t="shared" si="38"/>
        <v>4.8399999999997334E-3</v>
      </c>
      <c r="F830" s="42">
        <f t="shared" si="37"/>
        <v>1</v>
      </c>
      <c r="G830" s="48">
        <f t="shared" si="36"/>
        <v>8.3349119151349821E-4</v>
      </c>
    </row>
    <row r="831" spans="1:7" ht="15">
      <c r="A831" s="7">
        <v>41236</v>
      </c>
      <c r="B831" s="42">
        <v>5.6613600000000002</v>
      </c>
      <c r="C831" s="42">
        <v>5.6660400000000006</v>
      </c>
      <c r="D831" s="42"/>
      <c r="E831" s="42">
        <f t="shared" si="38"/>
        <v>4.6800000000004616E-3</v>
      </c>
      <c r="F831" s="42">
        <f t="shared" si="37"/>
        <v>1</v>
      </c>
      <c r="G831" s="48">
        <f t="shared" si="36"/>
        <v>8.2597369591468843E-4</v>
      </c>
    </row>
    <row r="832" spans="1:7" ht="15">
      <c r="A832" s="7">
        <v>41243</v>
      </c>
      <c r="B832" s="42">
        <v>5.6673300000000006</v>
      </c>
      <c r="C832" s="42">
        <v>5.67232</v>
      </c>
      <c r="D832" s="42"/>
      <c r="E832" s="42">
        <f t="shared" si="38"/>
        <v>4.9899999999993838E-3</v>
      </c>
      <c r="F832" s="42">
        <f t="shared" si="37"/>
        <v>1</v>
      </c>
      <c r="G832" s="48">
        <f t="shared" si="36"/>
        <v>8.7971059460668368E-4</v>
      </c>
    </row>
    <row r="833" spans="1:7" ht="15">
      <c r="A833" s="7">
        <v>41250</v>
      </c>
      <c r="B833" s="42">
        <v>5.6751000000000005</v>
      </c>
      <c r="C833" s="42">
        <v>5.6801300000000001</v>
      </c>
      <c r="D833" s="42"/>
      <c r="E833" s="42">
        <f t="shared" si="38"/>
        <v>5.0299999999996459E-3</v>
      </c>
      <c r="F833" s="42">
        <f t="shared" si="37"/>
        <v>1</v>
      </c>
      <c r="G833" s="48">
        <f t="shared" si="36"/>
        <v>8.8554311256954432E-4</v>
      </c>
    </row>
    <row r="834" spans="1:7" ht="15">
      <c r="A834" s="7">
        <v>41257</v>
      </c>
      <c r="B834" s="42">
        <v>5.6364900000000002</v>
      </c>
      <c r="C834" s="42">
        <v>5.6413600000000006</v>
      </c>
      <c r="D834" s="42"/>
      <c r="E834" s="42">
        <f t="shared" si="38"/>
        <v>4.870000000000374E-3</v>
      </c>
      <c r="F834" s="42">
        <f t="shared" si="37"/>
        <v>1</v>
      </c>
      <c r="G834" s="48">
        <f t="shared" ref="G834:G897" si="39">E834/C834</f>
        <v>8.632670136279857E-4</v>
      </c>
    </row>
    <row r="835" spans="1:7" ht="15">
      <c r="A835" s="7">
        <v>41264</v>
      </c>
      <c r="B835" s="42">
        <v>5.5697000000000001</v>
      </c>
      <c r="C835" s="42">
        <v>5.5741000000000005</v>
      </c>
      <c r="D835" s="42"/>
      <c r="E835" s="42">
        <f t="shared" si="38"/>
        <v>4.4000000000004036E-3</v>
      </c>
      <c r="F835" s="42">
        <f t="shared" ref="F835:F898" si="40">IF(E835&gt;0,1,0)</f>
        <v>1</v>
      </c>
      <c r="G835" s="48">
        <f t="shared" si="39"/>
        <v>7.8936509929861381E-4</v>
      </c>
    </row>
    <row r="836" spans="1:7" ht="15">
      <c r="A836" s="7">
        <v>41271</v>
      </c>
      <c r="B836" s="42">
        <v>5.5905100000000001</v>
      </c>
      <c r="C836" s="42">
        <v>5.5954700000000006</v>
      </c>
      <c r="D836" s="42"/>
      <c r="E836" s="42">
        <f t="shared" ref="E836:E899" si="41">C836-B836</f>
        <v>4.9600000000005195E-3</v>
      </c>
      <c r="F836" s="42">
        <f t="shared" si="40"/>
        <v>1</v>
      </c>
      <c r="G836" s="48">
        <f t="shared" si="39"/>
        <v>8.8643134535624688E-4</v>
      </c>
    </row>
    <row r="837" spans="1:7" ht="15">
      <c r="A837" s="7">
        <v>41278</v>
      </c>
      <c r="B837" s="42">
        <v>5.6124200000000002</v>
      </c>
      <c r="C837" s="42">
        <v>5.6173100000000007</v>
      </c>
      <c r="D837" s="42"/>
      <c r="E837" s="42">
        <f t="shared" si="41"/>
        <v>4.8900000000005051E-3</v>
      </c>
      <c r="F837" s="42">
        <f t="shared" si="40"/>
        <v>1</v>
      </c>
      <c r="G837" s="48">
        <f t="shared" si="39"/>
        <v>8.7052343559470711E-4</v>
      </c>
    </row>
    <row r="838" spans="1:7" ht="15">
      <c r="A838" s="7">
        <v>41285</v>
      </c>
      <c r="B838" s="42">
        <v>5.5274900000000002</v>
      </c>
      <c r="C838" s="42">
        <v>5.5318300000000002</v>
      </c>
      <c r="D838" s="42"/>
      <c r="E838" s="42">
        <f t="shared" si="41"/>
        <v>4.3400000000000105E-3</v>
      </c>
      <c r="F838" s="42">
        <f t="shared" si="40"/>
        <v>1</v>
      </c>
      <c r="G838" s="48">
        <f t="shared" si="39"/>
        <v>7.8455050137115755E-4</v>
      </c>
    </row>
    <row r="839" spans="1:7" ht="15">
      <c r="A839" s="7">
        <v>41292</v>
      </c>
      <c r="B839" s="42">
        <v>5.6269300000000007</v>
      </c>
      <c r="C839" s="42">
        <v>5.6313800000000001</v>
      </c>
      <c r="D839" s="42"/>
      <c r="E839" s="42">
        <f t="shared" si="41"/>
        <v>4.4499999999993989E-3</v>
      </c>
      <c r="F839" s="42">
        <f t="shared" si="40"/>
        <v>1</v>
      </c>
      <c r="G839" s="48">
        <f t="shared" si="39"/>
        <v>7.9021483188834686E-4</v>
      </c>
    </row>
    <row r="840" spans="1:7" ht="15">
      <c r="A840" s="7">
        <v>41299</v>
      </c>
      <c r="B840" s="42">
        <v>5.5237000000000007</v>
      </c>
      <c r="C840" s="42">
        <v>5.5284500000000003</v>
      </c>
      <c r="D840" s="42"/>
      <c r="E840" s="42">
        <f t="shared" si="41"/>
        <v>4.7499999999995879E-3</v>
      </c>
      <c r="F840" s="42">
        <f t="shared" si="40"/>
        <v>1</v>
      </c>
      <c r="G840" s="48">
        <f t="shared" si="39"/>
        <v>8.591919977569821E-4</v>
      </c>
    </row>
    <row r="841" spans="1:7" ht="15">
      <c r="A841" s="7">
        <v>41306</v>
      </c>
      <c r="B841" s="42">
        <v>5.4350200000000006</v>
      </c>
      <c r="C841" s="42">
        <v>5.4397000000000002</v>
      </c>
      <c r="D841" s="42"/>
      <c r="E841" s="42">
        <f t="shared" si="41"/>
        <v>4.6799999999995734E-3</v>
      </c>
      <c r="F841" s="42">
        <f t="shared" si="40"/>
        <v>1</v>
      </c>
      <c r="G841" s="48">
        <f t="shared" si="39"/>
        <v>8.603415629537609E-4</v>
      </c>
    </row>
    <row r="842" spans="1:7" ht="15">
      <c r="A842" s="7">
        <v>41313</v>
      </c>
      <c r="B842" s="42">
        <v>5.5349500000000003</v>
      </c>
      <c r="C842" s="42">
        <v>5.5393500000000007</v>
      </c>
      <c r="D842" s="42"/>
      <c r="E842" s="42">
        <f t="shared" si="41"/>
        <v>4.4000000000004036E-3</v>
      </c>
      <c r="F842" s="42">
        <f t="shared" si="40"/>
        <v>1</v>
      </c>
      <c r="G842" s="48">
        <f t="shared" si="39"/>
        <v>7.943170227554502E-4</v>
      </c>
    </row>
    <row r="843" spans="1:7" ht="15">
      <c r="A843" s="7">
        <v>41320</v>
      </c>
      <c r="B843" s="42">
        <v>5.5543600000000009</v>
      </c>
      <c r="C843" s="42">
        <v>5.5592500000000005</v>
      </c>
      <c r="D843" s="42"/>
      <c r="E843" s="42">
        <f t="shared" si="41"/>
        <v>4.8899999999996169E-3</v>
      </c>
      <c r="F843" s="42">
        <f t="shared" si="40"/>
        <v>1</v>
      </c>
      <c r="G843" s="48">
        <f t="shared" si="39"/>
        <v>8.7961505598769911E-4</v>
      </c>
    </row>
    <row r="844" spans="1:7" ht="15">
      <c r="A844" s="7">
        <v>41327</v>
      </c>
      <c r="B844" s="42">
        <v>5.6819400000000009</v>
      </c>
      <c r="C844" s="42">
        <v>5.6868600000000002</v>
      </c>
      <c r="D844" s="42"/>
      <c r="E844" s="42">
        <f t="shared" si="41"/>
        <v>4.9199999999993693E-3</v>
      </c>
      <c r="F844" s="42">
        <f t="shared" si="40"/>
        <v>1</v>
      </c>
      <c r="G844" s="48">
        <f t="shared" si="39"/>
        <v>8.6515229845633072E-4</v>
      </c>
    </row>
    <row r="845" spans="1:7" ht="15">
      <c r="A845" s="7">
        <v>41334</v>
      </c>
      <c r="B845" s="42">
        <v>5.7816700000000001</v>
      </c>
      <c r="C845" s="42">
        <v>5.7866300000000006</v>
      </c>
      <c r="D845" s="42"/>
      <c r="E845" s="42">
        <f t="shared" si="41"/>
        <v>4.9600000000005195E-3</v>
      </c>
      <c r="F845" s="42">
        <f t="shared" si="40"/>
        <v>1</v>
      </c>
      <c r="G845" s="48">
        <f t="shared" si="39"/>
        <v>8.5714828838210136E-4</v>
      </c>
    </row>
    <row r="846" spans="1:7" ht="15">
      <c r="A846" s="7">
        <v>41341</v>
      </c>
      <c r="B846" s="42">
        <v>5.7372700000000005</v>
      </c>
      <c r="C846" s="42">
        <v>5.7418500000000003</v>
      </c>
      <c r="D846" s="42"/>
      <c r="E846" s="42">
        <f t="shared" si="41"/>
        <v>4.5799999999998064E-3</v>
      </c>
      <c r="F846" s="42">
        <f t="shared" si="40"/>
        <v>1</v>
      </c>
      <c r="G846" s="48">
        <f t="shared" si="39"/>
        <v>7.976523245991808E-4</v>
      </c>
    </row>
    <row r="847" spans="1:7" ht="15">
      <c r="A847" s="7">
        <v>41348</v>
      </c>
      <c r="B847" s="42">
        <v>5.7808000000000002</v>
      </c>
      <c r="C847" s="42">
        <v>5.78573</v>
      </c>
      <c r="D847" s="42"/>
      <c r="E847" s="42">
        <f t="shared" si="41"/>
        <v>4.9299999999998789E-3</v>
      </c>
      <c r="F847" s="42">
        <f t="shared" si="40"/>
        <v>1</v>
      </c>
      <c r="G847" s="48">
        <f t="shared" si="39"/>
        <v>8.520964510960378E-4</v>
      </c>
    </row>
    <row r="848" spans="1:7" ht="15">
      <c r="A848" s="7">
        <v>41355</v>
      </c>
      <c r="B848" s="42">
        <v>5.8118300000000005</v>
      </c>
      <c r="C848" s="42">
        <v>5.8168700000000007</v>
      </c>
      <c r="D848" s="42"/>
      <c r="E848" s="42">
        <f t="shared" si="41"/>
        <v>5.0400000000001555E-3</v>
      </c>
      <c r="F848" s="42">
        <f t="shared" si="40"/>
        <v>1</v>
      </c>
      <c r="G848" s="48">
        <f t="shared" si="39"/>
        <v>8.6644535635146654E-4</v>
      </c>
    </row>
    <row r="849" spans="1:7" ht="15">
      <c r="A849" s="7">
        <v>41362</v>
      </c>
      <c r="B849" s="42">
        <v>5.8368700000000002</v>
      </c>
      <c r="C849" s="42">
        <v>5.8419100000000004</v>
      </c>
      <c r="D849" s="42"/>
      <c r="E849" s="42">
        <f t="shared" si="41"/>
        <v>5.0400000000001555E-3</v>
      </c>
      <c r="F849" s="42">
        <f t="shared" si="40"/>
        <v>1</v>
      </c>
      <c r="G849" s="48">
        <f t="shared" si="39"/>
        <v>8.6273153814422942E-4</v>
      </c>
    </row>
    <row r="850" spans="1:7" ht="15">
      <c r="A850" s="7">
        <v>41369</v>
      </c>
      <c r="B850" s="42">
        <v>5.7303800000000003</v>
      </c>
      <c r="C850" s="42">
        <v>5.7353100000000001</v>
      </c>
      <c r="D850" s="42"/>
      <c r="E850" s="42">
        <f t="shared" si="41"/>
        <v>4.9299999999998789E-3</v>
      </c>
      <c r="F850" s="42">
        <f t="shared" si="40"/>
        <v>1</v>
      </c>
      <c r="G850" s="48">
        <f t="shared" si="39"/>
        <v>8.5958736319394745E-4</v>
      </c>
    </row>
    <row r="851" spans="1:7" ht="15">
      <c r="A851" s="7">
        <v>41376</v>
      </c>
      <c r="B851" s="42">
        <v>5.7249800000000004</v>
      </c>
      <c r="C851" s="42">
        <v>5.7294400000000003</v>
      </c>
      <c r="D851" s="42"/>
      <c r="E851" s="42">
        <f t="shared" si="41"/>
        <v>4.4599999999999085E-3</v>
      </c>
      <c r="F851" s="42">
        <f t="shared" si="40"/>
        <v>1</v>
      </c>
      <c r="G851" s="48">
        <f t="shared" si="39"/>
        <v>7.7843558881843743E-4</v>
      </c>
    </row>
    <row r="852" spans="1:7" ht="15">
      <c r="A852" s="7">
        <v>41383</v>
      </c>
      <c r="B852" s="42">
        <v>5.8163600000000004</v>
      </c>
      <c r="C852" s="42">
        <v>5.8209200000000001</v>
      </c>
      <c r="D852" s="42"/>
      <c r="E852" s="42">
        <f t="shared" si="41"/>
        <v>4.5599999999996754E-3</v>
      </c>
      <c r="F852" s="42">
        <f t="shared" si="40"/>
        <v>1</v>
      </c>
      <c r="G852" s="48">
        <f t="shared" si="39"/>
        <v>7.8338132116567065E-4</v>
      </c>
    </row>
    <row r="853" spans="1:7" ht="15">
      <c r="A853" s="7">
        <v>41390</v>
      </c>
      <c r="B853" s="42">
        <v>5.8545700000000007</v>
      </c>
      <c r="C853" s="42">
        <v>5.8595800000000002</v>
      </c>
      <c r="D853" s="42"/>
      <c r="E853" s="42">
        <f t="shared" si="41"/>
        <v>5.0099999999995148E-3</v>
      </c>
      <c r="F853" s="42">
        <f t="shared" si="40"/>
        <v>1</v>
      </c>
      <c r="G853" s="48">
        <f t="shared" si="39"/>
        <v>8.5501008604703995E-4</v>
      </c>
    </row>
    <row r="854" spans="1:7" ht="15">
      <c r="A854" s="7">
        <v>41397</v>
      </c>
      <c r="B854" s="42">
        <v>5.7993300000000003</v>
      </c>
      <c r="C854" s="42">
        <v>5.8039200000000006</v>
      </c>
      <c r="D854" s="42"/>
      <c r="E854" s="42">
        <f t="shared" si="41"/>
        <v>4.590000000000316E-3</v>
      </c>
      <c r="F854" s="42">
        <f t="shared" si="40"/>
        <v>1</v>
      </c>
      <c r="G854" s="48">
        <f t="shared" si="39"/>
        <v>7.9084480833648907E-4</v>
      </c>
    </row>
    <row r="855" spans="1:7" ht="15">
      <c r="A855" s="7">
        <v>41404</v>
      </c>
      <c r="B855" s="42">
        <v>5.8097800000000008</v>
      </c>
      <c r="C855" s="42">
        <v>5.8147600000000006</v>
      </c>
      <c r="D855" s="42"/>
      <c r="E855" s="42">
        <f t="shared" si="41"/>
        <v>4.9799999999997624E-3</v>
      </c>
      <c r="F855" s="42">
        <f t="shared" si="40"/>
        <v>1</v>
      </c>
      <c r="G855" s="48">
        <f t="shared" si="39"/>
        <v>8.5644119447746115E-4</v>
      </c>
    </row>
    <row r="856" spans="1:7" ht="15">
      <c r="A856" s="7">
        <v>41411</v>
      </c>
      <c r="B856" s="42">
        <v>5.8678600000000003</v>
      </c>
      <c r="C856" s="42">
        <v>5.8730300000000009</v>
      </c>
      <c r="D856" s="42"/>
      <c r="E856" s="42">
        <f t="shared" si="41"/>
        <v>5.170000000000563E-3</v>
      </c>
      <c r="F856" s="42">
        <f t="shared" si="40"/>
        <v>1</v>
      </c>
      <c r="G856" s="48">
        <f t="shared" si="39"/>
        <v>8.8029517983060908E-4</v>
      </c>
    </row>
    <row r="857" spans="1:7" ht="15">
      <c r="A857" s="7">
        <v>41418</v>
      </c>
      <c r="B857" s="42">
        <v>5.83718</v>
      </c>
      <c r="C857" s="42">
        <v>5.8419200000000009</v>
      </c>
      <c r="D857" s="42"/>
      <c r="E857" s="42">
        <f t="shared" si="41"/>
        <v>4.7400000000008546E-3</v>
      </c>
      <c r="F857" s="42">
        <f t="shared" si="40"/>
        <v>1</v>
      </c>
      <c r="G857" s="48">
        <f t="shared" si="39"/>
        <v>8.1137708150759576E-4</v>
      </c>
    </row>
    <row r="858" spans="1:7" ht="15">
      <c r="A858" s="7">
        <v>41425</v>
      </c>
      <c r="B858" s="42">
        <v>5.8896000000000006</v>
      </c>
      <c r="C858" s="42">
        <v>5.8946400000000008</v>
      </c>
      <c r="D858" s="42"/>
      <c r="E858" s="42">
        <f t="shared" si="41"/>
        <v>5.0400000000001555E-3</v>
      </c>
      <c r="F858" s="42">
        <f t="shared" si="40"/>
        <v>1</v>
      </c>
      <c r="G858" s="48">
        <f t="shared" si="39"/>
        <v>8.5501404665936428E-4</v>
      </c>
    </row>
    <row r="859" spans="1:7" ht="15">
      <c r="A859" s="7">
        <v>41432</v>
      </c>
      <c r="B859" s="42">
        <v>5.7745000000000006</v>
      </c>
      <c r="C859" s="42">
        <v>5.7790100000000004</v>
      </c>
      <c r="D859" s="42"/>
      <c r="E859" s="42">
        <f t="shared" si="41"/>
        <v>4.509999999999792E-3</v>
      </c>
      <c r="F859" s="42">
        <f t="shared" si="40"/>
        <v>1</v>
      </c>
      <c r="G859" s="48">
        <f t="shared" si="39"/>
        <v>7.8041048553295319E-4</v>
      </c>
    </row>
    <row r="860" spans="1:7" ht="15">
      <c r="A860" s="7">
        <v>41439</v>
      </c>
      <c r="B860" s="42">
        <v>5.7200900000000008</v>
      </c>
      <c r="C860" s="42">
        <v>5.7249700000000008</v>
      </c>
      <c r="D860" s="42"/>
      <c r="E860" s="42">
        <f t="shared" si="41"/>
        <v>4.8799999999999955E-3</v>
      </c>
      <c r="F860" s="42">
        <f t="shared" si="40"/>
        <v>1</v>
      </c>
      <c r="G860" s="48">
        <f t="shared" si="39"/>
        <v>8.5240621348234053E-4</v>
      </c>
    </row>
    <row r="861" spans="1:7" ht="15">
      <c r="A861" s="7">
        <v>41446</v>
      </c>
      <c r="B861" s="42">
        <v>6.0666700000000002</v>
      </c>
      <c r="C861" s="42">
        <v>6.0713600000000003</v>
      </c>
      <c r="D861" s="42"/>
      <c r="E861" s="42">
        <f t="shared" si="41"/>
        <v>4.690000000000083E-3</v>
      </c>
      <c r="F861" s="42">
        <f t="shared" si="40"/>
        <v>1</v>
      </c>
      <c r="G861" s="48">
        <f t="shared" si="39"/>
        <v>7.7247931270754537E-4</v>
      </c>
    </row>
    <row r="862" spans="1:7" ht="15">
      <c r="A862" s="7">
        <v>41453</v>
      </c>
      <c r="B862" s="42">
        <v>6.1101900000000002</v>
      </c>
      <c r="C862" s="42">
        <v>6.1149500000000003</v>
      </c>
      <c r="D862" s="42"/>
      <c r="E862" s="42">
        <f t="shared" si="41"/>
        <v>4.7600000000000975E-3</v>
      </c>
      <c r="F862" s="42">
        <f t="shared" si="40"/>
        <v>1</v>
      </c>
      <c r="G862" s="48">
        <f t="shared" si="39"/>
        <v>7.7842010155440306E-4</v>
      </c>
    </row>
    <row r="863" spans="1:7" ht="15">
      <c r="A863" s="7">
        <v>41460</v>
      </c>
      <c r="B863" s="42">
        <v>6.2555100000000001</v>
      </c>
      <c r="C863" s="42">
        <v>6.2603500000000007</v>
      </c>
      <c r="D863" s="42"/>
      <c r="E863" s="42">
        <f t="shared" si="41"/>
        <v>4.8400000000006216E-3</v>
      </c>
      <c r="F863" s="42">
        <f t="shared" si="40"/>
        <v>1</v>
      </c>
      <c r="G863" s="48">
        <f t="shared" si="39"/>
        <v>7.7311971375412249E-4</v>
      </c>
    </row>
    <row r="864" spans="1:7" ht="15">
      <c r="A864" s="7">
        <v>41467</v>
      </c>
      <c r="B864" s="42">
        <v>6.0741100000000001</v>
      </c>
      <c r="C864" s="42">
        <v>6.0786700000000007</v>
      </c>
      <c r="D864" s="42"/>
      <c r="E864" s="42">
        <f t="shared" si="41"/>
        <v>4.5600000000005636E-3</v>
      </c>
      <c r="F864" s="42">
        <f t="shared" si="40"/>
        <v>1</v>
      </c>
      <c r="G864" s="48">
        <f t="shared" si="39"/>
        <v>7.5016409839661691E-4</v>
      </c>
    </row>
    <row r="865" spans="1:7" ht="15">
      <c r="A865" s="7">
        <v>41474</v>
      </c>
      <c r="B865" s="42">
        <v>5.9747700000000004</v>
      </c>
      <c r="C865" s="42">
        <v>5.9794</v>
      </c>
      <c r="D865" s="42"/>
      <c r="E865" s="42">
        <f t="shared" si="41"/>
        <v>4.6299999999996899E-3</v>
      </c>
      <c r="F865" s="42">
        <f t="shared" si="40"/>
        <v>1</v>
      </c>
      <c r="G865" s="48">
        <f t="shared" si="39"/>
        <v>7.7432518312869013E-4</v>
      </c>
    </row>
    <row r="866" spans="1:7" ht="15">
      <c r="A866" s="7">
        <v>41481</v>
      </c>
      <c r="B866" s="42">
        <v>5.9180700000000002</v>
      </c>
      <c r="C866" s="42">
        <v>5.9226500000000009</v>
      </c>
      <c r="D866" s="42"/>
      <c r="E866" s="42">
        <f t="shared" si="41"/>
        <v>4.5800000000006946E-3</v>
      </c>
      <c r="F866" s="42">
        <f t="shared" si="40"/>
        <v>1</v>
      </c>
      <c r="G866" s="48">
        <f t="shared" si="39"/>
        <v>7.7330249128357981E-4</v>
      </c>
    </row>
    <row r="867" spans="1:7" ht="15">
      <c r="A867" s="7">
        <v>41488</v>
      </c>
      <c r="B867" s="42">
        <v>5.9422700000000006</v>
      </c>
      <c r="C867" s="42">
        <v>5.9464000000000006</v>
      </c>
      <c r="D867" s="42"/>
      <c r="E867" s="42">
        <f t="shared" si="41"/>
        <v>4.129999999999967E-3</v>
      </c>
      <c r="F867" s="42">
        <f t="shared" si="40"/>
        <v>1</v>
      </c>
      <c r="G867" s="48">
        <f t="shared" si="39"/>
        <v>6.9453787165343179E-4</v>
      </c>
    </row>
    <row r="868" spans="1:7" ht="15">
      <c r="A868" s="7">
        <v>41495</v>
      </c>
      <c r="B868" s="42">
        <v>5.8479800000000006</v>
      </c>
      <c r="C868" s="42">
        <v>5.8524400000000005</v>
      </c>
      <c r="D868" s="42"/>
      <c r="E868" s="42">
        <f t="shared" si="41"/>
        <v>4.4599999999999085E-3</v>
      </c>
      <c r="F868" s="42">
        <f t="shared" si="40"/>
        <v>1</v>
      </c>
      <c r="G868" s="48">
        <f t="shared" si="39"/>
        <v>7.6207530534271311E-4</v>
      </c>
    </row>
    <row r="869" spans="1:7" ht="15">
      <c r="A869" s="7">
        <v>41502</v>
      </c>
      <c r="B869" s="42">
        <v>5.9194900000000006</v>
      </c>
      <c r="C869" s="42">
        <v>5.9236400000000007</v>
      </c>
      <c r="D869" s="42"/>
      <c r="E869" s="42">
        <f t="shared" si="41"/>
        <v>4.1500000000000981E-3</v>
      </c>
      <c r="F869" s="42">
        <f t="shared" si="40"/>
        <v>1</v>
      </c>
      <c r="G869" s="48">
        <f t="shared" si="39"/>
        <v>7.0058274979575017E-4</v>
      </c>
    </row>
    <row r="870" spans="1:7" ht="15">
      <c r="A870" s="7">
        <v>41509</v>
      </c>
      <c r="B870" s="42">
        <v>6.0240800000000005</v>
      </c>
      <c r="C870" s="42">
        <v>6.0291600000000001</v>
      </c>
      <c r="D870" s="42"/>
      <c r="E870" s="42">
        <f t="shared" si="41"/>
        <v>5.0799999999995293E-3</v>
      </c>
      <c r="F870" s="42">
        <f t="shared" si="40"/>
        <v>1</v>
      </c>
      <c r="G870" s="48">
        <f t="shared" si="39"/>
        <v>8.4257176787471712E-4</v>
      </c>
    </row>
    <row r="871" spans="1:7" ht="15">
      <c r="A871" s="7">
        <v>41516</v>
      </c>
      <c r="B871" s="42">
        <v>6.1332200000000006</v>
      </c>
      <c r="C871" s="42">
        <v>6.1374100000000009</v>
      </c>
      <c r="D871" s="42"/>
      <c r="E871" s="42">
        <f t="shared" si="41"/>
        <v>4.1900000000003601E-3</v>
      </c>
      <c r="F871" s="42">
        <f t="shared" si="40"/>
        <v>1</v>
      </c>
      <c r="G871" s="48">
        <f t="shared" si="39"/>
        <v>6.8269840209475325E-4</v>
      </c>
    </row>
    <row r="872" spans="1:7" ht="15">
      <c r="A872" s="7">
        <v>41523</v>
      </c>
      <c r="B872" s="42">
        <v>6.0955700000000004</v>
      </c>
      <c r="C872" s="42">
        <v>6.0997600000000007</v>
      </c>
      <c r="D872" s="42"/>
      <c r="E872" s="42">
        <f t="shared" si="41"/>
        <v>4.1900000000003601E-3</v>
      </c>
      <c r="F872" s="42">
        <f t="shared" si="40"/>
        <v>1</v>
      </c>
      <c r="G872" s="48">
        <f t="shared" si="39"/>
        <v>6.8691227195829998E-4</v>
      </c>
    </row>
    <row r="873" spans="1:7" ht="15">
      <c r="A873" s="7">
        <v>41530</v>
      </c>
      <c r="B873" s="42">
        <v>5.9421300000000006</v>
      </c>
      <c r="C873" s="42">
        <v>5.9466300000000007</v>
      </c>
      <c r="D873" s="42"/>
      <c r="E873" s="42">
        <f t="shared" si="41"/>
        <v>4.5000000000001705E-3</v>
      </c>
      <c r="F873" s="42">
        <f t="shared" si="40"/>
        <v>1</v>
      </c>
      <c r="G873" s="48">
        <f t="shared" si="39"/>
        <v>7.5673112334215676E-4</v>
      </c>
    </row>
    <row r="874" spans="1:7" ht="15">
      <c r="A874" s="7">
        <v>41537</v>
      </c>
      <c r="B874" s="42">
        <v>5.9364600000000003</v>
      </c>
      <c r="C874" s="42">
        <v>5.9408800000000008</v>
      </c>
      <c r="D874" s="42"/>
      <c r="E874" s="42">
        <f t="shared" si="41"/>
        <v>4.4200000000005346E-3</v>
      </c>
      <c r="F874" s="42">
        <f t="shared" si="40"/>
        <v>1</v>
      </c>
      <c r="G874" s="48">
        <f t="shared" si="39"/>
        <v>7.4399752225268547E-4</v>
      </c>
    </row>
    <row r="875" spans="1:7" ht="15">
      <c r="A875" s="7">
        <v>41544</v>
      </c>
      <c r="B875" s="42">
        <v>6.0029100000000009</v>
      </c>
      <c r="C875" s="42">
        <v>6.0073700000000008</v>
      </c>
      <c r="D875" s="42"/>
      <c r="E875" s="42">
        <f t="shared" si="41"/>
        <v>4.4599999999999085E-3</v>
      </c>
      <c r="F875" s="42">
        <f t="shared" si="40"/>
        <v>1</v>
      </c>
      <c r="G875" s="48">
        <f t="shared" si="39"/>
        <v>7.4242139238966606E-4</v>
      </c>
    </row>
    <row r="876" spans="1:7" ht="15">
      <c r="A876" s="7">
        <v>41551</v>
      </c>
      <c r="B876" s="42">
        <v>5.9613000000000005</v>
      </c>
      <c r="C876" s="42">
        <v>5.9656600000000006</v>
      </c>
      <c r="D876" s="42"/>
      <c r="E876" s="42">
        <f t="shared" si="41"/>
        <v>4.3600000000001415E-3</v>
      </c>
      <c r="F876" s="42">
        <f t="shared" si="40"/>
        <v>1</v>
      </c>
      <c r="G876" s="48">
        <f t="shared" si="39"/>
        <v>7.3084956232841647E-4</v>
      </c>
    </row>
    <row r="877" spans="1:7" ht="15">
      <c r="A877" s="7">
        <v>41558</v>
      </c>
      <c r="B877" s="42">
        <v>6.0003200000000003</v>
      </c>
      <c r="C877" s="42">
        <v>6.0048200000000005</v>
      </c>
      <c r="D877" s="42"/>
      <c r="E877" s="42">
        <f t="shared" si="41"/>
        <v>4.5000000000001705E-3</v>
      </c>
      <c r="F877" s="42">
        <f t="shared" si="40"/>
        <v>1</v>
      </c>
      <c r="G877" s="48">
        <f t="shared" si="39"/>
        <v>7.4939798361985371E-4</v>
      </c>
    </row>
    <row r="878" spans="1:7" ht="15">
      <c r="A878" s="7">
        <v>41565</v>
      </c>
      <c r="B878" s="42">
        <v>5.9090800000000003</v>
      </c>
      <c r="C878" s="42">
        <v>5.9134700000000002</v>
      </c>
      <c r="D878" s="42"/>
      <c r="E878" s="42">
        <f t="shared" si="41"/>
        <v>4.389999999999894E-3</v>
      </c>
      <c r="F878" s="42">
        <f t="shared" si="40"/>
        <v>1</v>
      </c>
      <c r="G878" s="48">
        <f t="shared" si="39"/>
        <v>7.4237292148263102E-4</v>
      </c>
    </row>
    <row r="879" spans="1:7" ht="15">
      <c r="A879" s="7">
        <v>41572</v>
      </c>
      <c r="B879" s="42">
        <v>5.8964700000000008</v>
      </c>
      <c r="C879" s="42">
        <v>5.9013000000000009</v>
      </c>
      <c r="D879" s="42"/>
      <c r="E879" s="42">
        <f t="shared" si="41"/>
        <v>4.830000000000112E-3</v>
      </c>
      <c r="F879" s="42">
        <f t="shared" si="40"/>
        <v>1</v>
      </c>
      <c r="G879" s="48">
        <f t="shared" si="39"/>
        <v>8.1846372833106458E-4</v>
      </c>
    </row>
    <row r="880" spans="1:7" ht="15">
      <c r="A880" s="7">
        <v>41579</v>
      </c>
      <c r="B880" s="42">
        <v>5.9722000000000008</v>
      </c>
      <c r="C880" s="42">
        <v>5.9766700000000004</v>
      </c>
      <c r="D880" s="42"/>
      <c r="E880" s="42">
        <f t="shared" si="41"/>
        <v>4.4699999999995299E-3</v>
      </c>
      <c r="F880" s="42">
        <f t="shared" si="40"/>
        <v>1</v>
      </c>
      <c r="G880" s="48">
        <f t="shared" si="39"/>
        <v>7.4790811605785986E-4</v>
      </c>
    </row>
    <row r="881" spans="1:7" ht="15">
      <c r="A881" s="7">
        <v>41586</v>
      </c>
      <c r="B881" s="42">
        <v>6.1650600000000004</v>
      </c>
      <c r="C881" s="42">
        <v>6.1704500000000007</v>
      </c>
      <c r="D881" s="42"/>
      <c r="E881" s="42">
        <f t="shared" si="41"/>
        <v>5.3900000000002279E-3</v>
      </c>
      <c r="F881" s="42">
        <f t="shared" si="40"/>
        <v>1</v>
      </c>
      <c r="G881" s="48">
        <f t="shared" si="39"/>
        <v>8.7351813887159401E-4</v>
      </c>
    </row>
    <row r="882" spans="1:7" ht="15">
      <c r="A882" s="7">
        <v>41593</v>
      </c>
      <c r="B882" s="42">
        <v>6.1319600000000003</v>
      </c>
      <c r="C882" s="42">
        <v>6.1364700000000001</v>
      </c>
      <c r="D882" s="42"/>
      <c r="E882" s="42">
        <f t="shared" si="41"/>
        <v>4.509999999999792E-3</v>
      </c>
      <c r="F882" s="42">
        <f t="shared" si="40"/>
        <v>1</v>
      </c>
      <c r="G882" s="48">
        <f t="shared" si="39"/>
        <v>7.3495022382571605E-4</v>
      </c>
    </row>
    <row r="883" spans="1:7" ht="15">
      <c r="A883" s="7">
        <v>41600</v>
      </c>
      <c r="B883" s="42">
        <v>6.0808900000000001</v>
      </c>
      <c r="C883" s="42">
        <v>6.0853400000000004</v>
      </c>
      <c r="D883" s="42"/>
      <c r="E883" s="42">
        <f t="shared" si="41"/>
        <v>4.4500000000002871E-3</v>
      </c>
      <c r="F883" s="42">
        <f t="shared" si="40"/>
        <v>1</v>
      </c>
      <c r="G883" s="48">
        <f t="shared" si="39"/>
        <v>7.3126563182998594E-4</v>
      </c>
    </row>
    <row r="884" spans="1:7" ht="15">
      <c r="A884" s="7">
        <v>41607</v>
      </c>
      <c r="B884" s="42">
        <v>6.1207800000000008</v>
      </c>
      <c r="C884" s="42">
        <v>6.1252400000000007</v>
      </c>
      <c r="D884" s="42"/>
      <c r="E884" s="42">
        <f t="shared" si="41"/>
        <v>4.4599999999999085E-3</v>
      </c>
      <c r="F884" s="42">
        <f t="shared" si="40"/>
        <v>1</v>
      </c>
      <c r="G884" s="48">
        <f t="shared" si="39"/>
        <v>7.2813473431243645E-4</v>
      </c>
    </row>
    <row r="885" spans="1:7" ht="15">
      <c r="A885" s="7">
        <v>41614</v>
      </c>
      <c r="B885" s="42">
        <v>6.1696800000000005</v>
      </c>
      <c r="C885" s="42">
        <v>6.1737700000000002</v>
      </c>
      <c r="D885" s="42"/>
      <c r="E885" s="42">
        <f t="shared" si="41"/>
        <v>4.089999999999705E-3</v>
      </c>
      <c r="F885" s="42">
        <f t="shared" si="40"/>
        <v>1</v>
      </c>
      <c r="G885" s="48">
        <f t="shared" si="39"/>
        <v>6.6248013774398865E-4</v>
      </c>
    </row>
    <row r="886" spans="1:7" ht="15">
      <c r="A886" s="7">
        <v>41621</v>
      </c>
      <c r="B886" s="42">
        <v>6.1995200000000006</v>
      </c>
      <c r="C886" s="42">
        <v>6.2039600000000004</v>
      </c>
      <c r="D886" s="42"/>
      <c r="E886" s="42">
        <f t="shared" si="41"/>
        <v>4.4399999999997775E-3</v>
      </c>
      <c r="F886" s="42">
        <f t="shared" si="40"/>
        <v>1</v>
      </c>
      <c r="G886" s="48">
        <f t="shared" si="39"/>
        <v>7.1567192567324376E-4</v>
      </c>
    </row>
    <row r="887" spans="1:7" ht="15">
      <c r="A887" s="7">
        <v>41628</v>
      </c>
      <c r="B887" s="42">
        <v>6.1630700000000003</v>
      </c>
      <c r="C887" s="42">
        <v>6.1675800000000001</v>
      </c>
      <c r="D887" s="42"/>
      <c r="E887" s="42">
        <f t="shared" si="41"/>
        <v>4.509999999999792E-3</v>
      </c>
      <c r="F887" s="42">
        <f t="shared" si="40"/>
        <v>1</v>
      </c>
      <c r="G887" s="48">
        <f t="shared" si="39"/>
        <v>7.3124304832686271E-4</v>
      </c>
    </row>
    <row r="888" spans="1:7" ht="15">
      <c r="A888" s="7">
        <v>41635</v>
      </c>
      <c r="B888" s="42">
        <v>6.1278300000000003</v>
      </c>
      <c r="C888" s="42">
        <v>6.1323600000000003</v>
      </c>
      <c r="D888" s="42"/>
      <c r="E888" s="42">
        <f t="shared" si="41"/>
        <v>4.529999999999923E-3</v>
      </c>
      <c r="F888" s="42">
        <f t="shared" si="40"/>
        <v>1</v>
      </c>
      <c r="G888" s="48">
        <f t="shared" si="39"/>
        <v>7.3870418566423417E-4</v>
      </c>
    </row>
    <row r="889" spans="1:7" ht="15">
      <c r="A889" s="7">
        <v>41642</v>
      </c>
      <c r="B889" s="42">
        <v>6.1380500000000007</v>
      </c>
      <c r="C889" s="42">
        <v>6.1425200000000002</v>
      </c>
      <c r="D889" s="42"/>
      <c r="E889" s="42">
        <f t="shared" si="41"/>
        <v>4.4699999999995299E-3</v>
      </c>
      <c r="F889" s="42">
        <f t="shared" si="40"/>
        <v>1</v>
      </c>
      <c r="G889" s="48">
        <f t="shared" si="39"/>
        <v>7.277143582763312E-4</v>
      </c>
    </row>
    <row r="890" spans="1:7" ht="15">
      <c r="A890" s="7">
        <v>41649</v>
      </c>
      <c r="B890" s="42">
        <v>6.1659000000000006</v>
      </c>
      <c r="C890" s="42">
        <v>6.1699500000000009</v>
      </c>
      <c r="D890" s="42"/>
      <c r="E890" s="42">
        <f t="shared" si="41"/>
        <v>4.0500000000003311E-3</v>
      </c>
      <c r="F890" s="42">
        <f t="shared" si="40"/>
        <v>1</v>
      </c>
      <c r="G890" s="48">
        <f t="shared" si="39"/>
        <v>6.5640726424044454E-4</v>
      </c>
    </row>
    <row r="891" spans="1:7" ht="15">
      <c r="A891" s="7">
        <v>41656</v>
      </c>
      <c r="B891" s="42">
        <v>6.1666900000000009</v>
      </c>
      <c r="C891" s="42">
        <v>6.1711800000000006</v>
      </c>
      <c r="D891" s="42"/>
      <c r="E891" s="42">
        <f t="shared" si="41"/>
        <v>4.4899999999996609E-3</v>
      </c>
      <c r="F891" s="42">
        <f t="shared" si="40"/>
        <v>1</v>
      </c>
      <c r="G891" s="48">
        <f t="shared" si="39"/>
        <v>7.2757560142463205E-4</v>
      </c>
    </row>
    <row r="892" spans="1:7" ht="15">
      <c r="A892" s="7">
        <v>41663</v>
      </c>
      <c r="B892" s="42">
        <v>6.1522000000000006</v>
      </c>
      <c r="C892" s="42">
        <v>6.1565700000000003</v>
      </c>
      <c r="D892" s="42"/>
      <c r="E892" s="42">
        <f t="shared" si="41"/>
        <v>4.369999999999763E-3</v>
      </c>
      <c r="F892" s="42">
        <f t="shared" si="40"/>
        <v>1</v>
      </c>
      <c r="G892" s="48">
        <f t="shared" si="39"/>
        <v>7.0981081998576522E-4</v>
      </c>
    </row>
    <row r="893" spans="1:7" ht="15">
      <c r="A893" s="7">
        <v>41670</v>
      </c>
      <c r="B893" s="42">
        <v>6.2939400000000001</v>
      </c>
      <c r="C893" s="42">
        <v>6.2984800000000005</v>
      </c>
      <c r="D893" s="42"/>
      <c r="E893" s="42">
        <f t="shared" si="41"/>
        <v>4.5400000000004326E-3</v>
      </c>
      <c r="F893" s="42">
        <f t="shared" si="40"/>
        <v>1</v>
      </c>
      <c r="G893" s="48">
        <f t="shared" si="39"/>
        <v>7.2080883006700545E-4</v>
      </c>
    </row>
    <row r="894" spans="1:7" ht="15">
      <c r="A894" s="7">
        <v>41677</v>
      </c>
      <c r="B894" s="42">
        <v>6.1915400000000007</v>
      </c>
      <c r="C894" s="42">
        <v>6.1960600000000001</v>
      </c>
      <c r="D894" s="42"/>
      <c r="E894" s="42">
        <f t="shared" si="41"/>
        <v>4.5199999999994134E-3</v>
      </c>
      <c r="F894" s="42">
        <f t="shared" si="40"/>
        <v>1</v>
      </c>
      <c r="G894" s="48">
        <f t="shared" si="39"/>
        <v>7.2949584090525486E-4</v>
      </c>
    </row>
    <row r="895" spans="1:7" ht="15">
      <c r="A895" s="7">
        <v>41684</v>
      </c>
      <c r="B895" s="42">
        <v>6.0946600000000002</v>
      </c>
      <c r="C895" s="42">
        <v>6.0986100000000008</v>
      </c>
      <c r="D895" s="42"/>
      <c r="E895" s="42">
        <f t="shared" si="41"/>
        <v>3.9500000000005642E-3</v>
      </c>
      <c r="F895" s="42">
        <f t="shared" si="40"/>
        <v>1</v>
      </c>
      <c r="G895" s="48">
        <f t="shared" si="39"/>
        <v>6.4768857165822433E-4</v>
      </c>
    </row>
    <row r="896" spans="1:7" ht="15">
      <c r="A896" s="7">
        <v>41691</v>
      </c>
      <c r="B896" s="42">
        <v>6.0831000000000008</v>
      </c>
      <c r="C896" s="42">
        <v>6.0870700000000006</v>
      </c>
      <c r="D896" s="42"/>
      <c r="E896" s="42">
        <f t="shared" si="41"/>
        <v>3.969999999999807E-3</v>
      </c>
      <c r="F896" s="42">
        <f t="shared" si="40"/>
        <v>1</v>
      </c>
      <c r="G896" s="48">
        <f t="shared" si="39"/>
        <v>6.5220212680317565E-4</v>
      </c>
    </row>
    <row r="897" spans="1:7" ht="15">
      <c r="A897" s="7">
        <v>41698</v>
      </c>
      <c r="B897" s="42">
        <v>5.9957700000000003</v>
      </c>
      <c r="C897" s="42">
        <v>6.0000700000000009</v>
      </c>
      <c r="D897" s="42"/>
      <c r="E897" s="42">
        <f t="shared" si="41"/>
        <v>4.3000000000006366E-3</v>
      </c>
      <c r="F897" s="42">
        <f t="shared" si="40"/>
        <v>1</v>
      </c>
      <c r="G897" s="48">
        <f t="shared" si="39"/>
        <v>7.1665830565320675E-4</v>
      </c>
    </row>
    <row r="898" spans="1:7" ht="15">
      <c r="A898" s="7">
        <v>41705</v>
      </c>
      <c r="B898" s="42">
        <v>5.9888400000000006</v>
      </c>
      <c r="C898" s="42">
        <v>5.9927100000000006</v>
      </c>
      <c r="D898" s="42"/>
      <c r="E898" s="42">
        <f t="shared" si="41"/>
        <v>3.8700000000000401E-3</v>
      </c>
      <c r="F898" s="42">
        <f t="shared" si="40"/>
        <v>1</v>
      </c>
      <c r="G898" s="48">
        <f t="shared" ref="G898:G961" si="42">E898/C898</f>
        <v>6.457846283234196E-4</v>
      </c>
    </row>
    <row r="899" spans="1:7" ht="15">
      <c r="A899" s="7">
        <v>41712</v>
      </c>
      <c r="B899" s="42">
        <v>5.9622600000000006</v>
      </c>
      <c r="C899" s="42">
        <v>5.9661600000000004</v>
      </c>
      <c r="D899" s="42"/>
      <c r="E899" s="42">
        <f t="shared" si="41"/>
        <v>3.8999999999997925E-3</v>
      </c>
      <c r="F899" s="42">
        <f t="shared" ref="F899:F962" si="43">IF(E899&gt;0,1,0)</f>
        <v>1</v>
      </c>
      <c r="G899" s="48">
        <f t="shared" si="42"/>
        <v>6.5368679351539218E-4</v>
      </c>
    </row>
    <row r="900" spans="1:7" ht="15">
      <c r="A900" s="7">
        <v>41719</v>
      </c>
      <c r="B900" s="42">
        <v>6.0646000000000004</v>
      </c>
      <c r="C900" s="42">
        <v>6.0690000000000008</v>
      </c>
      <c r="D900" s="42"/>
      <c r="E900" s="42">
        <f t="shared" ref="E900:E963" si="44">C900-B900</f>
        <v>4.4000000000004036E-3</v>
      </c>
      <c r="F900" s="42">
        <f t="shared" si="43"/>
        <v>1</v>
      </c>
      <c r="G900" s="48">
        <f t="shared" si="42"/>
        <v>7.2499588070528971E-4</v>
      </c>
    </row>
    <row r="901" spans="1:7" ht="15">
      <c r="A901" s="7">
        <v>41726</v>
      </c>
      <c r="B901" s="42">
        <v>6.0119900000000008</v>
      </c>
      <c r="C901" s="42">
        <v>6.0163800000000007</v>
      </c>
      <c r="D901" s="42"/>
      <c r="E901" s="42">
        <f t="shared" si="44"/>
        <v>4.389999999999894E-3</v>
      </c>
      <c r="F901" s="42">
        <f t="shared" si="43"/>
        <v>1</v>
      </c>
      <c r="G901" s="48">
        <f t="shared" si="42"/>
        <v>7.2967465485888417E-4</v>
      </c>
    </row>
    <row r="902" spans="1:7" ht="15">
      <c r="A902" s="7">
        <v>41733</v>
      </c>
      <c r="B902" s="42">
        <v>6.0018600000000006</v>
      </c>
      <c r="C902" s="42">
        <v>6.0062400000000009</v>
      </c>
      <c r="D902" s="42"/>
      <c r="E902" s="42">
        <f t="shared" si="44"/>
        <v>4.3800000000002726E-3</v>
      </c>
      <c r="F902" s="42">
        <f t="shared" si="43"/>
        <v>1</v>
      </c>
      <c r="G902" s="48">
        <f t="shared" si="42"/>
        <v>7.2924158874774765E-4</v>
      </c>
    </row>
    <row r="903" spans="1:7" ht="15">
      <c r="A903" s="7">
        <v>41740</v>
      </c>
      <c r="B903" s="42">
        <v>5.9324200000000005</v>
      </c>
      <c r="C903" s="42">
        <v>5.9367200000000002</v>
      </c>
      <c r="D903" s="42"/>
      <c r="E903" s="42">
        <f t="shared" si="44"/>
        <v>4.2999999999997485E-3</v>
      </c>
      <c r="F903" s="42">
        <f t="shared" si="43"/>
        <v>1</v>
      </c>
      <c r="G903" s="48">
        <f t="shared" si="42"/>
        <v>7.2430567720892149E-4</v>
      </c>
    </row>
    <row r="904" spans="1:7" ht="15">
      <c r="A904" s="7">
        <v>41747</v>
      </c>
      <c r="B904" s="42">
        <v>5.9847800000000007</v>
      </c>
      <c r="C904" s="42">
        <v>5.9893600000000005</v>
      </c>
      <c r="D904" s="42"/>
      <c r="E904" s="42">
        <f t="shared" si="44"/>
        <v>4.5799999999998064E-3</v>
      </c>
      <c r="F904" s="42">
        <f t="shared" si="43"/>
        <v>1</v>
      </c>
      <c r="G904" s="48">
        <f t="shared" si="42"/>
        <v>7.6468938250494312E-4</v>
      </c>
    </row>
    <row r="905" spans="1:7" ht="15">
      <c r="A905" s="7">
        <v>41754</v>
      </c>
      <c r="B905" s="42">
        <v>6.0050700000000008</v>
      </c>
      <c r="C905" s="42">
        <v>6.0094400000000006</v>
      </c>
      <c r="D905" s="42"/>
      <c r="E905" s="42">
        <f t="shared" si="44"/>
        <v>4.369999999999763E-3</v>
      </c>
      <c r="F905" s="42">
        <f t="shared" si="43"/>
        <v>1</v>
      </c>
      <c r="G905" s="48">
        <f t="shared" si="42"/>
        <v>7.2718922229022382E-4</v>
      </c>
    </row>
    <row r="906" spans="1:7" ht="15">
      <c r="A906" s="7">
        <v>41761</v>
      </c>
      <c r="B906" s="42">
        <v>5.9473500000000001</v>
      </c>
      <c r="C906" s="42">
        <v>5.9516200000000001</v>
      </c>
      <c r="D906" s="42"/>
      <c r="E906" s="42">
        <f t="shared" si="44"/>
        <v>4.269999999999996E-3</v>
      </c>
      <c r="F906" s="42">
        <f t="shared" si="43"/>
        <v>1</v>
      </c>
      <c r="G906" s="48">
        <f t="shared" si="42"/>
        <v>7.1745171902775978E-4</v>
      </c>
    </row>
    <row r="907" spans="1:7" ht="15">
      <c r="A907" s="7">
        <v>41768</v>
      </c>
      <c r="B907" s="42">
        <v>5.9212800000000003</v>
      </c>
      <c r="C907" s="42">
        <v>5.9257800000000005</v>
      </c>
      <c r="D907" s="42"/>
      <c r="E907" s="42">
        <f t="shared" si="44"/>
        <v>4.5000000000001705E-3</v>
      </c>
      <c r="F907" s="42">
        <f t="shared" si="43"/>
        <v>1</v>
      </c>
      <c r="G907" s="48">
        <f t="shared" si="42"/>
        <v>7.5939370006989292E-4</v>
      </c>
    </row>
    <row r="908" spans="1:7" ht="15">
      <c r="A908" s="7">
        <v>41775</v>
      </c>
      <c r="B908" s="42">
        <v>5.9406300000000005</v>
      </c>
      <c r="C908" s="42">
        <v>5.9450200000000004</v>
      </c>
      <c r="D908" s="42"/>
      <c r="E908" s="42">
        <f t="shared" si="44"/>
        <v>4.389999999999894E-3</v>
      </c>
      <c r="F908" s="42">
        <f t="shared" si="43"/>
        <v>1</v>
      </c>
      <c r="G908" s="48">
        <f t="shared" si="42"/>
        <v>7.3843317600275418E-4</v>
      </c>
    </row>
    <row r="909" spans="1:7" ht="15">
      <c r="A909" s="7">
        <v>41782</v>
      </c>
      <c r="B909" s="42">
        <v>5.9647400000000008</v>
      </c>
      <c r="C909" s="42">
        <v>5.9691600000000005</v>
      </c>
      <c r="D909" s="42"/>
      <c r="E909" s="42">
        <f t="shared" si="44"/>
        <v>4.4199999999996464E-3</v>
      </c>
      <c r="F909" s="42">
        <f t="shared" si="43"/>
        <v>1</v>
      </c>
      <c r="G909" s="48">
        <f t="shared" si="42"/>
        <v>7.4047269632572185E-4</v>
      </c>
    </row>
    <row r="910" spans="1:7" ht="15">
      <c r="A910" s="7">
        <v>41789</v>
      </c>
      <c r="B910" s="42">
        <v>5.9783600000000003</v>
      </c>
      <c r="C910" s="42">
        <v>5.9827800000000009</v>
      </c>
      <c r="D910" s="42"/>
      <c r="E910" s="42">
        <f t="shared" si="44"/>
        <v>4.4200000000005346E-3</v>
      </c>
      <c r="F910" s="42">
        <f t="shared" si="43"/>
        <v>1</v>
      </c>
      <c r="G910" s="48">
        <f t="shared" si="42"/>
        <v>7.3878698531460861E-4</v>
      </c>
    </row>
    <row r="911" spans="1:7" ht="15">
      <c r="A911" s="7">
        <v>41796</v>
      </c>
      <c r="B911" s="42">
        <v>5.9601700000000006</v>
      </c>
      <c r="C911" s="42">
        <v>5.9650500000000006</v>
      </c>
      <c r="D911" s="42"/>
      <c r="E911" s="42">
        <f t="shared" si="44"/>
        <v>4.8799999999999955E-3</v>
      </c>
      <c r="F911" s="42">
        <f t="shared" si="43"/>
        <v>1</v>
      </c>
      <c r="G911" s="48">
        <f t="shared" si="42"/>
        <v>8.1809875860219025E-4</v>
      </c>
    </row>
    <row r="912" spans="1:7" ht="15">
      <c r="A912" s="7">
        <v>41803</v>
      </c>
      <c r="B912" s="42">
        <v>6.0034800000000006</v>
      </c>
      <c r="C912" s="42">
        <v>6.0080900000000002</v>
      </c>
      <c r="D912" s="42"/>
      <c r="E912" s="42">
        <f t="shared" si="44"/>
        <v>4.6099999999995589E-3</v>
      </c>
      <c r="F912" s="42">
        <f t="shared" si="43"/>
        <v>1</v>
      </c>
      <c r="G912" s="48">
        <f t="shared" si="42"/>
        <v>7.672987588400904E-4</v>
      </c>
    </row>
    <row r="913" spans="1:7" ht="15">
      <c r="A913" s="7">
        <v>41810</v>
      </c>
      <c r="B913" s="42">
        <v>6.1448000000000009</v>
      </c>
      <c r="C913" s="42">
        <v>6.1493500000000001</v>
      </c>
      <c r="D913" s="42"/>
      <c r="E913" s="42">
        <f t="shared" si="44"/>
        <v>4.5499999999991658E-3</v>
      </c>
      <c r="F913" s="42">
        <f t="shared" si="43"/>
        <v>1</v>
      </c>
      <c r="G913" s="48">
        <f t="shared" si="42"/>
        <v>7.3991560083572498E-4</v>
      </c>
    </row>
    <row r="914" spans="1:7" ht="15">
      <c r="A914" s="7">
        <v>41817</v>
      </c>
      <c r="B914" s="42">
        <v>6.1405800000000008</v>
      </c>
      <c r="C914" s="42">
        <v>6.1450600000000009</v>
      </c>
      <c r="D914" s="42"/>
      <c r="E914" s="42">
        <f t="shared" si="44"/>
        <v>4.4800000000000395E-3</v>
      </c>
      <c r="F914" s="42">
        <f t="shared" si="43"/>
        <v>1</v>
      </c>
      <c r="G914" s="48">
        <f t="shared" si="42"/>
        <v>7.2904088812803111E-4</v>
      </c>
    </row>
    <row r="915" spans="1:7" ht="15">
      <c r="A915" s="7">
        <v>41824</v>
      </c>
      <c r="B915" s="42">
        <v>6.1975000000000007</v>
      </c>
      <c r="C915" s="42">
        <v>6.2015300000000009</v>
      </c>
      <c r="D915" s="42"/>
      <c r="E915" s="42">
        <f t="shared" si="44"/>
        <v>4.0300000000002001E-3</v>
      </c>
      <c r="F915" s="42">
        <f t="shared" si="43"/>
        <v>1</v>
      </c>
      <c r="G915" s="48">
        <f t="shared" si="42"/>
        <v>6.4983963634783666E-4</v>
      </c>
    </row>
    <row r="916" spans="1:7" ht="15">
      <c r="A916" s="7">
        <v>41831</v>
      </c>
      <c r="B916" s="42">
        <v>6.1792200000000008</v>
      </c>
      <c r="C916" s="42">
        <v>6.1832400000000005</v>
      </c>
      <c r="D916" s="42"/>
      <c r="E916" s="42">
        <f t="shared" si="44"/>
        <v>4.0199999999996905E-3</v>
      </c>
      <c r="F916" s="42">
        <f t="shared" si="43"/>
        <v>1</v>
      </c>
      <c r="G916" s="48">
        <f t="shared" si="42"/>
        <v>6.501445843925984E-4</v>
      </c>
    </row>
    <row r="917" spans="1:7" ht="15">
      <c r="A917" s="7">
        <v>41838</v>
      </c>
      <c r="B917" s="42">
        <v>6.1987200000000007</v>
      </c>
      <c r="C917" s="42">
        <v>6.2032300000000005</v>
      </c>
      <c r="D917" s="42"/>
      <c r="E917" s="42">
        <f t="shared" si="44"/>
        <v>4.509999999999792E-3</v>
      </c>
      <c r="F917" s="42">
        <f t="shared" si="43"/>
        <v>1</v>
      </c>
      <c r="G917" s="48">
        <f t="shared" si="42"/>
        <v>7.2704059014413319E-4</v>
      </c>
    </row>
    <row r="918" spans="1:7" ht="15">
      <c r="A918" s="7">
        <v>41845</v>
      </c>
      <c r="B918" s="42">
        <v>6.2234300000000005</v>
      </c>
      <c r="C918" s="42">
        <v>6.2275000000000009</v>
      </c>
      <c r="D918" s="42"/>
      <c r="E918" s="42">
        <f t="shared" si="44"/>
        <v>4.0700000000004621E-3</v>
      </c>
      <c r="F918" s="42">
        <f t="shared" si="43"/>
        <v>1</v>
      </c>
      <c r="G918" s="48">
        <f t="shared" si="42"/>
        <v>6.5355279004423311E-4</v>
      </c>
    </row>
    <row r="919" spans="1:7" ht="15">
      <c r="A919" s="7">
        <v>41852</v>
      </c>
      <c r="B919" s="42">
        <v>6.2794500000000006</v>
      </c>
      <c r="C919" s="42">
        <v>6.2835600000000005</v>
      </c>
      <c r="D919" s="42"/>
      <c r="E919" s="42">
        <f t="shared" si="44"/>
        <v>4.109999999999836E-3</v>
      </c>
      <c r="F919" s="42">
        <f t="shared" si="43"/>
        <v>1</v>
      </c>
      <c r="G919" s="48">
        <f t="shared" si="42"/>
        <v>6.5408781009488823E-4</v>
      </c>
    </row>
    <row r="920" spans="1:7" ht="15">
      <c r="A920" s="7">
        <v>41859</v>
      </c>
      <c r="B920" s="42">
        <v>6.2327100000000009</v>
      </c>
      <c r="C920" s="42">
        <v>6.2371900000000009</v>
      </c>
      <c r="D920" s="42"/>
      <c r="E920" s="42">
        <f t="shared" si="44"/>
        <v>4.4800000000000395E-3</v>
      </c>
      <c r="F920" s="42">
        <f t="shared" si="43"/>
        <v>1</v>
      </c>
      <c r="G920" s="48">
        <f t="shared" si="42"/>
        <v>7.1827217064095194E-4</v>
      </c>
    </row>
    <row r="921" spans="1:7" ht="15">
      <c r="A921" s="7">
        <v>41866</v>
      </c>
      <c r="B921" s="42">
        <v>6.1580600000000008</v>
      </c>
      <c r="C921" s="42">
        <v>6.1621700000000006</v>
      </c>
      <c r="D921" s="42"/>
      <c r="E921" s="42">
        <f t="shared" si="44"/>
        <v>4.109999999999836E-3</v>
      </c>
      <c r="F921" s="42">
        <f t="shared" si="43"/>
        <v>1</v>
      </c>
      <c r="G921" s="48">
        <f t="shared" si="42"/>
        <v>6.6697283586785751E-4</v>
      </c>
    </row>
    <row r="922" spans="1:7" ht="15">
      <c r="A922" s="7">
        <v>41873</v>
      </c>
      <c r="B922" s="42">
        <v>6.1709400000000008</v>
      </c>
      <c r="C922" s="42">
        <v>6.1755100000000009</v>
      </c>
      <c r="D922" s="42"/>
      <c r="E922" s="42">
        <f t="shared" si="44"/>
        <v>4.570000000000185E-3</v>
      </c>
      <c r="F922" s="42">
        <f t="shared" si="43"/>
        <v>1</v>
      </c>
      <c r="G922" s="48">
        <f t="shared" si="42"/>
        <v>7.4001985261139313E-4</v>
      </c>
    </row>
    <row r="923" spans="1:7" ht="15">
      <c r="A923" s="7">
        <v>41880</v>
      </c>
      <c r="B923" s="42">
        <v>6.1815800000000003</v>
      </c>
      <c r="C923" s="42">
        <v>6.1857100000000003</v>
      </c>
      <c r="D923" s="42"/>
      <c r="E923" s="42">
        <f t="shared" si="44"/>
        <v>4.129999999999967E-3</v>
      </c>
      <c r="F923" s="42">
        <f t="shared" si="43"/>
        <v>1</v>
      </c>
      <c r="G923" s="48">
        <f t="shared" si="42"/>
        <v>6.67667899077061E-4</v>
      </c>
    </row>
    <row r="924" spans="1:7" ht="15">
      <c r="A924" s="7">
        <v>41887</v>
      </c>
      <c r="B924" s="42">
        <v>6.2871600000000001</v>
      </c>
      <c r="C924" s="42">
        <v>6.2918800000000008</v>
      </c>
      <c r="D924" s="42"/>
      <c r="E924" s="42">
        <f t="shared" si="44"/>
        <v>4.7200000000007236E-3</v>
      </c>
      <c r="F924" s="42">
        <f t="shared" si="43"/>
        <v>1</v>
      </c>
      <c r="G924" s="48">
        <f t="shared" si="42"/>
        <v>7.50173239159158E-4</v>
      </c>
    </row>
    <row r="925" spans="1:7" ht="15">
      <c r="A925" s="7">
        <v>41894</v>
      </c>
      <c r="B925" s="42">
        <v>6.3755800000000002</v>
      </c>
      <c r="C925" s="42">
        <v>6.3799400000000004</v>
      </c>
      <c r="D925" s="42"/>
      <c r="E925" s="42">
        <f t="shared" si="44"/>
        <v>4.3600000000001415E-3</v>
      </c>
      <c r="F925" s="42">
        <f t="shared" si="43"/>
        <v>1</v>
      </c>
      <c r="G925" s="48">
        <f t="shared" si="42"/>
        <v>6.8339200682140293E-4</v>
      </c>
    </row>
    <row r="926" spans="1:7" ht="15">
      <c r="A926" s="7">
        <v>41901</v>
      </c>
      <c r="B926" s="42">
        <v>6.3652800000000003</v>
      </c>
      <c r="C926" s="42">
        <v>6.3699800000000009</v>
      </c>
      <c r="D926" s="42"/>
      <c r="E926" s="42">
        <f t="shared" si="44"/>
        <v>4.7000000000005926E-3</v>
      </c>
      <c r="F926" s="42">
        <f t="shared" si="43"/>
        <v>1</v>
      </c>
      <c r="G926" s="48">
        <f t="shared" si="42"/>
        <v>7.3783591157281371E-4</v>
      </c>
    </row>
    <row r="927" spans="1:7" ht="15">
      <c r="A927" s="7">
        <v>41908</v>
      </c>
      <c r="B927" s="42">
        <v>6.4509800000000004</v>
      </c>
      <c r="C927" s="42">
        <v>6.4554300000000007</v>
      </c>
      <c r="D927" s="42"/>
      <c r="E927" s="42">
        <f t="shared" si="44"/>
        <v>4.4500000000002871E-3</v>
      </c>
      <c r="F927" s="42">
        <f t="shared" si="43"/>
        <v>1</v>
      </c>
      <c r="G927" s="48">
        <f t="shared" si="42"/>
        <v>6.8934215071657292E-4</v>
      </c>
    </row>
    <row r="928" spans="1:7" ht="15">
      <c r="A928" s="7">
        <v>41915</v>
      </c>
      <c r="B928" s="42">
        <v>6.5265300000000002</v>
      </c>
      <c r="C928" s="42">
        <v>6.5323900000000004</v>
      </c>
      <c r="D928" s="42"/>
      <c r="E928" s="42">
        <f t="shared" si="44"/>
        <v>5.8600000000001984E-3</v>
      </c>
      <c r="F928" s="42">
        <f t="shared" si="43"/>
        <v>1</v>
      </c>
      <c r="G928" s="48">
        <f t="shared" si="42"/>
        <v>8.9706830118841622E-4</v>
      </c>
    </row>
    <row r="929" spans="1:7" ht="15">
      <c r="A929" s="7">
        <v>41922</v>
      </c>
      <c r="B929" s="42">
        <v>6.5179800000000006</v>
      </c>
      <c r="C929" s="42">
        <v>6.5224000000000002</v>
      </c>
      <c r="D929" s="42"/>
      <c r="E929" s="42">
        <f t="shared" si="44"/>
        <v>4.4199999999996464E-3</v>
      </c>
      <c r="F929" s="42">
        <f t="shared" si="43"/>
        <v>1</v>
      </c>
      <c r="G929" s="48">
        <f t="shared" si="42"/>
        <v>6.7766466331406331E-4</v>
      </c>
    </row>
    <row r="930" spans="1:7" ht="15">
      <c r="A930" s="7">
        <v>41929</v>
      </c>
      <c r="B930" s="42">
        <v>6.5685400000000005</v>
      </c>
      <c r="C930" s="42">
        <v>6.5736900000000009</v>
      </c>
      <c r="D930" s="42"/>
      <c r="E930" s="42">
        <f t="shared" si="44"/>
        <v>5.150000000000432E-3</v>
      </c>
      <c r="F930" s="42">
        <f t="shared" si="43"/>
        <v>1</v>
      </c>
      <c r="G930" s="48">
        <f t="shared" si="42"/>
        <v>7.8342605142628135E-4</v>
      </c>
    </row>
    <row r="931" spans="1:7" ht="15">
      <c r="A931" s="7">
        <v>41936</v>
      </c>
      <c r="B931" s="42">
        <v>6.5944600000000007</v>
      </c>
      <c r="C931" s="42">
        <v>6.5993600000000008</v>
      </c>
      <c r="D931" s="42"/>
      <c r="E931" s="42">
        <f t="shared" si="44"/>
        <v>4.9000000000001265E-3</v>
      </c>
      <c r="F931" s="42">
        <f t="shared" si="43"/>
        <v>1</v>
      </c>
      <c r="G931" s="48">
        <f t="shared" si="42"/>
        <v>7.4249624205985517E-4</v>
      </c>
    </row>
    <row r="932" spans="1:7" ht="15">
      <c r="A932" s="7">
        <v>41943</v>
      </c>
      <c r="B932" s="42">
        <v>6.7555900000000007</v>
      </c>
      <c r="C932" s="42">
        <v>6.7603400000000002</v>
      </c>
      <c r="D932" s="42"/>
      <c r="E932" s="42">
        <f t="shared" si="44"/>
        <v>4.7499999999995879E-3</v>
      </c>
      <c r="F932" s="42">
        <f t="shared" si="43"/>
        <v>1</v>
      </c>
      <c r="G932" s="48">
        <f t="shared" si="42"/>
        <v>7.0262738264637394E-4</v>
      </c>
    </row>
    <row r="933" spans="1:7" ht="15">
      <c r="A933" s="7">
        <v>41950</v>
      </c>
      <c r="B933" s="42">
        <v>6.8462300000000003</v>
      </c>
      <c r="C933" s="42">
        <v>6.8507600000000002</v>
      </c>
      <c r="D933" s="42"/>
      <c r="E933" s="42">
        <f t="shared" si="44"/>
        <v>4.529999999999923E-3</v>
      </c>
      <c r="F933" s="42">
        <f t="shared" si="43"/>
        <v>1</v>
      </c>
      <c r="G933" s="48">
        <f t="shared" si="42"/>
        <v>6.6124050470311654E-4</v>
      </c>
    </row>
    <row r="934" spans="1:7" ht="15">
      <c r="A934" s="7">
        <v>41957</v>
      </c>
      <c r="B934" s="42">
        <v>6.775570000000001</v>
      </c>
      <c r="C934" s="42">
        <v>6.7805300000000006</v>
      </c>
      <c r="D934" s="42"/>
      <c r="E934" s="42">
        <f t="shared" si="44"/>
        <v>4.9599999999996314E-3</v>
      </c>
      <c r="F934" s="42">
        <f t="shared" si="43"/>
        <v>1</v>
      </c>
      <c r="G934" s="48">
        <f t="shared" si="42"/>
        <v>7.3150623918773769E-4</v>
      </c>
    </row>
    <row r="935" spans="1:7" ht="15">
      <c r="A935" s="7">
        <v>41964</v>
      </c>
      <c r="B935" s="42">
        <v>6.7962700000000007</v>
      </c>
      <c r="C935" s="42">
        <v>6.8008100000000002</v>
      </c>
      <c r="D935" s="42"/>
      <c r="E935" s="42">
        <f t="shared" si="44"/>
        <v>4.5399999999995444E-3</v>
      </c>
      <c r="F935" s="42">
        <f t="shared" si="43"/>
        <v>1</v>
      </c>
      <c r="G935" s="48">
        <f t="shared" si="42"/>
        <v>6.6756753974887471E-4</v>
      </c>
    </row>
    <row r="936" spans="1:7" ht="15">
      <c r="A936" s="7">
        <v>41971</v>
      </c>
      <c r="B936" s="42">
        <v>7.0105500000000003</v>
      </c>
      <c r="C936" s="42">
        <v>7.0164400000000002</v>
      </c>
      <c r="D936" s="42"/>
      <c r="E936" s="42">
        <f t="shared" si="44"/>
        <v>5.8899999999999508E-3</v>
      </c>
      <c r="F936" s="42">
        <f t="shared" si="43"/>
        <v>1</v>
      </c>
      <c r="G936" s="48">
        <f t="shared" si="42"/>
        <v>8.394570465934221E-4</v>
      </c>
    </row>
    <row r="937" spans="1:7" ht="15">
      <c r="A937" s="7">
        <v>41978</v>
      </c>
      <c r="B937" s="42">
        <v>7.1464300000000005</v>
      </c>
      <c r="C937" s="42">
        <v>7.1510600000000002</v>
      </c>
      <c r="D937" s="42"/>
      <c r="E937" s="42">
        <f t="shared" si="44"/>
        <v>4.6299999999996899E-3</v>
      </c>
      <c r="F937" s="42">
        <f t="shared" si="43"/>
        <v>1</v>
      </c>
      <c r="G937" s="48">
        <f t="shared" si="42"/>
        <v>6.4745646100014401E-4</v>
      </c>
    </row>
    <row r="938" spans="1:7" ht="15">
      <c r="A938" s="7">
        <v>41985</v>
      </c>
      <c r="B938" s="42">
        <v>7.3470200000000006</v>
      </c>
      <c r="C938" s="42">
        <v>7.3515300000000003</v>
      </c>
      <c r="D938" s="42"/>
      <c r="E938" s="42">
        <f t="shared" si="44"/>
        <v>4.509999999999792E-3</v>
      </c>
      <c r="F938" s="42">
        <f t="shared" si="43"/>
        <v>1</v>
      </c>
      <c r="G938" s="48">
        <f t="shared" si="42"/>
        <v>6.1347773864757287E-4</v>
      </c>
    </row>
    <row r="939" spans="1:7" ht="15">
      <c r="A939" s="7">
        <v>41992</v>
      </c>
      <c r="B939" s="42">
        <v>7.3602700000000008</v>
      </c>
      <c r="C939" s="42">
        <v>7.3707100000000008</v>
      </c>
      <c r="D939" s="42"/>
      <c r="E939" s="42">
        <f t="shared" si="44"/>
        <v>1.0440000000000005E-2</v>
      </c>
      <c r="F939" s="42">
        <f t="shared" si="43"/>
        <v>1</v>
      </c>
      <c r="G939" s="48">
        <f t="shared" si="42"/>
        <v>1.4164171429889392E-3</v>
      </c>
    </row>
    <row r="940" spans="1:7" ht="15">
      <c r="A940" s="7">
        <v>41999</v>
      </c>
      <c r="B940" s="42">
        <v>7.4806600000000003</v>
      </c>
      <c r="C940" s="42">
        <v>7.4909200000000009</v>
      </c>
      <c r="D940" s="42"/>
      <c r="E940" s="42">
        <f t="shared" si="44"/>
        <v>1.0260000000000602E-2</v>
      </c>
      <c r="F940" s="42">
        <f t="shared" si="43"/>
        <v>1</v>
      </c>
      <c r="G940" s="48">
        <f t="shared" si="42"/>
        <v>1.3696581995269741E-3</v>
      </c>
    </row>
    <row r="941" spans="1:7" ht="15">
      <c r="A941" s="7">
        <v>42006</v>
      </c>
      <c r="B941" s="42">
        <v>7.5544300000000009</v>
      </c>
      <c r="C941" s="42">
        <v>7.5603400000000009</v>
      </c>
      <c r="D941" s="42"/>
      <c r="E941" s="42">
        <f t="shared" si="44"/>
        <v>5.9100000000000819E-3</v>
      </c>
      <c r="F941" s="42">
        <f t="shared" si="43"/>
        <v>1</v>
      </c>
      <c r="G941" s="48">
        <f t="shared" si="42"/>
        <v>7.8171087543682971E-4</v>
      </c>
    </row>
    <row r="942" spans="1:7" ht="15">
      <c r="A942" s="7">
        <v>42013</v>
      </c>
      <c r="B942" s="42">
        <v>7.6347200000000006</v>
      </c>
      <c r="C942" s="42">
        <v>7.6413900000000003</v>
      </c>
      <c r="D942" s="42"/>
      <c r="E942" s="42">
        <f t="shared" si="44"/>
        <v>6.6699999999997317E-3</v>
      </c>
      <c r="F942" s="42">
        <f t="shared" si="43"/>
        <v>1</v>
      </c>
      <c r="G942" s="48">
        <f t="shared" si="42"/>
        <v>8.7287784028818461E-4</v>
      </c>
    </row>
    <row r="943" spans="1:7" ht="15">
      <c r="A943" s="7">
        <v>42020</v>
      </c>
      <c r="B943" s="42">
        <v>7.6221500000000004</v>
      </c>
      <c r="C943" s="42">
        <v>7.6279200000000005</v>
      </c>
      <c r="D943" s="42"/>
      <c r="E943" s="42">
        <f t="shared" si="44"/>
        <v>5.7700000000000529E-3</v>
      </c>
      <c r="F943" s="42">
        <f t="shared" si="43"/>
        <v>1</v>
      </c>
      <c r="G943" s="48">
        <f t="shared" si="42"/>
        <v>7.5643163536062946E-4</v>
      </c>
    </row>
    <row r="944" spans="1:7" ht="15">
      <c r="A944" s="7">
        <v>42027</v>
      </c>
      <c r="B944" s="42">
        <v>7.776790000000001</v>
      </c>
      <c r="C944" s="42">
        <v>7.7828100000000004</v>
      </c>
      <c r="D944" s="42"/>
      <c r="E944" s="42">
        <f t="shared" si="44"/>
        <v>6.0199999999994702E-3</v>
      </c>
      <c r="F944" s="42">
        <f t="shared" si="43"/>
        <v>1</v>
      </c>
      <c r="G944" s="48">
        <f t="shared" si="42"/>
        <v>7.7349954579380325E-4</v>
      </c>
    </row>
    <row r="945" spans="1:7" ht="15">
      <c r="A945" s="7">
        <v>42034</v>
      </c>
      <c r="B945" s="42">
        <v>7.7524000000000006</v>
      </c>
      <c r="C945" s="42">
        <v>7.7613600000000007</v>
      </c>
      <c r="D945" s="42"/>
      <c r="E945" s="42">
        <f t="shared" si="44"/>
        <v>8.960000000000079E-3</v>
      </c>
      <c r="F945" s="42">
        <f t="shared" si="43"/>
        <v>1</v>
      </c>
      <c r="G945" s="48">
        <f t="shared" si="42"/>
        <v>1.1544368512734983E-3</v>
      </c>
    </row>
    <row r="946" spans="1:7" ht="15">
      <c r="A946" s="7">
        <v>42041</v>
      </c>
      <c r="B946" s="42">
        <v>7.5764500000000004</v>
      </c>
      <c r="C946" s="42">
        <v>7.5823500000000008</v>
      </c>
      <c r="D946" s="42"/>
      <c r="E946" s="42">
        <f t="shared" si="44"/>
        <v>5.9000000000004604E-3</v>
      </c>
      <c r="F946" s="42">
        <f t="shared" si="43"/>
        <v>1</v>
      </c>
      <c r="G946" s="48">
        <f t="shared" si="42"/>
        <v>7.7812287747208448E-4</v>
      </c>
    </row>
    <row r="947" spans="1:7" ht="15">
      <c r="A947" s="7">
        <v>42048</v>
      </c>
      <c r="B947" s="42">
        <v>7.5741700000000005</v>
      </c>
      <c r="C947" s="42">
        <v>7.5808800000000005</v>
      </c>
      <c r="D947" s="42"/>
      <c r="E947" s="42">
        <f t="shared" si="44"/>
        <v>6.7099999999999937E-3</v>
      </c>
      <c r="F947" s="42">
        <f t="shared" si="43"/>
        <v>1</v>
      </c>
      <c r="G947" s="48">
        <f t="shared" si="42"/>
        <v>8.851215162355813E-4</v>
      </c>
    </row>
    <row r="948" spans="1:7" ht="15">
      <c r="A948" s="7">
        <v>42055</v>
      </c>
      <c r="B948" s="42">
        <v>7.5299900000000006</v>
      </c>
      <c r="C948" s="42">
        <v>7.5359600000000002</v>
      </c>
      <c r="D948" s="42"/>
      <c r="E948" s="42">
        <f t="shared" si="44"/>
        <v>5.9699999999995867E-3</v>
      </c>
      <c r="F948" s="42">
        <f t="shared" si="43"/>
        <v>1</v>
      </c>
      <c r="G948" s="48">
        <f t="shared" si="42"/>
        <v>7.9220165712126742E-4</v>
      </c>
    </row>
    <row r="949" spans="1:7" ht="15">
      <c r="A949" s="7">
        <v>42062</v>
      </c>
      <c r="B949" s="42">
        <v>7.6342300000000005</v>
      </c>
      <c r="C949" s="42">
        <v>7.6403300000000005</v>
      </c>
      <c r="D949" s="42"/>
      <c r="E949" s="42">
        <f t="shared" si="44"/>
        <v>6.0999999999999943E-3</v>
      </c>
      <c r="F949" s="42">
        <f t="shared" si="43"/>
        <v>1</v>
      </c>
      <c r="G949" s="48">
        <f t="shared" si="42"/>
        <v>7.9839483373100298E-4</v>
      </c>
    </row>
    <row r="950" spans="1:7" ht="15">
      <c r="A950" s="7">
        <v>42069</v>
      </c>
      <c r="B950" s="42">
        <v>7.8786700000000005</v>
      </c>
      <c r="C950" s="42">
        <v>7.8849300000000007</v>
      </c>
      <c r="D950" s="42"/>
      <c r="E950" s="42">
        <f t="shared" si="44"/>
        <v>6.2600000000001543E-3</v>
      </c>
      <c r="F950" s="42">
        <f t="shared" si="43"/>
        <v>1</v>
      </c>
      <c r="G950" s="48">
        <f t="shared" si="42"/>
        <v>7.9391954018617208E-4</v>
      </c>
    </row>
    <row r="951" spans="1:7" ht="15">
      <c r="A951" s="7">
        <v>42076</v>
      </c>
      <c r="B951" s="42">
        <v>8.1981200000000012</v>
      </c>
      <c r="C951" s="42">
        <v>8.2050800000000006</v>
      </c>
      <c r="D951" s="42"/>
      <c r="E951" s="42">
        <f t="shared" si="44"/>
        <v>6.9599999999994111E-3</v>
      </c>
      <c r="F951" s="42">
        <f t="shared" si="43"/>
        <v>1</v>
      </c>
      <c r="G951" s="48">
        <f t="shared" si="42"/>
        <v>8.4825498349795625E-4</v>
      </c>
    </row>
    <row r="952" spans="1:7" ht="15">
      <c r="A952" s="7">
        <v>42083</v>
      </c>
      <c r="B952" s="42">
        <v>8.0464500000000001</v>
      </c>
      <c r="C952" s="42">
        <v>8.0539100000000001</v>
      </c>
      <c r="D952" s="42"/>
      <c r="E952" s="42">
        <f t="shared" si="44"/>
        <v>7.4600000000000222E-3</v>
      </c>
      <c r="F952" s="42">
        <f t="shared" si="43"/>
        <v>1</v>
      </c>
      <c r="G952" s="48">
        <f t="shared" si="42"/>
        <v>9.262581777049932E-4</v>
      </c>
    </row>
    <row r="953" spans="1:7" ht="15">
      <c r="A953" s="7">
        <v>42090</v>
      </c>
      <c r="B953" s="42">
        <v>7.9683900000000003</v>
      </c>
      <c r="C953" s="42">
        <v>7.9744100000000007</v>
      </c>
      <c r="D953" s="42"/>
      <c r="E953" s="42">
        <f t="shared" si="44"/>
        <v>6.0200000000003584E-3</v>
      </c>
      <c r="F953" s="42">
        <f t="shared" si="43"/>
        <v>1</v>
      </c>
      <c r="G953" s="48">
        <f t="shared" si="42"/>
        <v>7.5491478366429088E-4</v>
      </c>
    </row>
    <row r="954" spans="1:7" ht="15">
      <c r="A954" s="7">
        <v>42097</v>
      </c>
      <c r="B954" s="42">
        <v>7.9710500000000009</v>
      </c>
      <c r="C954" s="42">
        <v>7.9778700000000002</v>
      </c>
      <c r="D954" s="42"/>
      <c r="E954" s="42">
        <f t="shared" si="44"/>
        <v>6.8199999999993821E-3</v>
      </c>
      <c r="F954" s="42">
        <f t="shared" si="43"/>
        <v>1</v>
      </c>
      <c r="G954" s="48">
        <f t="shared" si="42"/>
        <v>8.548647696690197E-4</v>
      </c>
    </row>
    <row r="955" spans="1:7" ht="15">
      <c r="A955" s="7">
        <v>42104</v>
      </c>
      <c r="B955" s="42">
        <v>8.0899200000000011</v>
      </c>
      <c r="C955" s="42">
        <v>8.096820000000001</v>
      </c>
      <c r="D955" s="42"/>
      <c r="E955" s="42">
        <f t="shared" si="44"/>
        <v>6.8999999999999062E-3</v>
      </c>
      <c r="F955" s="42">
        <f t="shared" si="43"/>
        <v>1</v>
      </c>
      <c r="G955" s="48">
        <f t="shared" si="42"/>
        <v>8.5218641392545533E-4</v>
      </c>
    </row>
    <row r="956" spans="1:7" ht="15">
      <c r="A956" s="7">
        <v>42111</v>
      </c>
      <c r="B956" s="42">
        <v>7.8221600000000002</v>
      </c>
      <c r="C956" s="42">
        <v>7.8307100000000007</v>
      </c>
      <c r="D956" s="42"/>
      <c r="E956" s="42">
        <f t="shared" si="44"/>
        <v>8.5500000000005016E-3</v>
      </c>
      <c r="F956" s="42">
        <f t="shared" si="43"/>
        <v>1</v>
      </c>
      <c r="G956" s="48">
        <f t="shared" si="42"/>
        <v>1.0918550169780902E-3</v>
      </c>
    </row>
    <row r="957" spans="1:7" ht="15">
      <c r="A957" s="7">
        <v>42118</v>
      </c>
      <c r="B957" s="42">
        <v>7.7968900000000003</v>
      </c>
      <c r="C957" s="42">
        <v>7.8048300000000008</v>
      </c>
      <c r="D957" s="42"/>
      <c r="E957" s="42">
        <f t="shared" si="44"/>
        <v>7.9400000000005022E-3</v>
      </c>
      <c r="F957" s="42">
        <f t="shared" si="43"/>
        <v>1</v>
      </c>
      <c r="G957" s="48">
        <f t="shared" si="42"/>
        <v>1.0173187628686982E-3</v>
      </c>
    </row>
    <row r="958" spans="1:7" ht="15">
      <c r="A958" s="7">
        <v>42125</v>
      </c>
      <c r="B958" s="42">
        <v>7.5813500000000005</v>
      </c>
      <c r="C958" s="42">
        <v>7.5909700000000004</v>
      </c>
      <c r="D958" s="42"/>
      <c r="E958" s="42">
        <f t="shared" si="44"/>
        <v>9.6199999999999619E-3</v>
      </c>
      <c r="F958" s="42">
        <f t="shared" si="43"/>
        <v>1</v>
      </c>
      <c r="G958" s="48">
        <f t="shared" si="42"/>
        <v>1.2672952205054111E-3</v>
      </c>
    </row>
    <row r="959" spans="1:7" ht="15">
      <c r="A959" s="7">
        <v>42132</v>
      </c>
      <c r="B959" s="42">
        <v>7.4650100000000004</v>
      </c>
      <c r="C959" s="42">
        <v>7.4720400000000007</v>
      </c>
      <c r="D959" s="42"/>
      <c r="E959" s="42">
        <f t="shared" si="44"/>
        <v>7.0300000000003138E-3</v>
      </c>
      <c r="F959" s="42">
        <f t="shared" si="43"/>
        <v>1</v>
      </c>
      <c r="G959" s="48">
        <f t="shared" si="42"/>
        <v>9.4084078779025715E-4</v>
      </c>
    </row>
    <row r="960" spans="1:7" ht="15">
      <c r="A960" s="7">
        <v>42139</v>
      </c>
      <c r="B960" s="42">
        <v>7.3228400000000002</v>
      </c>
      <c r="C960" s="42">
        <v>7.3286600000000002</v>
      </c>
      <c r="D960" s="42"/>
      <c r="E960" s="42">
        <f t="shared" si="44"/>
        <v>5.8199999999999363E-3</v>
      </c>
      <c r="F960" s="42">
        <f t="shared" si="43"/>
        <v>1</v>
      </c>
      <c r="G960" s="48">
        <f t="shared" si="42"/>
        <v>7.9414244896064716E-4</v>
      </c>
    </row>
    <row r="961" spans="1:7" ht="15">
      <c r="A961" s="7">
        <v>42146</v>
      </c>
      <c r="B961" s="42">
        <v>7.628820000000001</v>
      </c>
      <c r="C961" s="42">
        <v>7.6355500000000003</v>
      </c>
      <c r="D961" s="42"/>
      <c r="E961" s="42">
        <f t="shared" si="44"/>
        <v>6.7299999999992366E-3</v>
      </c>
      <c r="F961" s="42">
        <f t="shared" si="43"/>
        <v>1</v>
      </c>
      <c r="G961" s="48">
        <f t="shared" si="42"/>
        <v>8.814034352468698E-4</v>
      </c>
    </row>
    <row r="962" spans="1:7" ht="15">
      <c r="A962" s="7">
        <v>42153</v>
      </c>
      <c r="B962" s="42">
        <v>7.8012500000000005</v>
      </c>
      <c r="C962" s="42">
        <v>7.8072300000000006</v>
      </c>
      <c r="D962" s="42"/>
      <c r="E962" s="42">
        <f t="shared" si="44"/>
        <v>5.9800000000000963E-3</v>
      </c>
      <c r="F962" s="42">
        <f t="shared" si="43"/>
        <v>1</v>
      </c>
      <c r="G962" s="48">
        <f t="shared" ref="G962:G1025" si="45">E962/C962</f>
        <v>7.659566837405963E-4</v>
      </c>
    </row>
    <row r="963" spans="1:7" ht="15">
      <c r="A963" s="7">
        <v>42160</v>
      </c>
      <c r="B963" s="42">
        <v>7.9604200000000009</v>
      </c>
      <c r="C963" s="42">
        <v>7.9665600000000003</v>
      </c>
      <c r="D963" s="42"/>
      <c r="E963" s="42">
        <f t="shared" si="44"/>
        <v>6.1399999999993682E-3</v>
      </c>
      <c r="F963" s="42">
        <f t="shared" ref="F963:F1026" si="46">IF(E963&gt;0,1,0)</f>
        <v>1</v>
      </c>
      <c r="G963" s="48">
        <f t="shared" si="45"/>
        <v>7.7072161635629026E-4</v>
      </c>
    </row>
    <row r="964" spans="1:7" ht="15">
      <c r="A964" s="7">
        <v>42167</v>
      </c>
      <c r="B964" s="42">
        <v>7.7391600000000009</v>
      </c>
      <c r="C964" s="42">
        <v>7.7452300000000003</v>
      </c>
      <c r="D964" s="42"/>
      <c r="E964" s="42">
        <f t="shared" ref="E964:E1027" si="47">C964-B964</f>
        <v>6.0699999999993537E-3</v>
      </c>
      <c r="F964" s="42">
        <f t="shared" si="46"/>
        <v>1</v>
      </c>
      <c r="G964" s="48">
        <f t="shared" si="45"/>
        <v>7.837081661873635E-4</v>
      </c>
    </row>
    <row r="965" spans="1:7" ht="15">
      <c r="A965" s="7">
        <v>42174</v>
      </c>
      <c r="B965" s="42">
        <v>7.8005100000000009</v>
      </c>
      <c r="C965" s="42">
        <v>7.805670000000001</v>
      </c>
      <c r="D965" s="42"/>
      <c r="E965" s="42">
        <f t="shared" si="47"/>
        <v>5.1600000000000534E-3</v>
      </c>
      <c r="F965" s="42">
        <f t="shared" si="46"/>
        <v>1</v>
      </c>
      <c r="G965" s="48">
        <f t="shared" si="45"/>
        <v>6.6105792327885403E-4</v>
      </c>
    </row>
    <row r="966" spans="1:7" ht="15">
      <c r="A966" s="7">
        <v>42181</v>
      </c>
      <c r="B966" s="42">
        <v>7.8621300000000005</v>
      </c>
      <c r="C966" s="42">
        <v>7.8682300000000005</v>
      </c>
      <c r="D966" s="42"/>
      <c r="E966" s="42">
        <f t="shared" si="47"/>
        <v>6.0999999999999943E-3</v>
      </c>
      <c r="F966" s="42">
        <f t="shared" si="46"/>
        <v>1</v>
      </c>
      <c r="G966" s="48">
        <f t="shared" si="45"/>
        <v>7.7526966039375995E-4</v>
      </c>
    </row>
    <row r="967" spans="1:7" ht="15">
      <c r="A967" s="7">
        <v>42188</v>
      </c>
      <c r="B967" s="42">
        <v>7.9980300000000009</v>
      </c>
      <c r="C967" s="42">
        <v>8.0041900000000012</v>
      </c>
      <c r="D967" s="42"/>
      <c r="E967" s="42">
        <f t="shared" si="47"/>
        <v>6.1600000000003874E-3</v>
      </c>
      <c r="F967" s="42">
        <f t="shared" si="46"/>
        <v>1</v>
      </c>
      <c r="G967" s="48">
        <f t="shared" si="45"/>
        <v>7.695969236113069E-4</v>
      </c>
    </row>
    <row r="968" spans="1:7" ht="15">
      <c r="A968" s="7">
        <v>42195</v>
      </c>
      <c r="B968" s="42">
        <v>7.9996800000000006</v>
      </c>
      <c r="C968" s="42">
        <v>8.0048900000000014</v>
      </c>
      <c r="D968" s="42"/>
      <c r="E968" s="42">
        <f t="shared" si="47"/>
        <v>5.2100000000008251E-3</v>
      </c>
      <c r="F968" s="42">
        <f t="shared" si="46"/>
        <v>1</v>
      </c>
      <c r="G968" s="48">
        <f t="shared" si="45"/>
        <v>6.5085216661326067E-4</v>
      </c>
    </row>
    <row r="969" spans="1:7" ht="15">
      <c r="A969" s="7">
        <v>42202</v>
      </c>
      <c r="B969" s="42">
        <v>8.1690100000000001</v>
      </c>
      <c r="C969" s="42">
        <v>8.1781400000000009</v>
      </c>
      <c r="D969" s="42"/>
      <c r="E969" s="42">
        <f t="shared" si="47"/>
        <v>9.1300000000007486E-3</v>
      </c>
      <c r="F969" s="42">
        <f t="shared" si="46"/>
        <v>1</v>
      </c>
      <c r="G969" s="48">
        <f t="shared" si="45"/>
        <v>1.1163907685611579E-3</v>
      </c>
    </row>
    <row r="970" spans="1:7" ht="15">
      <c r="A970" s="7">
        <v>42209</v>
      </c>
      <c r="B970" s="42">
        <v>8.1868300000000005</v>
      </c>
      <c r="C970" s="42">
        <v>8.19374</v>
      </c>
      <c r="D970" s="42"/>
      <c r="E970" s="42">
        <f t="shared" si="47"/>
        <v>6.9099999999995276E-3</v>
      </c>
      <c r="F970" s="42">
        <f t="shared" si="46"/>
        <v>1</v>
      </c>
      <c r="G970" s="48">
        <f t="shared" si="45"/>
        <v>8.4332673479992374E-4</v>
      </c>
    </row>
    <row r="971" spans="1:7" ht="15">
      <c r="A971" s="7">
        <v>42216</v>
      </c>
      <c r="B971" s="42">
        <v>8.1313300000000002</v>
      </c>
      <c r="C971" s="42">
        <v>8.1374900000000014</v>
      </c>
      <c r="D971" s="42"/>
      <c r="E971" s="42">
        <f t="shared" si="47"/>
        <v>6.1600000000012756E-3</v>
      </c>
      <c r="F971" s="42">
        <f t="shared" si="46"/>
        <v>1</v>
      </c>
      <c r="G971" s="48">
        <f t="shared" si="45"/>
        <v>7.5699017756105074E-4</v>
      </c>
    </row>
    <row r="972" spans="1:7" ht="15">
      <c r="A972" s="7">
        <v>42223</v>
      </c>
      <c r="B972" s="42">
        <v>8.2693600000000007</v>
      </c>
      <c r="C972" s="42">
        <v>8.2756800000000013</v>
      </c>
      <c r="D972" s="42"/>
      <c r="E972" s="42">
        <f t="shared" si="47"/>
        <v>6.3200000000005474E-3</v>
      </c>
      <c r="F972" s="42">
        <f t="shared" si="46"/>
        <v>1</v>
      </c>
      <c r="G972" s="48">
        <f t="shared" si="45"/>
        <v>7.6368346770302217E-4</v>
      </c>
    </row>
    <row r="973" spans="1:7" ht="15">
      <c r="A973" s="7">
        <v>42230</v>
      </c>
      <c r="B973" s="42">
        <v>8.2269300000000012</v>
      </c>
      <c r="C973" s="42">
        <v>8.2324800000000007</v>
      </c>
      <c r="D973" s="42"/>
      <c r="E973" s="42">
        <f t="shared" si="47"/>
        <v>5.5499999999994998E-3</v>
      </c>
      <c r="F973" s="42">
        <f t="shared" si="46"/>
        <v>1</v>
      </c>
      <c r="G973" s="48">
        <f t="shared" si="45"/>
        <v>6.7415894116955029E-4</v>
      </c>
    </row>
    <row r="974" spans="1:7" ht="15">
      <c r="A974" s="7">
        <v>42237</v>
      </c>
      <c r="B974" s="42">
        <v>8.2159900000000015</v>
      </c>
      <c r="C974" s="42">
        <v>8.2236700000000003</v>
      </c>
      <c r="D974" s="42"/>
      <c r="E974" s="42">
        <f t="shared" si="47"/>
        <v>7.6799999999987989E-3</v>
      </c>
      <c r="F974" s="42">
        <f t="shared" si="46"/>
        <v>1</v>
      </c>
      <c r="G974" s="48">
        <f t="shared" si="45"/>
        <v>9.3388961376110653E-4</v>
      </c>
    </row>
    <row r="975" spans="1:7" ht="15">
      <c r="A975" s="7">
        <v>42244</v>
      </c>
      <c r="B975" s="42">
        <v>8.2677500000000013</v>
      </c>
      <c r="C975" s="42">
        <v>8.2763100000000005</v>
      </c>
      <c r="D975" s="42"/>
      <c r="E975" s="42">
        <f t="shared" si="47"/>
        <v>8.5599999999992349E-3</v>
      </c>
      <c r="F975" s="42">
        <f t="shared" si="46"/>
        <v>1</v>
      </c>
      <c r="G975" s="48">
        <f t="shared" si="45"/>
        <v>1.0342773530715057E-3</v>
      </c>
    </row>
    <row r="976" spans="1:7" ht="15">
      <c r="A976" s="7">
        <v>42251</v>
      </c>
      <c r="B976" s="42">
        <v>8.3266800000000014</v>
      </c>
      <c r="C976" s="42">
        <v>8.3357900000000011</v>
      </c>
      <c r="D976" s="42"/>
      <c r="E976" s="42">
        <f t="shared" si="47"/>
        <v>9.1099999999997294E-3</v>
      </c>
      <c r="F976" s="42">
        <f t="shared" si="46"/>
        <v>1</v>
      </c>
      <c r="G976" s="48">
        <f t="shared" si="45"/>
        <v>1.0928778196187439E-3</v>
      </c>
    </row>
    <row r="977" spans="1:7" ht="15">
      <c r="A977" s="7">
        <v>42258</v>
      </c>
      <c r="B977" s="42">
        <v>8.2048800000000011</v>
      </c>
      <c r="C977" s="42">
        <v>8.2112300000000005</v>
      </c>
      <c r="D977" s="42"/>
      <c r="E977" s="42">
        <f t="shared" si="47"/>
        <v>6.3499999999994117E-3</v>
      </c>
      <c r="F977" s="42">
        <f t="shared" si="46"/>
        <v>1</v>
      </c>
      <c r="G977" s="48">
        <f t="shared" si="45"/>
        <v>7.733311574513698E-4</v>
      </c>
    </row>
    <row r="978" spans="1:7" ht="15">
      <c r="A978" s="7">
        <v>42265</v>
      </c>
      <c r="B978" s="42">
        <v>8.1179199999999998</v>
      </c>
      <c r="C978" s="42">
        <v>8.1243100000000013</v>
      </c>
      <c r="D978" s="42"/>
      <c r="E978" s="42">
        <f t="shared" si="47"/>
        <v>6.3900000000014501E-3</v>
      </c>
      <c r="F978" s="42">
        <f t="shared" si="46"/>
        <v>1</v>
      </c>
      <c r="G978" s="48">
        <f t="shared" si="45"/>
        <v>7.8652833286783116E-4</v>
      </c>
    </row>
    <row r="979" spans="1:7" ht="15">
      <c r="A979" s="7">
        <v>42272</v>
      </c>
      <c r="B979" s="42">
        <v>8.5520700000000005</v>
      </c>
      <c r="C979" s="42">
        <v>8.5592700000000015</v>
      </c>
      <c r="D979" s="42"/>
      <c r="E979" s="42">
        <f t="shared" si="47"/>
        <v>7.2000000000009834E-3</v>
      </c>
      <c r="F979" s="42">
        <f t="shared" si="46"/>
        <v>1</v>
      </c>
      <c r="G979" s="48">
        <f t="shared" si="45"/>
        <v>8.4119323260055845E-4</v>
      </c>
    </row>
    <row r="980" spans="1:7" ht="15">
      <c r="A980" s="7">
        <v>42279</v>
      </c>
      <c r="B980" s="42">
        <v>8.3337500000000002</v>
      </c>
      <c r="C980" s="42">
        <v>8.3398099999999999</v>
      </c>
      <c r="D980" s="42"/>
      <c r="E980" s="42">
        <f t="shared" si="47"/>
        <v>6.0599999999997323E-3</v>
      </c>
      <c r="F980" s="42">
        <f t="shared" si="46"/>
        <v>1</v>
      </c>
      <c r="G980" s="48">
        <f t="shared" si="45"/>
        <v>7.2663525907661357E-4</v>
      </c>
    </row>
    <row r="981" spans="1:7" ht="15">
      <c r="A981" s="7">
        <v>42286</v>
      </c>
      <c r="B981" s="42">
        <v>8.0840000000000014</v>
      </c>
      <c r="C981" s="42">
        <v>8.0899900000000002</v>
      </c>
      <c r="D981" s="42"/>
      <c r="E981" s="42">
        <f t="shared" si="47"/>
        <v>5.9899999999988296E-3</v>
      </c>
      <c r="F981" s="42">
        <f t="shared" si="46"/>
        <v>1</v>
      </c>
      <c r="G981" s="48">
        <f t="shared" si="45"/>
        <v>7.4042118717066764E-4</v>
      </c>
    </row>
    <row r="982" spans="1:7" ht="15">
      <c r="A982" s="7">
        <v>42293</v>
      </c>
      <c r="B982" s="42">
        <v>8.0925400000000014</v>
      </c>
      <c r="C982" s="42">
        <v>8.1008800000000001</v>
      </c>
      <c r="D982" s="42"/>
      <c r="E982" s="42">
        <f t="shared" si="47"/>
        <v>8.3399999999986818E-3</v>
      </c>
      <c r="F982" s="42">
        <f t="shared" si="46"/>
        <v>1</v>
      </c>
      <c r="G982" s="48">
        <f t="shared" si="45"/>
        <v>1.0295177807841472E-3</v>
      </c>
    </row>
    <row r="983" spans="1:7" ht="15">
      <c r="A983" s="7">
        <v>42300</v>
      </c>
      <c r="B983" s="42">
        <v>8.3767300000000002</v>
      </c>
      <c r="C983" s="42">
        <v>8.3829400000000014</v>
      </c>
      <c r="D983" s="42"/>
      <c r="E983" s="42">
        <f t="shared" si="47"/>
        <v>6.210000000001159E-3</v>
      </c>
      <c r="F983" s="42">
        <f t="shared" si="46"/>
        <v>1</v>
      </c>
      <c r="G983" s="48">
        <f t="shared" si="45"/>
        <v>7.4079022395497974E-4</v>
      </c>
    </row>
    <row r="984" spans="1:7" ht="15">
      <c r="A984" s="7">
        <v>42307</v>
      </c>
      <c r="B984" s="42">
        <v>8.4630200000000002</v>
      </c>
      <c r="C984" s="42">
        <v>8.4691800000000015</v>
      </c>
      <c r="D984" s="42"/>
      <c r="E984" s="42">
        <f t="shared" si="47"/>
        <v>6.1600000000012756E-3</v>
      </c>
      <c r="F984" s="42">
        <f t="shared" si="46"/>
        <v>1</v>
      </c>
      <c r="G984" s="48">
        <f t="shared" si="45"/>
        <v>7.2734314301989972E-4</v>
      </c>
    </row>
    <row r="985" spans="1:7" ht="15">
      <c r="A985" s="7">
        <v>42314</v>
      </c>
      <c r="B985" s="42">
        <v>8.6674800000000012</v>
      </c>
      <c r="C985" s="42">
        <v>8.6743700000000015</v>
      </c>
      <c r="D985" s="42"/>
      <c r="E985" s="42">
        <f t="shared" si="47"/>
        <v>6.8900000000002848E-3</v>
      </c>
      <c r="F985" s="42">
        <f t="shared" si="46"/>
        <v>1</v>
      </c>
      <c r="G985" s="48">
        <f t="shared" si="45"/>
        <v>7.9429399483769818E-4</v>
      </c>
    </row>
    <row r="986" spans="1:7" ht="15">
      <c r="A986" s="7">
        <v>42321</v>
      </c>
      <c r="B986" s="42">
        <v>8.7112500000000015</v>
      </c>
      <c r="C986" s="42">
        <v>8.717550000000001</v>
      </c>
      <c r="D986" s="42"/>
      <c r="E986" s="42">
        <f t="shared" si="47"/>
        <v>6.2999999999995282E-3</v>
      </c>
      <c r="F986" s="42">
        <f t="shared" si="46"/>
        <v>1</v>
      </c>
      <c r="G986" s="48">
        <f t="shared" si="45"/>
        <v>7.2268011081089612E-4</v>
      </c>
    </row>
    <row r="987" spans="1:7" ht="15">
      <c r="A987" s="7">
        <v>42328</v>
      </c>
      <c r="B987" s="42">
        <v>8.618640000000001</v>
      </c>
      <c r="C987" s="42">
        <v>8.6244700000000005</v>
      </c>
      <c r="D987" s="42"/>
      <c r="E987" s="42">
        <f t="shared" si="47"/>
        <v>5.8299999999995578E-3</v>
      </c>
      <c r="F987" s="42">
        <f t="shared" si="46"/>
        <v>1</v>
      </c>
      <c r="G987" s="48">
        <f t="shared" si="45"/>
        <v>6.7598356768584702E-4</v>
      </c>
    </row>
    <row r="988" spans="1:7" ht="15">
      <c r="A988" s="7">
        <v>42335</v>
      </c>
      <c r="B988" s="42">
        <v>8.6899100000000011</v>
      </c>
      <c r="C988" s="42">
        <v>8.69651</v>
      </c>
      <c r="D988" s="42"/>
      <c r="E988" s="42">
        <f t="shared" si="47"/>
        <v>6.599999999998829E-3</v>
      </c>
      <c r="F988" s="42">
        <f t="shared" si="46"/>
        <v>1</v>
      </c>
      <c r="G988" s="48">
        <f t="shared" si="45"/>
        <v>7.5892513203559006E-4</v>
      </c>
    </row>
    <row r="989" spans="1:7" ht="15">
      <c r="A989" s="7">
        <v>42342</v>
      </c>
      <c r="B989" s="42">
        <v>8.5243200000000012</v>
      </c>
      <c r="C989" s="42">
        <v>8.5311599999999999</v>
      </c>
      <c r="D989" s="42"/>
      <c r="E989" s="42">
        <f t="shared" si="47"/>
        <v>6.839999999998625E-3</v>
      </c>
      <c r="F989" s="42">
        <f t="shared" si="46"/>
        <v>1</v>
      </c>
      <c r="G989" s="48">
        <f t="shared" si="45"/>
        <v>8.0176669995623401E-4</v>
      </c>
    </row>
    <row r="990" spans="1:7" ht="15">
      <c r="A990" s="7">
        <v>42349</v>
      </c>
      <c r="B990" s="42">
        <v>8.6934300000000011</v>
      </c>
      <c r="C990" s="42">
        <v>8.7017800000000012</v>
      </c>
      <c r="D990" s="42"/>
      <c r="E990" s="42">
        <f t="shared" si="47"/>
        <v>8.3500000000000796E-3</v>
      </c>
      <c r="F990" s="42">
        <f t="shared" si="46"/>
        <v>1</v>
      </c>
      <c r="G990" s="48">
        <f t="shared" si="45"/>
        <v>9.5957378835135785E-4</v>
      </c>
    </row>
    <row r="991" spans="1:7" ht="15">
      <c r="A991" s="7">
        <v>42356</v>
      </c>
      <c r="B991" s="42">
        <v>8.75976</v>
      </c>
      <c r="C991" s="42">
        <v>8.76755</v>
      </c>
      <c r="D991" s="42"/>
      <c r="E991" s="42">
        <f t="shared" si="47"/>
        <v>7.7899999999999636E-3</v>
      </c>
      <c r="F991" s="42">
        <f t="shared" si="46"/>
        <v>1</v>
      </c>
      <c r="G991" s="48">
        <f t="shared" si="45"/>
        <v>8.8850362986238611E-4</v>
      </c>
    </row>
    <row r="992" spans="1:7" ht="15">
      <c r="A992" s="7">
        <v>42363</v>
      </c>
      <c r="B992" s="42">
        <v>8.6565700000000003</v>
      </c>
      <c r="C992" s="42">
        <v>8.6658400000000011</v>
      </c>
      <c r="D992" s="42"/>
      <c r="E992" s="42">
        <f t="shared" si="47"/>
        <v>9.2700000000007776E-3</v>
      </c>
      <c r="F992" s="42">
        <f t="shared" si="46"/>
        <v>1</v>
      </c>
      <c r="G992" s="48">
        <f t="shared" si="45"/>
        <v>1.0697174192000748E-3</v>
      </c>
    </row>
    <row r="993" spans="1:7" ht="15">
      <c r="A993" s="7">
        <v>42370</v>
      </c>
      <c r="B993" s="42">
        <v>8.8482600000000016</v>
      </c>
      <c r="C993" s="42">
        <v>8.8600900000000014</v>
      </c>
      <c r="D993" s="42"/>
      <c r="E993" s="42">
        <f t="shared" si="47"/>
        <v>1.1829999999999785E-2</v>
      </c>
      <c r="F993" s="42">
        <f t="shared" si="46"/>
        <v>1</v>
      </c>
      <c r="G993" s="48">
        <f t="shared" si="45"/>
        <v>1.3352008839639083E-3</v>
      </c>
    </row>
    <row r="994" spans="1:7" ht="15">
      <c r="A994" s="7">
        <v>42377</v>
      </c>
      <c r="B994" s="42">
        <v>8.8992000000000004</v>
      </c>
      <c r="C994" s="42">
        <v>8.9079200000000007</v>
      </c>
      <c r="D994" s="42"/>
      <c r="E994" s="42">
        <f t="shared" si="47"/>
        <v>8.7200000000002831E-3</v>
      </c>
      <c r="F994" s="42">
        <f t="shared" si="46"/>
        <v>1</v>
      </c>
      <c r="G994" s="48">
        <f t="shared" si="45"/>
        <v>9.7890416618023977E-4</v>
      </c>
    </row>
    <row r="995" spans="1:7" ht="15">
      <c r="A995" s="7">
        <v>42384</v>
      </c>
      <c r="B995" s="42">
        <v>8.8103700000000007</v>
      </c>
      <c r="C995" s="42">
        <v>8.8178200000000011</v>
      </c>
      <c r="D995" s="42"/>
      <c r="E995" s="42">
        <f t="shared" si="47"/>
        <v>7.4500000000004007E-3</v>
      </c>
      <c r="F995" s="42">
        <f t="shared" si="46"/>
        <v>1</v>
      </c>
      <c r="G995" s="48">
        <f t="shared" si="45"/>
        <v>8.4488002703620617E-4</v>
      </c>
    </row>
    <row r="996" spans="1:7" ht="15">
      <c r="A996" s="7">
        <v>42391</v>
      </c>
      <c r="B996" s="42">
        <v>8.7476500000000001</v>
      </c>
      <c r="C996" s="42">
        <v>8.7541400000000014</v>
      </c>
      <c r="D996" s="42"/>
      <c r="E996" s="42">
        <f t="shared" si="47"/>
        <v>6.490000000001217E-3</v>
      </c>
      <c r="F996" s="42">
        <f t="shared" si="46"/>
        <v>1</v>
      </c>
      <c r="G996" s="48">
        <f t="shared" si="45"/>
        <v>7.4136351486282098E-4</v>
      </c>
    </row>
    <row r="997" spans="1:7" ht="15">
      <c r="A997" s="7">
        <v>42398</v>
      </c>
      <c r="B997" s="42">
        <v>8.7269200000000016</v>
      </c>
      <c r="C997" s="42">
        <v>8.7338900000000006</v>
      </c>
      <c r="D997" s="42"/>
      <c r="E997" s="42">
        <f t="shared" si="47"/>
        <v>6.9699999999990325E-3</v>
      </c>
      <c r="F997" s="42">
        <f t="shared" si="46"/>
        <v>1</v>
      </c>
      <c r="G997" s="48">
        <f t="shared" si="45"/>
        <v>7.9804073557132409E-4</v>
      </c>
    </row>
    <row r="998" spans="1:7" ht="15">
      <c r="A998" s="7">
        <v>42405</v>
      </c>
      <c r="B998" s="42">
        <v>8.5700900000000004</v>
      </c>
      <c r="C998" s="42">
        <v>8.57789</v>
      </c>
      <c r="D998" s="42"/>
      <c r="E998" s="42">
        <f t="shared" si="47"/>
        <v>7.799999999999585E-3</v>
      </c>
      <c r="F998" s="42">
        <f t="shared" si="46"/>
        <v>1</v>
      </c>
      <c r="G998" s="48">
        <f t="shared" si="45"/>
        <v>9.0931452839796095E-4</v>
      </c>
    </row>
    <row r="999" spans="1:7" ht="15">
      <c r="A999" s="7">
        <v>42412</v>
      </c>
      <c r="B999" s="42">
        <v>8.6233599999999999</v>
      </c>
      <c r="C999" s="42">
        <v>8.6291000000000011</v>
      </c>
      <c r="D999" s="42"/>
      <c r="E999" s="42">
        <f t="shared" si="47"/>
        <v>5.7400000000011886E-3</v>
      </c>
      <c r="F999" s="42">
        <f t="shared" si="46"/>
        <v>1</v>
      </c>
      <c r="G999" s="48">
        <f t="shared" si="45"/>
        <v>6.6519103962188269E-4</v>
      </c>
    </row>
    <row r="1000" spans="1:7" ht="15">
      <c r="A1000" s="7">
        <v>42419</v>
      </c>
      <c r="B1000" s="42">
        <v>8.5851100000000002</v>
      </c>
      <c r="C1000" s="42">
        <v>8.5924300000000002</v>
      </c>
      <c r="D1000" s="42"/>
      <c r="E1000" s="42">
        <f t="shared" si="47"/>
        <v>7.3199999999999932E-3</v>
      </c>
      <c r="F1000" s="42">
        <f t="shared" si="46"/>
        <v>1</v>
      </c>
      <c r="G1000" s="48">
        <f t="shared" si="45"/>
        <v>8.5191267196823173E-4</v>
      </c>
    </row>
    <row r="1001" spans="1:7" ht="15">
      <c r="A1001" s="7">
        <v>42426</v>
      </c>
      <c r="B1001" s="42">
        <v>8.68431</v>
      </c>
      <c r="C1001" s="42">
        <v>8.6914800000000003</v>
      </c>
      <c r="D1001" s="42"/>
      <c r="E1001" s="42">
        <f t="shared" si="47"/>
        <v>7.1700000000003428E-3</v>
      </c>
      <c r="F1001" s="42">
        <f t="shared" si="46"/>
        <v>1</v>
      </c>
      <c r="G1001" s="48">
        <f t="shared" si="45"/>
        <v>8.2494580899919717E-4</v>
      </c>
    </row>
    <row r="1002" spans="1:7" ht="15">
      <c r="A1002" s="7">
        <v>42433</v>
      </c>
      <c r="B1002" s="42">
        <v>8.5291399999999999</v>
      </c>
      <c r="C1002" s="42">
        <v>8.5350800000000007</v>
      </c>
      <c r="D1002" s="42"/>
      <c r="E1002" s="42">
        <f t="shared" si="47"/>
        <v>5.9400000000007225E-3</v>
      </c>
      <c r="F1002" s="42">
        <f t="shared" si="46"/>
        <v>1</v>
      </c>
      <c r="G1002" s="48">
        <f t="shared" si="45"/>
        <v>6.9595129746888394E-4</v>
      </c>
    </row>
    <row r="1003" spans="1:7" ht="15">
      <c r="A1003" s="7">
        <v>42440</v>
      </c>
      <c r="B1003" s="42">
        <v>8.4339700000000004</v>
      </c>
      <c r="C1003" s="42">
        <v>8.4395900000000008</v>
      </c>
      <c r="D1003" s="42"/>
      <c r="E1003" s="42">
        <f t="shared" si="47"/>
        <v>5.6200000000004025E-3</v>
      </c>
      <c r="F1003" s="42">
        <f t="shared" si="46"/>
        <v>1</v>
      </c>
      <c r="G1003" s="48">
        <f t="shared" si="45"/>
        <v>6.6590912591730188E-4</v>
      </c>
    </row>
    <row r="1004" spans="1:7" ht="15">
      <c r="A1004" s="7">
        <v>42447</v>
      </c>
      <c r="B1004" s="42">
        <v>8.3376100000000015</v>
      </c>
      <c r="C1004" s="42">
        <v>8.34375</v>
      </c>
      <c r="D1004" s="42"/>
      <c r="E1004" s="42">
        <f t="shared" si="47"/>
        <v>6.13999999999848E-3</v>
      </c>
      <c r="F1004" s="42">
        <f t="shared" si="46"/>
        <v>1</v>
      </c>
      <c r="G1004" s="48">
        <f t="shared" si="45"/>
        <v>7.3588014981255186E-4</v>
      </c>
    </row>
    <row r="1005" spans="1:7" ht="15">
      <c r="A1005" s="7">
        <v>42454</v>
      </c>
      <c r="B1005" s="42">
        <v>8.5002800000000001</v>
      </c>
      <c r="C1005" s="42">
        <v>8.5088699999999999</v>
      </c>
      <c r="D1005" s="42"/>
      <c r="E1005" s="42">
        <f t="shared" si="47"/>
        <v>8.5899999999998755E-3</v>
      </c>
      <c r="F1005" s="42">
        <f t="shared" si="46"/>
        <v>1</v>
      </c>
      <c r="G1005" s="48">
        <f t="shared" si="45"/>
        <v>1.0095347560839308E-3</v>
      </c>
    </row>
    <row r="1006" spans="1:7" ht="15">
      <c r="A1006" s="7">
        <v>42461</v>
      </c>
      <c r="B1006" s="42">
        <v>8.3390400000000007</v>
      </c>
      <c r="C1006" s="42">
        <v>8.3464300000000016</v>
      </c>
      <c r="D1006" s="42"/>
      <c r="E1006" s="42">
        <f t="shared" si="47"/>
        <v>7.3900000000008959E-3</v>
      </c>
      <c r="F1006" s="42">
        <f t="shared" si="46"/>
        <v>1</v>
      </c>
      <c r="G1006" s="48">
        <f t="shared" si="45"/>
        <v>8.8540849201405804E-4</v>
      </c>
    </row>
    <row r="1007" spans="1:7" ht="15">
      <c r="A1007" s="7">
        <v>42468</v>
      </c>
      <c r="B1007" s="42">
        <v>8.2107800000000015</v>
      </c>
      <c r="C1007" s="42">
        <v>8.2176600000000004</v>
      </c>
      <c r="D1007" s="42"/>
      <c r="E1007" s="42">
        <f t="shared" si="47"/>
        <v>6.879999999998887E-3</v>
      </c>
      <c r="F1007" s="42">
        <f t="shared" si="46"/>
        <v>1</v>
      </c>
      <c r="G1007" s="48">
        <f t="shared" si="45"/>
        <v>8.3722130144090736E-4</v>
      </c>
    </row>
    <row r="1008" spans="1:7" ht="15">
      <c r="A1008" s="7">
        <v>42475</v>
      </c>
      <c r="B1008" s="42">
        <v>8.2427800000000016</v>
      </c>
      <c r="C1008" s="42">
        <v>8.2488100000000006</v>
      </c>
      <c r="D1008" s="42"/>
      <c r="E1008" s="42">
        <f t="shared" si="47"/>
        <v>6.0299999999990916E-3</v>
      </c>
      <c r="F1008" s="42">
        <f t="shared" si="46"/>
        <v>1</v>
      </c>
      <c r="G1008" s="48">
        <f t="shared" si="45"/>
        <v>7.3101453421755278E-4</v>
      </c>
    </row>
    <row r="1009" spans="1:7" ht="15">
      <c r="A1009" s="7">
        <v>42482</v>
      </c>
      <c r="B1009" s="42">
        <v>8.20824</v>
      </c>
      <c r="C1009" s="42">
        <v>8.2150300000000005</v>
      </c>
      <c r="D1009" s="42"/>
      <c r="E1009" s="42">
        <f t="shared" si="47"/>
        <v>6.7900000000005178E-3</v>
      </c>
      <c r="F1009" s="42">
        <f t="shared" si="46"/>
        <v>1</v>
      </c>
      <c r="G1009" s="48">
        <f t="shared" si="45"/>
        <v>8.265338045022985E-4</v>
      </c>
    </row>
    <row r="1010" spans="1:7" ht="15">
      <c r="A1010" s="7">
        <v>42489</v>
      </c>
      <c r="B1010" s="42">
        <v>8.0504899999999999</v>
      </c>
      <c r="C1010" s="42">
        <v>8.05654</v>
      </c>
      <c r="D1010" s="42"/>
      <c r="E1010" s="42">
        <f t="shared" si="47"/>
        <v>6.0500000000001108E-3</v>
      </c>
      <c r="F1010" s="42">
        <f t="shared" si="46"/>
        <v>1</v>
      </c>
      <c r="G1010" s="48">
        <f t="shared" si="45"/>
        <v>7.5094271238026632E-4</v>
      </c>
    </row>
    <row r="1011" spans="1:7" ht="15">
      <c r="A1011" s="7">
        <v>42496</v>
      </c>
      <c r="B1011" s="42">
        <v>8.20242</v>
      </c>
      <c r="C1011" s="42">
        <v>8.2090300000000003</v>
      </c>
      <c r="D1011" s="42"/>
      <c r="E1011" s="42">
        <f t="shared" si="47"/>
        <v>6.6100000000002268E-3</v>
      </c>
      <c r="F1011" s="42">
        <f t="shared" si="46"/>
        <v>1</v>
      </c>
      <c r="G1011" s="48">
        <f t="shared" si="45"/>
        <v>8.0521084707940239E-4</v>
      </c>
    </row>
    <row r="1012" spans="1:7" ht="15">
      <c r="A1012" s="7">
        <v>42503</v>
      </c>
      <c r="B1012" s="42">
        <v>8.2054800000000014</v>
      </c>
      <c r="C1012" s="42">
        <v>8.2115100000000005</v>
      </c>
      <c r="D1012" s="42"/>
      <c r="E1012" s="42">
        <f t="shared" si="47"/>
        <v>6.0299999999990916E-3</v>
      </c>
      <c r="F1012" s="42">
        <f t="shared" si="46"/>
        <v>1</v>
      </c>
      <c r="G1012" s="48">
        <f t="shared" si="45"/>
        <v>7.3433509792950275E-4</v>
      </c>
    </row>
    <row r="1013" spans="1:7" ht="15">
      <c r="A1013" s="7">
        <v>42510</v>
      </c>
      <c r="B1013" s="42">
        <v>8.3385600000000011</v>
      </c>
      <c r="C1013" s="42">
        <v>8.3446800000000003</v>
      </c>
      <c r="D1013" s="42"/>
      <c r="E1013" s="42">
        <f t="shared" si="47"/>
        <v>6.1199999999992372E-3</v>
      </c>
      <c r="F1013" s="42">
        <f t="shared" si="46"/>
        <v>1</v>
      </c>
      <c r="G1013" s="48">
        <f t="shared" si="45"/>
        <v>7.3340140065277957E-4</v>
      </c>
    </row>
    <row r="1014" spans="1:7" ht="15">
      <c r="A1014" s="7">
        <v>42517</v>
      </c>
      <c r="B1014" s="42">
        <v>8.3329500000000003</v>
      </c>
      <c r="C1014" s="42">
        <v>8.3399200000000011</v>
      </c>
      <c r="D1014" s="42"/>
      <c r="E1014" s="42">
        <f t="shared" si="47"/>
        <v>6.9700000000008089E-3</v>
      </c>
      <c r="F1014" s="42">
        <f t="shared" si="46"/>
        <v>1</v>
      </c>
      <c r="G1014" s="48">
        <f t="shared" si="45"/>
        <v>8.3573943155339713E-4</v>
      </c>
    </row>
    <row r="1015" spans="1:7" ht="15">
      <c r="A1015" s="7">
        <v>42524</v>
      </c>
      <c r="B1015" s="42">
        <v>8.2074400000000001</v>
      </c>
      <c r="C1015" s="42">
        <v>8.2137200000000004</v>
      </c>
      <c r="D1015" s="42"/>
      <c r="E1015" s="42">
        <f t="shared" si="47"/>
        <v>6.2800000000002854E-3</v>
      </c>
      <c r="F1015" s="42">
        <f t="shared" si="46"/>
        <v>1</v>
      </c>
      <c r="G1015" s="48">
        <f t="shared" si="45"/>
        <v>7.6457439503663206E-4</v>
      </c>
    </row>
    <row r="1016" spans="1:7" ht="15">
      <c r="A1016" s="7">
        <v>42531</v>
      </c>
      <c r="B1016" s="42">
        <v>8.2065800000000007</v>
      </c>
      <c r="C1016" s="42">
        <v>8.2135200000000008</v>
      </c>
      <c r="D1016" s="42"/>
      <c r="E1016" s="42">
        <f t="shared" si="47"/>
        <v>6.9400000000001683E-3</v>
      </c>
      <c r="F1016" s="42">
        <f t="shared" si="46"/>
        <v>1</v>
      </c>
      <c r="G1016" s="48">
        <f t="shared" si="45"/>
        <v>8.4494832909643705E-4</v>
      </c>
    </row>
    <row r="1017" spans="1:7" ht="15">
      <c r="A1017" s="7">
        <v>42538</v>
      </c>
      <c r="B1017" s="42">
        <v>8.3921500000000009</v>
      </c>
      <c r="C1017" s="42">
        <v>8.3981600000000007</v>
      </c>
      <c r="D1017" s="42"/>
      <c r="E1017" s="42">
        <f t="shared" si="47"/>
        <v>6.0099999999998488E-3</v>
      </c>
      <c r="F1017" s="42">
        <f t="shared" si="46"/>
        <v>1</v>
      </c>
      <c r="G1017" s="48">
        <f t="shared" si="45"/>
        <v>7.1563294816958094E-4</v>
      </c>
    </row>
    <row r="1018" spans="1:7" ht="15">
      <c r="A1018" s="7">
        <v>42545</v>
      </c>
      <c r="B1018" s="42">
        <v>8.423350000000001</v>
      </c>
      <c r="C1018" s="42">
        <v>8.4362900000000014</v>
      </c>
      <c r="D1018" s="42"/>
      <c r="E1018" s="42">
        <f t="shared" si="47"/>
        <v>1.2940000000000396E-2</v>
      </c>
      <c r="F1018" s="42">
        <f t="shared" si="46"/>
        <v>1</v>
      </c>
      <c r="G1018" s="48">
        <f t="shared" si="45"/>
        <v>1.5338495950234514E-3</v>
      </c>
    </row>
    <row r="1019" spans="1:7" ht="15">
      <c r="A1019" s="7">
        <v>42552</v>
      </c>
      <c r="B1019" s="42">
        <v>8.3301800000000004</v>
      </c>
      <c r="C1019" s="42">
        <v>8.3355500000000013</v>
      </c>
      <c r="D1019" s="42"/>
      <c r="E1019" s="42">
        <f t="shared" si="47"/>
        <v>5.3700000000009851E-3</v>
      </c>
      <c r="F1019" s="42">
        <f t="shared" si="46"/>
        <v>1</v>
      </c>
      <c r="G1019" s="48">
        <f t="shared" si="45"/>
        <v>6.4422863518315938E-4</v>
      </c>
    </row>
    <row r="1020" spans="1:7" ht="15">
      <c r="A1020" s="7">
        <v>42559</v>
      </c>
      <c r="B1020" s="42">
        <v>8.5413399999999999</v>
      </c>
      <c r="C1020" s="42">
        <v>8.5476100000000006</v>
      </c>
      <c r="D1020" s="42"/>
      <c r="E1020" s="42">
        <f t="shared" si="47"/>
        <v>6.2700000000006639E-3</v>
      </c>
      <c r="F1020" s="42">
        <f t="shared" si="46"/>
        <v>1</v>
      </c>
      <c r="G1020" s="48">
        <f t="shared" si="45"/>
        <v>7.3353838090421339E-4</v>
      </c>
    </row>
    <row r="1021" spans="1:7" ht="15">
      <c r="A1021" s="7">
        <v>42566</v>
      </c>
      <c r="B1021" s="42">
        <v>8.4523900000000012</v>
      </c>
      <c r="C1021" s="42">
        <v>8.4586800000000011</v>
      </c>
      <c r="D1021" s="42"/>
      <c r="E1021" s="42">
        <f t="shared" si="47"/>
        <v>6.2899999999999068E-3</v>
      </c>
      <c r="F1021" s="42">
        <f t="shared" si="46"/>
        <v>1</v>
      </c>
      <c r="G1021" s="48">
        <f t="shared" si="45"/>
        <v>7.4361484297785308E-4</v>
      </c>
    </row>
    <row r="1022" spans="1:7" ht="15">
      <c r="A1022" s="7">
        <v>42573</v>
      </c>
      <c r="B1022" s="42">
        <v>8.5394900000000007</v>
      </c>
      <c r="C1022" s="42">
        <v>8.5477900000000009</v>
      </c>
      <c r="D1022" s="42"/>
      <c r="E1022" s="42">
        <f t="shared" si="47"/>
        <v>8.3000000000001961E-3</v>
      </c>
      <c r="F1022" s="42">
        <f t="shared" si="46"/>
        <v>1</v>
      </c>
      <c r="G1022" s="48">
        <f t="shared" si="45"/>
        <v>9.7101122044413758E-4</v>
      </c>
    </row>
    <row r="1023" spans="1:7" ht="15">
      <c r="A1023" s="7">
        <v>42580</v>
      </c>
      <c r="B1023" s="42">
        <v>8.4190100000000001</v>
      </c>
      <c r="C1023" s="42">
        <v>8.4253900000000002</v>
      </c>
      <c r="D1023" s="42"/>
      <c r="E1023" s="42">
        <f t="shared" si="47"/>
        <v>6.3800000000000523E-3</v>
      </c>
      <c r="F1023" s="42">
        <f t="shared" si="46"/>
        <v>1</v>
      </c>
      <c r="G1023" s="48">
        <f t="shared" si="45"/>
        <v>7.5723497665984032E-4</v>
      </c>
    </row>
    <row r="1024" spans="1:7" ht="15">
      <c r="A1024" s="7">
        <v>42587</v>
      </c>
      <c r="B1024" s="42">
        <v>8.5012900000000009</v>
      </c>
      <c r="C1024" s="42">
        <v>8.5083000000000002</v>
      </c>
      <c r="D1024" s="42"/>
      <c r="E1024" s="42">
        <f t="shared" si="47"/>
        <v>7.0099999999992946E-3</v>
      </c>
      <c r="F1024" s="42">
        <f t="shared" si="46"/>
        <v>1</v>
      </c>
      <c r="G1024" s="48">
        <f t="shared" si="45"/>
        <v>8.2390136690047304E-4</v>
      </c>
    </row>
    <row r="1025" spans="1:7" ht="15">
      <c r="A1025" s="7">
        <v>42594</v>
      </c>
      <c r="B1025" s="42">
        <v>8.2057800000000007</v>
      </c>
      <c r="C1025" s="42">
        <v>8.2112500000000015</v>
      </c>
      <c r="D1025" s="42"/>
      <c r="E1025" s="42">
        <f t="shared" si="47"/>
        <v>5.470000000000752E-3</v>
      </c>
      <c r="F1025" s="42">
        <f t="shared" si="46"/>
        <v>1</v>
      </c>
      <c r="G1025" s="48">
        <f t="shared" si="45"/>
        <v>6.6615923276002451E-4</v>
      </c>
    </row>
    <row r="1026" spans="1:7" ht="15">
      <c r="A1026" s="7">
        <v>42601</v>
      </c>
      <c r="B1026" s="42">
        <v>8.2040300000000013</v>
      </c>
      <c r="C1026" s="42">
        <v>8.2100200000000001</v>
      </c>
      <c r="D1026" s="42"/>
      <c r="E1026" s="42">
        <f t="shared" si="47"/>
        <v>5.9899999999988296E-3</v>
      </c>
      <c r="F1026" s="42">
        <f t="shared" si="46"/>
        <v>1</v>
      </c>
      <c r="G1026" s="48">
        <f t="shared" ref="G1026:G1058" si="48">E1026/C1026</f>
        <v>7.2959627382135849E-4</v>
      </c>
    </row>
    <row r="1027" spans="1:7" ht="15">
      <c r="A1027" s="7">
        <v>42608</v>
      </c>
      <c r="B1027" s="42">
        <v>8.1844100000000015</v>
      </c>
      <c r="C1027" s="42">
        <v>8.1907500000000013</v>
      </c>
      <c r="D1027" s="42"/>
      <c r="E1027" s="42">
        <f t="shared" si="47"/>
        <v>6.3399999999997902E-3</v>
      </c>
      <c r="F1027" s="42">
        <f t="shared" ref="F1027:F1058" si="49">IF(E1027&gt;0,1,0)</f>
        <v>1</v>
      </c>
      <c r="G1027" s="48">
        <f t="shared" si="48"/>
        <v>7.7404389097454921E-4</v>
      </c>
    </row>
    <row r="1028" spans="1:7" ht="15">
      <c r="A1028" s="7">
        <v>42615</v>
      </c>
      <c r="B1028" s="42">
        <v>8.3275400000000008</v>
      </c>
      <c r="C1028" s="42">
        <v>8.3339500000000015</v>
      </c>
      <c r="D1028" s="42"/>
      <c r="E1028" s="42">
        <f t="shared" ref="E1028:E1058" si="50">C1028-B1028</f>
        <v>6.4100000000006929E-3</v>
      </c>
      <c r="F1028" s="42">
        <f t="shared" si="49"/>
        <v>1</v>
      </c>
      <c r="G1028" s="48">
        <f t="shared" si="48"/>
        <v>7.6914308341191054E-4</v>
      </c>
    </row>
    <row r="1029" spans="1:7" ht="15">
      <c r="A1029" s="7">
        <v>42622</v>
      </c>
      <c r="B1029" s="42">
        <v>8.253070000000001</v>
      </c>
      <c r="C1029" s="42">
        <v>8.2591800000000006</v>
      </c>
      <c r="D1029" s="42"/>
      <c r="E1029" s="42">
        <f t="shared" si="50"/>
        <v>6.1099999999996157E-3</v>
      </c>
      <c r="F1029" s="42">
        <f t="shared" si="49"/>
        <v>1</v>
      </c>
      <c r="G1029" s="48">
        <f t="shared" si="48"/>
        <v>7.3978288401507352E-4</v>
      </c>
    </row>
    <row r="1030" spans="1:7" ht="15">
      <c r="A1030" s="7">
        <v>42629</v>
      </c>
      <c r="B1030" s="42">
        <v>8.2966700000000007</v>
      </c>
      <c r="C1030" s="42">
        <v>8.3020300000000002</v>
      </c>
      <c r="D1030" s="42"/>
      <c r="E1030" s="42">
        <f t="shared" si="50"/>
        <v>5.3599999999995873E-3</v>
      </c>
      <c r="F1030" s="42">
        <f t="shared" si="49"/>
        <v>1</v>
      </c>
      <c r="G1030" s="48">
        <f t="shared" si="48"/>
        <v>6.4562522660115509E-4</v>
      </c>
    </row>
    <row r="1031" spans="1:7" ht="15">
      <c r="A1031" s="7">
        <v>42636</v>
      </c>
      <c r="B1031" s="42">
        <v>8.1147900000000011</v>
      </c>
      <c r="C1031" s="42">
        <v>8.1210200000000015</v>
      </c>
      <c r="D1031" s="42"/>
      <c r="E1031" s="42">
        <f t="shared" si="50"/>
        <v>6.2300000000004019E-3</v>
      </c>
      <c r="F1031" s="42">
        <f t="shared" si="49"/>
        <v>1</v>
      </c>
      <c r="G1031" s="48">
        <f t="shared" si="48"/>
        <v>7.6714501380373409E-4</v>
      </c>
    </row>
    <row r="1032" spans="1:7" ht="15">
      <c r="A1032" s="7">
        <v>42643</v>
      </c>
      <c r="B1032" s="42">
        <v>7.9886700000000008</v>
      </c>
      <c r="C1032" s="42">
        <v>7.9942900000000003</v>
      </c>
      <c r="D1032" s="42"/>
      <c r="E1032" s="42">
        <f t="shared" si="50"/>
        <v>5.6199999999995143E-3</v>
      </c>
      <c r="F1032" s="42">
        <f t="shared" si="49"/>
        <v>1</v>
      </c>
      <c r="G1032" s="48">
        <f t="shared" si="48"/>
        <v>7.0300176751150062E-4</v>
      </c>
    </row>
    <row r="1033" spans="1:7" ht="15">
      <c r="A1033" s="7">
        <v>42650</v>
      </c>
      <c r="B1033" s="42">
        <v>8.0827500000000008</v>
      </c>
      <c r="C1033" s="42">
        <v>8.0894000000000013</v>
      </c>
      <c r="D1033" s="42"/>
      <c r="E1033" s="42">
        <f t="shared" si="50"/>
        <v>6.6500000000004889E-3</v>
      </c>
      <c r="F1033" s="42">
        <f t="shared" si="49"/>
        <v>1</v>
      </c>
      <c r="G1033" s="48">
        <f t="shared" si="48"/>
        <v>8.2206344104636777E-4</v>
      </c>
    </row>
    <row r="1034" spans="1:7" ht="15">
      <c r="A1034" s="7">
        <v>42657</v>
      </c>
      <c r="B1034" s="42">
        <v>8.2005700000000008</v>
      </c>
      <c r="C1034" s="42">
        <v>8.2071100000000001</v>
      </c>
      <c r="D1034" s="42"/>
      <c r="E1034" s="42">
        <f t="shared" si="50"/>
        <v>6.5399999999993241E-3</v>
      </c>
      <c r="F1034" s="42">
        <f t="shared" si="49"/>
        <v>1</v>
      </c>
      <c r="G1034" s="48">
        <f t="shared" si="48"/>
        <v>7.9687003098524625E-4</v>
      </c>
    </row>
    <row r="1035" spans="1:7" ht="15">
      <c r="A1035" s="7">
        <v>42664</v>
      </c>
      <c r="B1035" s="42">
        <v>8.26267</v>
      </c>
      <c r="C1035" s="42">
        <v>8.268180000000001</v>
      </c>
      <c r="D1035" s="42"/>
      <c r="E1035" s="42">
        <f t="shared" si="50"/>
        <v>5.5100000000010141E-3</v>
      </c>
      <c r="F1035" s="42">
        <f t="shared" si="49"/>
        <v>1</v>
      </c>
      <c r="G1035" s="48">
        <f t="shared" si="48"/>
        <v>6.6641026199248368E-4</v>
      </c>
    </row>
    <row r="1036" spans="1:7" ht="15">
      <c r="A1036" s="7">
        <v>42671</v>
      </c>
      <c r="B1036" s="42">
        <v>8.2664300000000015</v>
      </c>
      <c r="C1036" s="42">
        <v>8.271980000000001</v>
      </c>
      <c r="D1036" s="42"/>
      <c r="E1036" s="42">
        <f t="shared" si="50"/>
        <v>5.5499999999994998E-3</v>
      </c>
      <c r="F1036" s="42">
        <f t="shared" si="49"/>
        <v>1</v>
      </c>
      <c r="G1036" s="48">
        <f t="shared" si="48"/>
        <v>6.709397266433791E-4</v>
      </c>
    </row>
    <row r="1037" spans="1:7" ht="15">
      <c r="A1037" s="7">
        <v>42678</v>
      </c>
      <c r="B1037" s="42">
        <v>8.1722400000000004</v>
      </c>
      <c r="C1037" s="42">
        <v>8.1778100000000009</v>
      </c>
      <c r="D1037" s="42"/>
      <c r="E1037" s="42">
        <f t="shared" si="50"/>
        <v>5.570000000000519E-3</v>
      </c>
      <c r="F1037" s="42">
        <f t="shared" si="49"/>
        <v>1</v>
      </c>
      <c r="G1037" s="48">
        <f t="shared" si="48"/>
        <v>6.8111144670767831E-4</v>
      </c>
    </row>
    <row r="1038" spans="1:7" ht="15">
      <c r="A1038" s="7">
        <v>42685</v>
      </c>
      <c r="B1038" s="42">
        <v>8.4202100000000009</v>
      </c>
      <c r="C1038" s="42">
        <v>8.4262899999999998</v>
      </c>
      <c r="D1038" s="42"/>
      <c r="E1038" s="42">
        <f t="shared" si="50"/>
        <v>6.0799999999989751E-3</v>
      </c>
      <c r="F1038" s="42">
        <f t="shared" si="49"/>
        <v>1</v>
      </c>
      <c r="G1038" s="48">
        <f t="shared" si="48"/>
        <v>7.215512402254106E-4</v>
      </c>
    </row>
    <row r="1039" spans="1:7" ht="15">
      <c r="A1039" s="7">
        <v>42692</v>
      </c>
      <c r="B1039" s="42">
        <v>8.5997900000000005</v>
      </c>
      <c r="C1039" s="42">
        <v>8.6062500000000011</v>
      </c>
      <c r="D1039" s="42"/>
      <c r="E1039" s="42">
        <f t="shared" si="50"/>
        <v>6.4600000000005764E-3</v>
      </c>
      <c r="F1039" s="42">
        <f t="shared" si="49"/>
        <v>1</v>
      </c>
      <c r="G1039" s="48">
        <f t="shared" si="48"/>
        <v>7.5061728395068412E-4</v>
      </c>
    </row>
    <row r="1040" spans="1:7" ht="15">
      <c r="A1040" s="7">
        <v>42699</v>
      </c>
      <c r="B1040" s="42">
        <v>8.5683500000000006</v>
      </c>
      <c r="C1040" s="42">
        <v>8.5751400000000011</v>
      </c>
      <c r="D1040" s="42"/>
      <c r="E1040" s="42">
        <f t="shared" si="50"/>
        <v>6.7900000000005178E-3</v>
      </c>
      <c r="F1040" s="42">
        <f t="shared" si="49"/>
        <v>1</v>
      </c>
      <c r="G1040" s="48">
        <f t="shared" si="48"/>
        <v>7.9182380695831407E-4</v>
      </c>
    </row>
    <row r="1041" spans="1:7" ht="15">
      <c r="A1041" s="7">
        <v>42706</v>
      </c>
      <c r="B1041" s="42">
        <v>8.4186300000000003</v>
      </c>
      <c r="C1041" s="42">
        <v>8.4254600000000011</v>
      </c>
      <c r="D1041" s="42"/>
      <c r="E1041" s="42">
        <f t="shared" si="50"/>
        <v>6.8300000000007799E-3</v>
      </c>
      <c r="F1041" s="42">
        <f t="shared" si="49"/>
        <v>1</v>
      </c>
      <c r="G1041" s="48">
        <f t="shared" si="48"/>
        <v>8.106382322153068E-4</v>
      </c>
    </row>
    <row r="1042" spans="1:7" ht="15">
      <c r="A1042" s="7">
        <v>42713</v>
      </c>
      <c r="B1042" s="42">
        <v>8.5226500000000005</v>
      </c>
      <c r="C1042" s="42">
        <v>8.5288599999999999</v>
      </c>
      <c r="D1042" s="42"/>
      <c r="E1042" s="42">
        <f t="shared" si="50"/>
        <v>6.2099999999993827E-3</v>
      </c>
      <c r="F1042" s="42">
        <f t="shared" si="49"/>
        <v>1</v>
      </c>
      <c r="G1042" s="48">
        <f t="shared" si="48"/>
        <v>7.2811606709447484E-4</v>
      </c>
    </row>
    <row r="1043" spans="1:7" ht="15">
      <c r="A1043" s="7">
        <v>42720</v>
      </c>
      <c r="B1043" s="42">
        <v>8.6948900000000009</v>
      </c>
      <c r="C1043" s="42">
        <v>8.7017900000000008</v>
      </c>
      <c r="D1043" s="42"/>
      <c r="E1043" s="42">
        <f t="shared" si="50"/>
        <v>6.8999999999999062E-3</v>
      </c>
      <c r="F1043" s="42">
        <f t="shared" si="49"/>
        <v>1</v>
      </c>
      <c r="G1043" s="48">
        <f t="shared" si="48"/>
        <v>7.9294030308705514E-4</v>
      </c>
    </row>
    <row r="1044" spans="1:7" ht="15">
      <c r="A1044" s="7">
        <v>42727</v>
      </c>
      <c r="B1044" s="42">
        <v>8.6846000000000014</v>
      </c>
      <c r="C1044" s="42">
        <v>8.6917200000000001</v>
      </c>
      <c r="D1044" s="42"/>
      <c r="E1044" s="42">
        <f t="shared" si="50"/>
        <v>7.1199999999986829E-3</v>
      </c>
      <c r="F1044" s="42">
        <f t="shared" si="49"/>
        <v>1</v>
      </c>
      <c r="G1044" s="48">
        <f t="shared" si="48"/>
        <v>8.1917042886778257E-4</v>
      </c>
    </row>
    <row r="1045" spans="1:7" ht="15">
      <c r="A1045" s="7">
        <v>42734</v>
      </c>
      <c r="B1045" s="42">
        <v>8.6015100000000011</v>
      </c>
      <c r="C1045" s="42">
        <v>8.6088400000000007</v>
      </c>
      <c r="D1045" s="42"/>
      <c r="E1045" s="42">
        <f t="shared" si="50"/>
        <v>7.3299999999996146E-3</v>
      </c>
      <c r="F1045" s="42">
        <f t="shared" si="49"/>
        <v>1</v>
      </c>
      <c r="G1045" s="48">
        <f t="shared" si="48"/>
        <v>8.5145036962002015E-4</v>
      </c>
    </row>
    <row r="1046" spans="1:7" ht="15">
      <c r="A1046" s="7">
        <v>42741</v>
      </c>
      <c r="B1046" s="42">
        <v>8.505840000000001</v>
      </c>
      <c r="C1046" s="42">
        <v>8.5129800000000007</v>
      </c>
      <c r="D1046" s="42"/>
      <c r="E1046" s="42">
        <f t="shared" si="50"/>
        <v>7.1399999999997021E-3</v>
      </c>
      <c r="F1046" s="42">
        <f t="shared" si="49"/>
        <v>1</v>
      </c>
      <c r="G1046" s="48">
        <f t="shared" si="48"/>
        <v>8.3871922640481962E-4</v>
      </c>
    </row>
    <row r="1047" spans="1:7" ht="15">
      <c r="A1047" s="7">
        <v>42748</v>
      </c>
      <c r="B1047" s="42">
        <v>8.4990000000000006</v>
      </c>
      <c r="C1047" s="42">
        <v>8.5046600000000012</v>
      </c>
      <c r="D1047" s="42"/>
      <c r="E1047" s="42">
        <f t="shared" si="50"/>
        <v>5.6600000000006645E-3</v>
      </c>
      <c r="F1047" s="42">
        <f t="shared" si="49"/>
        <v>1</v>
      </c>
      <c r="G1047" s="48">
        <f t="shared" si="48"/>
        <v>6.6551749276286926E-4</v>
      </c>
    </row>
    <row r="1048" spans="1:7" ht="15">
      <c r="A1048" s="7">
        <v>42755</v>
      </c>
      <c r="B1048" s="42">
        <v>8.417860000000001</v>
      </c>
      <c r="C1048" s="42">
        <v>8.4245100000000015</v>
      </c>
      <c r="D1048" s="42"/>
      <c r="E1048" s="42">
        <f t="shared" si="50"/>
        <v>6.6500000000004889E-3</v>
      </c>
      <c r="F1048" s="42">
        <f t="shared" si="49"/>
        <v>1</v>
      </c>
      <c r="G1048" s="48">
        <f t="shared" si="48"/>
        <v>7.8936341698217314E-4</v>
      </c>
    </row>
    <row r="1049" spans="1:7" ht="15">
      <c r="A1049" s="7">
        <v>42762</v>
      </c>
      <c r="B1049" s="42">
        <v>8.3146599999999999</v>
      </c>
      <c r="C1049" s="42">
        <v>8.3221600000000002</v>
      </c>
      <c r="D1049" s="42"/>
      <c r="E1049" s="42">
        <f t="shared" si="50"/>
        <v>7.5000000000002842E-3</v>
      </c>
      <c r="F1049" s="42">
        <f t="shared" si="49"/>
        <v>1</v>
      </c>
      <c r="G1049" s="48">
        <f t="shared" si="48"/>
        <v>9.0120834014249709E-4</v>
      </c>
    </row>
    <row r="1050" spans="1:7" ht="15">
      <c r="A1050" s="7">
        <v>42769</v>
      </c>
      <c r="B1050" s="42">
        <v>8.1958200000000012</v>
      </c>
      <c r="C1050" s="42">
        <v>8.20139</v>
      </c>
      <c r="D1050" s="42"/>
      <c r="E1050" s="42">
        <f t="shared" si="50"/>
        <v>5.5699999999987426E-3</v>
      </c>
      <c r="F1050" s="42">
        <f t="shared" si="49"/>
        <v>1</v>
      </c>
      <c r="G1050" s="48">
        <f t="shared" si="48"/>
        <v>6.7915316793845226E-4</v>
      </c>
    </row>
    <row r="1051" spans="1:7" ht="15">
      <c r="A1051" s="7">
        <v>42776</v>
      </c>
      <c r="B1051" s="42">
        <v>8.3828300000000002</v>
      </c>
      <c r="C1051" s="42">
        <v>8.3897900000000014</v>
      </c>
      <c r="D1051" s="42"/>
      <c r="E1051" s="42">
        <f t="shared" si="50"/>
        <v>6.9600000000011875E-3</v>
      </c>
      <c r="F1051" s="42">
        <f t="shared" si="49"/>
        <v>1</v>
      </c>
      <c r="G1051" s="48">
        <f t="shared" si="48"/>
        <v>8.2957976302162342E-4</v>
      </c>
    </row>
    <row r="1052" spans="1:7" ht="15">
      <c r="A1052" s="7">
        <v>42783</v>
      </c>
      <c r="B1052" s="42">
        <v>8.3310900000000014</v>
      </c>
      <c r="C1052" s="42">
        <v>8.3374800000000011</v>
      </c>
      <c r="D1052" s="42"/>
      <c r="E1052" s="42">
        <f t="shared" si="50"/>
        <v>6.3899999999996737E-3</v>
      </c>
      <c r="F1052" s="42">
        <f t="shared" si="49"/>
        <v>1</v>
      </c>
      <c r="G1052" s="48">
        <f t="shared" si="48"/>
        <v>7.664186300896282E-4</v>
      </c>
    </row>
    <row r="1053" spans="1:7" ht="15">
      <c r="A1053" s="7">
        <v>42790</v>
      </c>
      <c r="B1053" s="42">
        <v>8.3370899999999999</v>
      </c>
      <c r="C1053" s="42">
        <v>8.3428200000000015</v>
      </c>
      <c r="D1053" s="42"/>
      <c r="E1053" s="42">
        <f t="shared" si="50"/>
        <v>5.7300000000015672E-3</v>
      </c>
      <c r="F1053" s="42">
        <f t="shared" si="49"/>
        <v>1</v>
      </c>
      <c r="G1053" s="48">
        <f t="shared" si="48"/>
        <v>6.8681812624527038E-4</v>
      </c>
    </row>
    <row r="1054" spans="1:7" ht="15">
      <c r="A1054" s="7">
        <v>42797</v>
      </c>
      <c r="B1054" s="42">
        <v>8.4603900000000003</v>
      </c>
      <c r="C1054" s="42">
        <v>8.4670000000000005</v>
      </c>
      <c r="D1054" s="42"/>
      <c r="E1054" s="42">
        <f t="shared" si="50"/>
        <v>6.6100000000002268E-3</v>
      </c>
      <c r="F1054" s="42">
        <f t="shared" si="49"/>
        <v>1</v>
      </c>
      <c r="G1054" s="48">
        <f t="shared" si="48"/>
        <v>7.8067792606592969E-4</v>
      </c>
    </row>
    <row r="1055" spans="1:7" ht="15">
      <c r="A1055" s="7">
        <v>42804</v>
      </c>
      <c r="B1055" s="42">
        <v>8.6019500000000004</v>
      </c>
      <c r="C1055" s="42">
        <v>8.609020000000001</v>
      </c>
      <c r="D1055" s="42"/>
      <c r="E1055" s="42">
        <f t="shared" si="50"/>
        <v>7.0700000000005758E-3</v>
      </c>
      <c r="F1055" s="42">
        <f t="shared" si="49"/>
        <v>1</v>
      </c>
      <c r="G1055" s="48">
        <f t="shared" si="48"/>
        <v>8.2123168490729197E-4</v>
      </c>
    </row>
    <row r="1056" spans="1:7" ht="15">
      <c r="A1056" s="7">
        <v>42811</v>
      </c>
      <c r="B1056" s="42">
        <v>8.4576000000000011</v>
      </c>
      <c r="C1056" s="42">
        <v>8.4642400000000002</v>
      </c>
      <c r="D1056" s="42"/>
      <c r="E1056" s="42">
        <f t="shared" si="50"/>
        <v>6.6399999999990911E-3</v>
      </c>
      <c r="F1056" s="42">
        <f t="shared" si="49"/>
        <v>1</v>
      </c>
      <c r="G1056" s="48">
        <f t="shared" si="48"/>
        <v>7.8447681067633844E-4</v>
      </c>
    </row>
    <row r="1057" spans="1:7" ht="15">
      <c r="A1057" s="7">
        <v>42818</v>
      </c>
      <c r="B1057" s="42">
        <v>8.4878400000000003</v>
      </c>
      <c r="C1057" s="42">
        <v>8.4942900000000012</v>
      </c>
      <c r="D1057" s="42"/>
      <c r="E1057" s="42">
        <f t="shared" si="50"/>
        <v>6.450000000000955E-3</v>
      </c>
      <c r="F1057" s="42">
        <f t="shared" si="49"/>
        <v>1</v>
      </c>
      <c r="G1057" s="48">
        <f t="shared" si="48"/>
        <v>7.5933362293975767E-4</v>
      </c>
    </row>
    <row r="1058" spans="1:7" ht="15">
      <c r="A1058" s="7">
        <v>42825</v>
      </c>
      <c r="B1058" s="42">
        <v>8.5828500000000005</v>
      </c>
      <c r="C1058" s="42">
        <v>8.5895400000000013</v>
      </c>
      <c r="D1058" s="42"/>
      <c r="E1058" s="42">
        <f t="shared" si="50"/>
        <v>6.6900000000007509E-3</v>
      </c>
      <c r="F1058" s="42">
        <f t="shared" si="49"/>
        <v>1</v>
      </c>
      <c r="G1058" s="48">
        <f t="shared" si="48"/>
        <v>7.7885428090453622E-4</v>
      </c>
    </row>
    <row r="1059" spans="1:7" ht="15">
      <c r="A1059" s="4"/>
      <c r="B1059" s="5"/>
      <c r="C1059" s="5"/>
      <c r="D1059" s="5"/>
      <c r="E1059" s="5"/>
      <c r="F1059" s="5"/>
      <c r="G1059" s="6"/>
    </row>
    <row r="1060" spans="1:7" ht="15">
      <c r="A1060" s="4"/>
      <c r="B1060" s="5"/>
      <c r="C1060" s="5"/>
      <c r="D1060" s="5"/>
      <c r="E1060" s="5"/>
      <c r="F1060" s="5"/>
      <c r="G1060" s="6"/>
    </row>
    <row r="1061" spans="1:7" ht="15">
      <c r="A1061" s="4"/>
      <c r="B1061" s="5"/>
      <c r="C1061" s="5"/>
      <c r="D1061" s="5"/>
      <c r="E1061" s="5"/>
      <c r="F1061" s="5"/>
      <c r="G1061" s="6"/>
    </row>
    <row r="1062" spans="1:7">
      <c r="A1062" s="5"/>
      <c r="B1062" s="5"/>
      <c r="C1062" s="5"/>
      <c r="D1062" s="5"/>
      <c r="E1062" s="5"/>
      <c r="F1062" s="2">
        <f>SUM(F2:F1061)</f>
        <v>1057</v>
      </c>
      <c r="G1062" s="5"/>
    </row>
    <row r="1063" spans="1:7">
      <c r="E1063" s="9"/>
    </row>
    <row r="1079" spans="1:6">
      <c r="F1079" s="10"/>
    </row>
    <row r="1086" spans="1:6">
      <c r="A1086" s="11"/>
      <c r="B1086" s="11"/>
      <c r="D1086" s="12"/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9"/>
  <sheetViews>
    <sheetView tabSelected="1" workbookViewId="0"/>
  </sheetViews>
  <sheetFormatPr baseColWidth="10" defaultRowHeight="14" x14ac:dyDescent="0"/>
  <cols>
    <col min="1" max="1" width="10.83203125" style="8"/>
    <col min="2" max="6" width="10.83203125" style="46"/>
    <col min="7" max="16384" width="10.83203125" style="2"/>
  </cols>
  <sheetData>
    <row r="1" spans="1:13">
      <c r="A1" s="13" t="s">
        <v>35</v>
      </c>
      <c r="B1" s="43"/>
      <c r="C1" s="43"/>
      <c r="D1" s="43"/>
      <c r="E1" s="43"/>
      <c r="F1" s="43"/>
    </row>
    <row r="2" spans="1:13">
      <c r="A2" s="7" t="s">
        <v>28</v>
      </c>
      <c r="B2" s="44" t="s">
        <v>26</v>
      </c>
      <c r="C2" s="44" t="s">
        <v>27</v>
      </c>
      <c r="D2" s="44" t="s">
        <v>36</v>
      </c>
      <c r="E2" s="44"/>
      <c r="F2" s="44" t="s">
        <v>37</v>
      </c>
    </row>
    <row r="3" spans="1:13" ht="15">
      <c r="A3" s="7">
        <v>41649</v>
      </c>
      <c r="B3" s="45">
        <v>2000</v>
      </c>
      <c r="C3" s="45">
        <v>1205</v>
      </c>
      <c r="D3" s="45">
        <f>B3-C3</f>
        <v>795</v>
      </c>
      <c r="E3" s="45"/>
      <c r="F3" s="47">
        <f t="shared" ref="F3:F66" si="0">D3/B3</f>
        <v>0.39750000000000002</v>
      </c>
    </row>
    <row r="4" spans="1:13" ht="15">
      <c r="A4" s="7">
        <v>41663</v>
      </c>
      <c r="B4" s="45">
        <v>2000</v>
      </c>
      <c r="C4" s="45">
        <v>1210</v>
      </c>
      <c r="D4" s="45">
        <f t="shared" ref="D4:D67" si="1">B4-C4</f>
        <v>790</v>
      </c>
      <c r="E4" s="45"/>
      <c r="F4" s="47">
        <f>D4/B4</f>
        <v>0.39500000000000002</v>
      </c>
    </row>
    <row r="5" spans="1:13" ht="15">
      <c r="A5" s="7">
        <v>41656</v>
      </c>
      <c r="B5" s="45">
        <v>2000</v>
      </c>
      <c r="C5" s="45">
        <v>1246.2</v>
      </c>
      <c r="D5" s="45">
        <f t="shared" si="1"/>
        <v>753.8</v>
      </c>
      <c r="E5" s="45"/>
      <c r="F5" s="47">
        <f t="shared" si="0"/>
        <v>0.37689999999999996</v>
      </c>
    </row>
    <row r="6" spans="1:13" ht="15">
      <c r="A6" s="7">
        <v>41719</v>
      </c>
      <c r="B6" s="45">
        <v>2000</v>
      </c>
      <c r="C6" s="45">
        <v>1282.5</v>
      </c>
      <c r="D6" s="45">
        <f t="shared" si="1"/>
        <v>717.5</v>
      </c>
      <c r="E6" s="45"/>
      <c r="F6" s="47">
        <f t="shared" si="0"/>
        <v>0.35875000000000001</v>
      </c>
    </row>
    <row r="7" spans="1:13" ht="15">
      <c r="A7" s="7">
        <v>39731</v>
      </c>
      <c r="B7" s="45">
        <v>997.7</v>
      </c>
      <c r="C7" s="45">
        <v>775</v>
      </c>
      <c r="D7" s="45">
        <f t="shared" si="1"/>
        <v>222.70000000000005</v>
      </c>
      <c r="E7" s="45"/>
      <c r="F7" s="47">
        <f t="shared" si="0"/>
        <v>0.22321339079883737</v>
      </c>
    </row>
    <row r="8" spans="1:13" ht="15">
      <c r="A8" s="7">
        <v>42748</v>
      </c>
      <c r="B8" s="45">
        <v>1350.9</v>
      </c>
      <c r="C8" s="45">
        <v>1147.5</v>
      </c>
      <c r="D8" s="45">
        <f t="shared" si="1"/>
        <v>203.40000000000009</v>
      </c>
      <c r="E8" s="45"/>
      <c r="F8" s="47">
        <f t="shared" si="0"/>
        <v>0.15056628914057302</v>
      </c>
    </row>
    <row r="9" spans="1:13" ht="15">
      <c r="A9" s="7">
        <v>41467</v>
      </c>
      <c r="B9" s="45">
        <v>1350</v>
      </c>
      <c r="C9" s="45">
        <v>1150</v>
      </c>
      <c r="D9" s="45">
        <f t="shared" si="1"/>
        <v>200</v>
      </c>
      <c r="E9" s="45"/>
      <c r="F9" s="47">
        <f t="shared" si="0"/>
        <v>0.14814814814814814</v>
      </c>
    </row>
    <row r="10" spans="1:13" ht="15">
      <c r="A10" s="7">
        <v>42636</v>
      </c>
      <c r="B10" s="45">
        <v>1363</v>
      </c>
      <c r="C10" s="45">
        <v>1164.8</v>
      </c>
      <c r="D10" s="45">
        <f t="shared" si="1"/>
        <v>198.20000000000005</v>
      </c>
      <c r="E10" s="45"/>
      <c r="F10" s="47">
        <f t="shared" si="0"/>
        <v>0.14541452677916364</v>
      </c>
    </row>
    <row r="11" spans="1:13" ht="15">
      <c r="A11" s="7">
        <v>41915</v>
      </c>
      <c r="B11" s="45">
        <v>1305.2</v>
      </c>
      <c r="C11" s="45">
        <v>1120.7</v>
      </c>
      <c r="D11" s="45">
        <f t="shared" si="1"/>
        <v>184.5</v>
      </c>
      <c r="E11" s="45"/>
      <c r="F11" s="47">
        <f t="shared" si="0"/>
        <v>0.14135764633772602</v>
      </c>
    </row>
    <row r="12" spans="1:13" ht="15">
      <c r="A12" s="7">
        <v>41922</v>
      </c>
      <c r="B12" s="45">
        <v>1305.2</v>
      </c>
      <c r="C12" s="45">
        <v>1120.7</v>
      </c>
      <c r="D12" s="45">
        <f t="shared" si="1"/>
        <v>184.5</v>
      </c>
      <c r="E12" s="45"/>
      <c r="F12" s="47">
        <f t="shared" si="0"/>
        <v>0.14135764633772602</v>
      </c>
    </row>
    <row r="13" spans="1:13" ht="15">
      <c r="A13" s="7">
        <v>42622</v>
      </c>
      <c r="B13" s="45">
        <v>1352.8</v>
      </c>
      <c r="C13" s="45">
        <v>1164.8</v>
      </c>
      <c r="D13" s="45">
        <f t="shared" si="1"/>
        <v>188</v>
      </c>
      <c r="E13" s="45"/>
      <c r="F13" s="47">
        <f t="shared" si="0"/>
        <v>0.13897102306327616</v>
      </c>
    </row>
    <row r="14" spans="1:13" ht="15">
      <c r="A14" s="7">
        <v>42629</v>
      </c>
      <c r="B14" s="45">
        <v>1352.8</v>
      </c>
      <c r="C14" s="45">
        <v>1164.8</v>
      </c>
      <c r="D14" s="45">
        <f t="shared" si="1"/>
        <v>188</v>
      </c>
      <c r="E14" s="45"/>
      <c r="F14" s="47">
        <f t="shared" si="0"/>
        <v>0.13897102306327616</v>
      </c>
      <c r="H14" s="3" t="s">
        <v>38</v>
      </c>
      <c r="I14" s="3"/>
      <c r="J14" s="3" t="s">
        <v>39</v>
      </c>
      <c r="K14" s="3"/>
      <c r="L14" s="3"/>
      <c r="M14" s="3"/>
    </row>
    <row r="15" spans="1:13" ht="15">
      <c r="A15" s="7">
        <v>42258</v>
      </c>
      <c r="B15" s="45">
        <v>1175</v>
      </c>
      <c r="C15" s="45">
        <v>1015.2</v>
      </c>
      <c r="D15" s="45">
        <f t="shared" si="1"/>
        <v>159.79999999999995</v>
      </c>
      <c r="E15" s="45"/>
      <c r="F15" s="47">
        <f t="shared" si="0"/>
        <v>0.13599999999999995</v>
      </c>
      <c r="H15" s="14">
        <f>AVERAGE(F3:F443)</f>
        <v>2.2977717656227619E-2</v>
      </c>
      <c r="I15" s="5"/>
      <c r="J15" s="5"/>
      <c r="K15" s="14">
        <f>AVERAGE(F9:F443)</f>
        <v>1.892239955507349E-2</v>
      </c>
      <c r="L15" s="5"/>
      <c r="M15" s="5"/>
    </row>
    <row r="16" spans="1:13" ht="15">
      <c r="A16" s="7">
        <v>41460</v>
      </c>
      <c r="B16" s="45">
        <v>1350</v>
      </c>
      <c r="C16" s="45">
        <v>1175</v>
      </c>
      <c r="D16" s="45">
        <f t="shared" si="1"/>
        <v>175</v>
      </c>
      <c r="E16" s="45"/>
      <c r="F16" s="47">
        <f t="shared" si="0"/>
        <v>0.12962962962962962</v>
      </c>
    </row>
    <row r="17" spans="1:6" ht="15">
      <c r="A17" s="7">
        <v>41446</v>
      </c>
      <c r="B17" s="45">
        <v>1437</v>
      </c>
      <c r="C17" s="45">
        <v>1251.5</v>
      </c>
      <c r="D17" s="45">
        <f t="shared" si="1"/>
        <v>185.5</v>
      </c>
      <c r="E17" s="45"/>
      <c r="F17" s="47">
        <f t="shared" si="0"/>
        <v>0.12908837856645791</v>
      </c>
    </row>
    <row r="18" spans="1:6" ht="15">
      <c r="A18" s="7">
        <v>42545</v>
      </c>
      <c r="B18" s="45">
        <v>1360</v>
      </c>
      <c r="C18" s="45">
        <v>1185</v>
      </c>
      <c r="D18" s="45">
        <f t="shared" si="1"/>
        <v>175</v>
      </c>
      <c r="E18" s="45"/>
      <c r="F18" s="47">
        <f t="shared" si="0"/>
        <v>0.12867647058823528</v>
      </c>
    </row>
    <row r="19" spans="1:6" ht="15">
      <c r="A19" s="7">
        <v>41376</v>
      </c>
      <c r="B19" s="45">
        <v>1581.8</v>
      </c>
      <c r="C19" s="45">
        <v>1381.8</v>
      </c>
      <c r="D19" s="45">
        <f t="shared" si="1"/>
        <v>200</v>
      </c>
      <c r="E19" s="45"/>
      <c r="F19" s="47">
        <f t="shared" si="0"/>
        <v>0.12643823492224049</v>
      </c>
    </row>
    <row r="20" spans="1:6" ht="15">
      <c r="A20" s="7">
        <v>42076</v>
      </c>
      <c r="B20" s="45">
        <v>1212.9000000000001</v>
      </c>
      <c r="C20" s="45">
        <v>1060.0999999999999</v>
      </c>
      <c r="D20" s="45">
        <f t="shared" si="1"/>
        <v>152.80000000000018</v>
      </c>
      <c r="E20" s="45"/>
      <c r="F20" s="47">
        <f t="shared" si="0"/>
        <v>0.12597905845494284</v>
      </c>
    </row>
    <row r="21" spans="1:6" ht="15">
      <c r="A21" s="7">
        <v>41887</v>
      </c>
      <c r="B21" s="45">
        <v>1356.8</v>
      </c>
      <c r="C21" s="45">
        <v>1188.6000000000001</v>
      </c>
      <c r="D21" s="45">
        <f t="shared" si="1"/>
        <v>168.19999999999982</v>
      </c>
      <c r="E21" s="45"/>
      <c r="F21" s="47">
        <f t="shared" si="0"/>
        <v>0.12396816037735836</v>
      </c>
    </row>
    <row r="22" spans="1:6" ht="15">
      <c r="A22" s="7">
        <v>41411</v>
      </c>
      <c r="B22" s="45">
        <v>1495</v>
      </c>
      <c r="C22" s="45">
        <v>1313</v>
      </c>
      <c r="D22" s="45">
        <f t="shared" si="1"/>
        <v>182</v>
      </c>
      <c r="E22" s="45"/>
      <c r="F22" s="47">
        <f t="shared" si="0"/>
        <v>0.12173913043478261</v>
      </c>
    </row>
    <row r="23" spans="1:6" ht="15">
      <c r="A23" s="7">
        <v>40312</v>
      </c>
      <c r="B23" s="45">
        <v>1254</v>
      </c>
      <c r="C23" s="45">
        <v>1120</v>
      </c>
      <c r="D23" s="45">
        <f t="shared" si="1"/>
        <v>134</v>
      </c>
      <c r="E23" s="45"/>
      <c r="F23" s="47">
        <f t="shared" si="0"/>
        <v>0.10685805422647528</v>
      </c>
    </row>
    <row r="24" spans="1:6" ht="15">
      <c r="A24" s="7">
        <v>42552</v>
      </c>
      <c r="B24" s="45">
        <v>1475</v>
      </c>
      <c r="C24" s="45">
        <v>1322.1000000000001</v>
      </c>
      <c r="D24" s="45">
        <f t="shared" si="1"/>
        <v>152.89999999999986</v>
      </c>
      <c r="E24" s="45"/>
      <c r="F24" s="47">
        <f t="shared" si="0"/>
        <v>0.10366101694915245</v>
      </c>
    </row>
    <row r="25" spans="1:6" ht="15">
      <c r="A25" s="7">
        <v>41999</v>
      </c>
      <c r="B25" s="45">
        <v>1240</v>
      </c>
      <c r="C25" s="45">
        <v>1120</v>
      </c>
      <c r="D25" s="45">
        <f t="shared" si="1"/>
        <v>120</v>
      </c>
      <c r="E25" s="45"/>
      <c r="F25" s="47">
        <f t="shared" si="0"/>
        <v>9.6774193548387094E-2</v>
      </c>
    </row>
    <row r="26" spans="1:6" ht="15">
      <c r="A26" s="7">
        <v>41201</v>
      </c>
      <c r="B26" s="45">
        <v>1885</v>
      </c>
      <c r="C26" s="45">
        <v>1715</v>
      </c>
      <c r="D26" s="45">
        <f t="shared" si="1"/>
        <v>170</v>
      </c>
      <c r="E26" s="45"/>
      <c r="F26" s="47">
        <f t="shared" si="0"/>
        <v>9.0185676392572939E-2</v>
      </c>
    </row>
    <row r="27" spans="1:6" ht="15">
      <c r="A27" s="7">
        <v>42664</v>
      </c>
      <c r="B27" s="45">
        <v>1363.3</v>
      </c>
      <c r="C27" s="45">
        <v>1243</v>
      </c>
      <c r="D27" s="45">
        <f t="shared" si="1"/>
        <v>120.29999999999995</v>
      </c>
      <c r="E27" s="45"/>
      <c r="F27" s="47">
        <f t="shared" si="0"/>
        <v>8.8241766302354557E-2</v>
      </c>
    </row>
    <row r="28" spans="1:6" ht="15">
      <c r="A28" s="7">
        <v>41628</v>
      </c>
      <c r="B28" s="45">
        <v>1294.5</v>
      </c>
      <c r="C28" s="45">
        <v>1181.2</v>
      </c>
      <c r="D28" s="45">
        <f t="shared" si="1"/>
        <v>113.29999999999995</v>
      </c>
      <c r="E28" s="45"/>
      <c r="F28" s="47">
        <f t="shared" si="0"/>
        <v>8.7524140594824218E-2</v>
      </c>
    </row>
    <row r="29" spans="1:6" ht="15">
      <c r="A29" s="7">
        <v>42734</v>
      </c>
      <c r="B29" s="45">
        <v>1215</v>
      </c>
      <c r="C29" s="45">
        <v>1110</v>
      </c>
      <c r="D29" s="45">
        <f t="shared" si="1"/>
        <v>105</v>
      </c>
      <c r="E29" s="45"/>
      <c r="F29" s="47">
        <f t="shared" si="0"/>
        <v>8.6419753086419748E-2</v>
      </c>
    </row>
    <row r="30" spans="1:6" ht="15">
      <c r="A30" s="7">
        <v>40354</v>
      </c>
      <c r="B30" s="45">
        <v>1350.6000000000001</v>
      </c>
      <c r="C30" s="45">
        <v>1238</v>
      </c>
      <c r="D30" s="45">
        <f t="shared" si="1"/>
        <v>112.60000000000014</v>
      </c>
      <c r="E30" s="45"/>
      <c r="F30" s="47">
        <f t="shared" si="0"/>
        <v>8.3370353916777815E-2</v>
      </c>
    </row>
    <row r="31" spans="1:6" ht="15">
      <c r="A31" s="7">
        <v>42559</v>
      </c>
      <c r="B31" s="45">
        <v>1475</v>
      </c>
      <c r="C31" s="45">
        <v>1355</v>
      </c>
      <c r="D31" s="45">
        <f t="shared" si="1"/>
        <v>120</v>
      </c>
      <c r="E31" s="45"/>
      <c r="F31" s="47">
        <f t="shared" si="0"/>
        <v>8.1355932203389825E-2</v>
      </c>
    </row>
    <row r="32" spans="1:6" ht="15">
      <c r="A32" s="7">
        <v>42132</v>
      </c>
      <c r="B32" s="45">
        <v>1225.6000000000001</v>
      </c>
      <c r="C32" s="45">
        <v>1129.5</v>
      </c>
      <c r="D32" s="45">
        <f t="shared" si="1"/>
        <v>96.100000000000136</v>
      </c>
      <c r="E32" s="45"/>
      <c r="F32" s="47">
        <f t="shared" si="0"/>
        <v>7.8410574412532741E-2</v>
      </c>
    </row>
    <row r="33" spans="1:6" ht="15">
      <c r="A33" s="7">
        <v>42720</v>
      </c>
      <c r="B33" s="45">
        <v>1199.9000000000001</v>
      </c>
      <c r="C33" s="45">
        <v>1110</v>
      </c>
      <c r="D33" s="45">
        <f t="shared" si="1"/>
        <v>89.900000000000091</v>
      </c>
      <c r="E33" s="45"/>
      <c r="F33" s="47">
        <f t="shared" si="0"/>
        <v>7.4922910242520277E-2</v>
      </c>
    </row>
    <row r="34" spans="1:6" ht="15">
      <c r="A34" s="7">
        <v>42727</v>
      </c>
      <c r="B34" s="45">
        <v>1199.9000000000001</v>
      </c>
      <c r="C34" s="45">
        <v>1110</v>
      </c>
      <c r="D34" s="45">
        <f t="shared" si="1"/>
        <v>89.900000000000091</v>
      </c>
      <c r="E34" s="45"/>
      <c r="F34" s="47">
        <f t="shared" si="0"/>
        <v>7.4922910242520277E-2</v>
      </c>
    </row>
    <row r="35" spans="1:6" ht="15">
      <c r="A35" s="7">
        <v>41327</v>
      </c>
      <c r="B35" s="45">
        <v>1693.4</v>
      </c>
      <c r="C35" s="45">
        <v>1566.8</v>
      </c>
      <c r="D35" s="45">
        <f t="shared" si="1"/>
        <v>126.60000000000014</v>
      </c>
      <c r="E35" s="45"/>
      <c r="F35" s="47">
        <f t="shared" si="0"/>
        <v>7.4760836187551749E-2</v>
      </c>
    </row>
    <row r="36" spans="1:6" ht="15">
      <c r="A36" s="7">
        <v>42475</v>
      </c>
      <c r="B36" s="45">
        <v>1298</v>
      </c>
      <c r="C36" s="45">
        <v>1203.3</v>
      </c>
      <c r="D36" s="45">
        <f t="shared" si="1"/>
        <v>94.700000000000045</v>
      </c>
      <c r="E36" s="45"/>
      <c r="F36" s="47">
        <f t="shared" si="0"/>
        <v>7.2958397534668762E-2</v>
      </c>
    </row>
    <row r="37" spans="1:6" ht="15">
      <c r="A37" s="7">
        <v>42286</v>
      </c>
      <c r="B37" s="45">
        <v>1196.9000000000001</v>
      </c>
      <c r="C37" s="45">
        <v>1110</v>
      </c>
      <c r="D37" s="45">
        <f t="shared" si="1"/>
        <v>86.900000000000091</v>
      </c>
      <c r="E37" s="45"/>
      <c r="F37" s="47">
        <f t="shared" si="0"/>
        <v>7.2604227587935569E-2</v>
      </c>
    </row>
    <row r="38" spans="1:6" ht="15">
      <c r="A38" s="7">
        <v>42300</v>
      </c>
      <c r="B38" s="45">
        <v>1196.9000000000001</v>
      </c>
      <c r="C38" s="45">
        <v>1110</v>
      </c>
      <c r="D38" s="45">
        <f t="shared" si="1"/>
        <v>86.900000000000091</v>
      </c>
      <c r="E38" s="45"/>
      <c r="F38" s="47">
        <f t="shared" si="0"/>
        <v>7.2604227587935569E-2</v>
      </c>
    </row>
    <row r="39" spans="1:6" ht="15">
      <c r="A39" s="7">
        <v>41936</v>
      </c>
      <c r="B39" s="45">
        <v>1305.2</v>
      </c>
      <c r="C39" s="45">
        <v>1213</v>
      </c>
      <c r="D39" s="45">
        <f t="shared" si="1"/>
        <v>92.200000000000045</v>
      </c>
      <c r="E39" s="45"/>
      <c r="F39" s="47">
        <f t="shared" si="0"/>
        <v>7.0640514863622467E-2</v>
      </c>
    </row>
    <row r="40" spans="1:6" ht="15">
      <c r="A40" s="7">
        <v>41992</v>
      </c>
      <c r="B40" s="45">
        <v>1204.8</v>
      </c>
      <c r="C40" s="45">
        <v>1120</v>
      </c>
      <c r="D40" s="45">
        <f t="shared" si="1"/>
        <v>84.799999999999955</v>
      </c>
      <c r="E40" s="45"/>
      <c r="F40" s="47">
        <f t="shared" si="0"/>
        <v>7.0385126162018558E-2</v>
      </c>
    </row>
    <row r="41" spans="1:6" ht="15">
      <c r="A41" s="7">
        <v>42293</v>
      </c>
      <c r="B41" s="45">
        <v>1193</v>
      </c>
      <c r="C41" s="45">
        <v>1110</v>
      </c>
      <c r="D41" s="45">
        <f t="shared" si="1"/>
        <v>83</v>
      </c>
      <c r="E41" s="45"/>
      <c r="F41" s="47">
        <f t="shared" si="0"/>
        <v>6.9572506286672262E-2</v>
      </c>
    </row>
    <row r="42" spans="1:6" ht="15">
      <c r="A42" s="7">
        <v>39927</v>
      </c>
      <c r="B42" s="45">
        <v>940.1</v>
      </c>
      <c r="C42" s="45">
        <v>875</v>
      </c>
      <c r="D42" s="45">
        <f t="shared" si="1"/>
        <v>65.100000000000023</v>
      </c>
      <c r="E42" s="45"/>
      <c r="F42" s="47">
        <f t="shared" si="0"/>
        <v>6.924795234549519E-2</v>
      </c>
    </row>
    <row r="43" spans="1:6" ht="15">
      <c r="A43" s="7">
        <v>42433</v>
      </c>
      <c r="B43" s="45">
        <v>1288</v>
      </c>
      <c r="C43" s="45">
        <v>1201.5</v>
      </c>
      <c r="D43" s="45">
        <f t="shared" si="1"/>
        <v>86.5</v>
      </c>
      <c r="E43" s="45"/>
      <c r="F43" s="47">
        <f t="shared" si="0"/>
        <v>6.7158385093167697E-2</v>
      </c>
    </row>
    <row r="44" spans="1:6" ht="15">
      <c r="A44" s="7">
        <v>42615</v>
      </c>
      <c r="B44" s="45">
        <v>1352.8</v>
      </c>
      <c r="C44" s="45">
        <v>1262.6000000000001</v>
      </c>
      <c r="D44" s="45">
        <f t="shared" si="1"/>
        <v>90.199999999999818</v>
      </c>
      <c r="E44" s="45"/>
      <c r="F44" s="47">
        <f t="shared" si="0"/>
        <v>6.6676522767593005E-2</v>
      </c>
    </row>
    <row r="45" spans="1:6" ht="15">
      <c r="A45" s="7">
        <v>42650</v>
      </c>
      <c r="B45" s="45">
        <v>1283.8</v>
      </c>
      <c r="C45" s="45">
        <v>1200</v>
      </c>
      <c r="D45" s="45">
        <f t="shared" si="1"/>
        <v>83.799999999999955</v>
      </c>
      <c r="E45" s="45"/>
      <c r="F45" s="47">
        <f t="shared" si="0"/>
        <v>6.5274964947811154E-2</v>
      </c>
    </row>
    <row r="46" spans="1:6" ht="15">
      <c r="A46" s="7">
        <v>41180</v>
      </c>
      <c r="B46" s="45">
        <v>1885</v>
      </c>
      <c r="C46" s="45">
        <v>1763</v>
      </c>
      <c r="D46" s="45">
        <f t="shared" si="1"/>
        <v>122</v>
      </c>
      <c r="E46" s="45"/>
      <c r="F46" s="47">
        <f t="shared" si="0"/>
        <v>6.4721485411140589E-2</v>
      </c>
    </row>
    <row r="47" spans="1:6" ht="15">
      <c r="A47" s="7">
        <v>42426</v>
      </c>
      <c r="B47" s="45">
        <v>1284</v>
      </c>
      <c r="C47" s="45">
        <v>1201.5</v>
      </c>
      <c r="D47" s="45">
        <f t="shared" si="1"/>
        <v>82.5</v>
      </c>
      <c r="E47" s="45"/>
      <c r="F47" s="47">
        <f t="shared" si="0"/>
        <v>6.4252336448598124E-2</v>
      </c>
    </row>
    <row r="48" spans="1:6" ht="15">
      <c r="A48" s="7">
        <v>41320</v>
      </c>
      <c r="B48" s="45">
        <v>1693.4</v>
      </c>
      <c r="C48" s="45">
        <v>1585.5</v>
      </c>
      <c r="D48" s="45">
        <f t="shared" si="1"/>
        <v>107.90000000000009</v>
      </c>
      <c r="E48" s="45"/>
      <c r="F48" s="47">
        <f t="shared" si="0"/>
        <v>6.3717963859690613E-2</v>
      </c>
    </row>
    <row r="49" spans="1:6" ht="15">
      <c r="A49" s="7">
        <v>41894</v>
      </c>
      <c r="B49" s="45">
        <v>1267.9000000000001</v>
      </c>
      <c r="C49" s="45">
        <v>1188.6000000000001</v>
      </c>
      <c r="D49" s="45">
        <f t="shared" si="1"/>
        <v>79.299999999999955</v>
      </c>
      <c r="E49" s="45"/>
      <c r="F49" s="47">
        <f t="shared" si="0"/>
        <v>6.2544364697531316E-2</v>
      </c>
    </row>
    <row r="50" spans="1:6" ht="15">
      <c r="A50" s="7">
        <v>42531</v>
      </c>
      <c r="B50" s="45">
        <v>1279.1000000000001</v>
      </c>
      <c r="C50" s="45">
        <v>1201.1000000000001</v>
      </c>
      <c r="D50" s="45">
        <f t="shared" si="1"/>
        <v>78</v>
      </c>
      <c r="E50" s="45"/>
      <c r="F50" s="47">
        <f t="shared" si="0"/>
        <v>6.09803768274568E-2</v>
      </c>
    </row>
    <row r="51" spans="1:6" ht="15">
      <c r="A51" s="7">
        <v>42482</v>
      </c>
      <c r="B51" s="45">
        <v>1298</v>
      </c>
      <c r="C51" s="45">
        <v>1220</v>
      </c>
      <c r="D51" s="45">
        <f t="shared" si="1"/>
        <v>78</v>
      </c>
      <c r="E51" s="45"/>
      <c r="F51" s="47">
        <f t="shared" si="0"/>
        <v>6.0092449922958396E-2</v>
      </c>
    </row>
    <row r="52" spans="1:6" ht="15">
      <c r="A52" s="7">
        <v>41187</v>
      </c>
      <c r="B52" s="45">
        <v>1885</v>
      </c>
      <c r="C52" s="45">
        <v>1772</v>
      </c>
      <c r="D52" s="45">
        <f t="shared" si="1"/>
        <v>113</v>
      </c>
      <c r="E52" s="45"/>
      <c r="F52" s="47">
        <f t="shared" si="0"/>
        <v>5.9946949602122018E-2</v>
      </c>
    </row>
    <row r="53" spans="1:6" ht="15">
      <c r="A53" s="7">
        <v>39787</v>
      </c>
      <c r="B53" s="45">
        <v>798</v>
      </c>
      <c r="C53" s="45">
        <v>751</v>
      </c>
      <c r="D53" s="45">
        <f t="shared" si="1"/>
        <v>47</v>
      </c>
      <c r="E53" s="45"/>
      <c r="F53" s="47">
        <f t="shared" si="0"/>
        <v>5.889724310776942E-2</v>
      </c>
    </row>
    <row r="54" spans="1:6" ht="15">
      <c r="A54" s="7">
        <v>41334</v>
      </c>
      <c r="B54" s="45">
        <v>1665.1000000000001</v>
      </c>
      <c r="C54" s="45">
        <v>1570.3</v>
      </c>
      <c r="D54" s="45">
        <f t="shared" si="1"/>
        <v>94.800000000000182</v>
      </c>
      <c r="E54" s="45"/>
      <c r="F54" s="47">
        <f t="shared" si="0"/>
        <v>5.6933517506456172E-2</v>
      </c>
    </row>
    <row r="55" spans="1:6" ht="15">
      <c r="A55" s="7">
        <v>41495</v>
      </c>
      <c r="B55" s="45">
        <v>1349</v>
      </c>
      <c r="C55" s="45">
        <v>1273.8</v>
      </c>
      <c r="D55" s="45">
        <f t="shared" si="1"/>
        <v>75.200000000000045</v>
      </c>
      <c r="E55" s="45"/>
      <c r="F55" s="47">
        <f t="shared" si="0"/>
        <v>5.5744996293550814E-2</v>
      </c>
    </row>
    <row r="56" spans="1:6" ht="15">
      <c r="A56" s="7">
        <v>39934</v>
      </c>
      <c r="B56" s="45">
        <v>920</v>
      </c>
      <c r="C56" s="45">
        <v>870</v>
      </c>
      <c r="D56" s="45">
        <f t="shared" si="1"/>
        <v>50</v>
      </c>
      <c r="E56" s="45"/>
      <c r="F56" s="47">
        <f t="shared" si="0"/>
        <v>5.434782608695652E-2</v>
      </c>
    </row>
    <row r="57" spans="1:6" ht="15">
      <c r="A57" s="7">
        <v>41551</v>
      </c>
      <c r="B57" s="45">
        <v>1355</v>
      </c>
      <c r="C57" s="45">
        <v>1285</v>
      </c>
      <c r="D57" s="45">
        <f t="shared" si="1"/>
        <v>70</v>
      </c>
      <c r="E57" s="45"/>
      <c r="F57" s="47">
        <f t="shared" si="0"/>
        <v>5.1660516605166053E-2</v>
      </c>
    </row>
    <row r="58" spans="1:6" ht="15">
      <c r="A58" s="7">
        <v>40305</v>
      </c>
      <c r="B58" s="45">
        <v>1212.5</v>
      </c>
      <c r="C58" s="45">
        <v>1150</v>
      </c>
      <c r="D58" s="45">
        <f t="shared" si="1"/>
        <v>62.5</v>
      </c>
      <c r="E58" s="45"/>
      <c r="F58" s="47">
        <f t="shared" si="0"/>
        <v>5.1546391752577317E-2</v>
      </c>
    </row>
    <row r="59" spans="1:6" ht="15">
      <c r="A59" s="7">
        <v>41754</v>
      </c>
      <c r="B59" s="45">
        <v>1336</v>
      </c>
      <c r="C59" s="45">
        <v>1268</v>
      </c>
      <c r="D59" s="45">
        <f t="shared" si="1"/>
        <v>68</v>
      </c>
      <c r="E59" s="45"/>
      <c r="F59" s="47">
        <f t="shared" si="0"/>
        <v>5.089820359281437E-2</v>
      </c>
    </row>
    <row r="60" spans="1:6" ht="15">
      <c r="A60" s="7">
        <v>42524</v>
      </c>
      <c r="B60" s="45">
        <v>1265</v>
      </c>
      <c r="C60" s="45">
        <v>1201.1000000000001</v>
      </c>
      <c r="D60" s="45">
        <f t="shared" si="1"/>
        <v>63.899999999999864</v>
      </c>
      <c r="E60" s="45"/>
      <c r="F60" s="47">
        <f t="shared" si="0"/>
        <v>5.0513833992094755E-2</v>
      </c>
    </row>
    <row r="61" spans="1:6" ht="15">
      <c r="A61" s="7">
        <v>42006</v>
      </c>
      <c r="B61" s="45">
        <v>1221.3</v>
      </c>
      <c r="C61" s="45">
        <v>1160</v>
      </c>
      <c r="D61" s="45">
        <f t="shared" si="1"/>
        <v>61.299999999999955</v>
      </c>
      <c r="E61" s="45"/>
      <c r="F61" s="47">
        <f t="shared" si="0"/>
        <v>5.0192417915336081E-2</v>
      </c>
    </row>
    <row r="62" spans="1:6" ht="15">
      <c r="A62" s="7">
        <v>42566</v>
      </c>
      <c r="B62" s="45">
        <v>1368.3</v>
      </c>
      <c r="C62" s="45">
        <v>1300</v>
      </c>
      <c r="D62" s="45">
        <f t="shared" si="1"/>
        <v>68.299999999999955</v>
      </c>
      <c r="E62" s="45"/>
      <c r="F62" s="47">
        <f t="shared" si="0"/>
        <v>4.9915954103632212E-2</v>
      </c>
    </row>
    <row r="63" spans="1:6" ht="15">
      <c r="A63" s="7">
        <v>42041</v>
      </c>
      <c r="B63" s="45">
        <v>1290.3</v>
      </c>
      <c r="C63" s="45">
        <v>1227</v>
      </c>
      <c r="D63" s="45">
        <f t="shared" si="1"/>
        <v>63.299999999999955</v>
      </c>
      <c r="E63" s="45"/>
      <c r="F63" s="47">
        <f t="shared" si="0"/>
        <v>4.905835852127409E-2</v>
      </c>
    </row>
    <row r="64" spans="1:6" ht="15">
      <c r="A64" s="7">
        <v>41404</v>
      </c>
      <c r="B64" s="45">
        <v>1479</v>
      </c>
      <c r="C64" s="45">
        <v>1408</v>
      </c>
      <c r="D64" s="45">
        <f t="shared" si="1"/>
        <v>71</v>
      </c>
      <c r="E64" s="45"/>
      <c r="F64" s="47">
        <f t="shared" si="0"/>
        <v>4.8005409060175794E-2</v>
      </c>
    </row>
    <row r="65" spans="1:6" ht="15">
      <c r="A65" s="7">
        <v>40445</v>
      </c>
      <c r="B65" s="45">
        <v>1297</v>
      </c>
      <c r="C65" s="45">
        <v>1237.1000000000001</v>
      </c>
      <c r="D65" s="45">
        <f t="shared" si="1"/>
        <v>59.899999999999864</v>
      </c>
      <c r="E65" s="45"/>
      <c r="F65" s="47">
        <f t="shared" si="0"/>
        <v>4.6183500385504908E-2</v>
      </c>
    </row>
    <row r="66" spans="1:6" ht="15">
      <c r="A66" s="7">
        <v>42503</v>
      </c>
      <c r="B66" s="45">
        <v>1328</v>
      </c>
      <c r="C66" s="45">
        <v>1266.8</v>
      </c>
      <c r="D66" s="45">
        <f t="shared" si="1"/>
        <v>61.200000000000045</v>
      </c>
      <c r="E66" s="45"/>
      <c r="F66" s="47">
        <f t="shared" si="0"/>
        <v>4.6084337349397625E-2</v>
      </c>
    </row>
    <row r="67" spans="1:6" ht="15">
      <c r="A67" s="7">
        <v>40361</v>
      </c>
      <c r="B67" s="45">
        <v>1244.9000000000001</v>
      </c>
      <c r="C67" s="45">
        <v>1190</v>
      </c>
      <c r="D67" s="45">
        <f t="shared" si="1"/>
        <v>54.900000000000091</v>
      </c>
      <c r="E67" s="45"/>
      <c r="F67" s="47">
        <f t="shared" ref="F67:F130" si="2">D67/B67</f>
        <v>4.4099927705036616E-2</v>
      </c>
    </row>
    <row r="68" spans="1:6" ht="15">
      <c r="A68" s="7">
        <v>42118</v>
      </c>
      <c r="B68" s="45">
        <v>1225</v>
      </c>
      <c r="C68" s="45">
        <v>1171.2</v>
      </c>
      <c r="D68" s="45">
        <f t="shared" ref="D68:D131" si="3">B68-C68</f>
        <v>53.799999999999955</v>
      </c>
      <c r="E68" s="45"/>
      <c r="F68" s="47">
        <f t="shared" si="2"/>
        <v>4.3918367346938741E-2</v>
      </c>
    </row>
    <row r="69" spans="1:6" ht="15">
      <c r="A69" s="7">
        <v>42125</v>
      </c>
      <c r="B69" s="45">
        <v>1181</v>
      </c>
      <c r="C69" s="45">
        <v>1129.5</v>
      </c>
      <c r="D69" s="45">
        <f t="shared" si="3"/>
        <v>51.5</v>
      </c>
      <c r="E69" s="45"/>
      <c r="F69" s="47">
        <f t="shared" si="2"/>
        <v>4.360711261642676E-2</v>
      </c>
    </row>
    <row r="70" spans="1:6" ht="15">
      <c r="A70" s="7">
        <v>42671</v>
      </c>
      <c r="B70" s="45">
        <v>1310</v>
      </c>
      <c r="C70" s="45">
        <v>1253.3</v>
      </c>
      <c r="D70" s="45">
        <f t="shared" si="3"/>
        <v>56.700000000000045</v>
      </c>
      <c r="E70" s="45"/>
      <c r="F70" s="47">
        <f t="shared" si="2"/>
        <v>4.3282442748091635E-2</v>
      </c>
    </row>
    <row r="71" spans="1:6" ht="15">
      <c r="A71" s="7">
        <v>42440</v>
      </c>
      <c r="B71" s="45">
        <v>1298.9000000000001</v>
      </c>
      <c r="C71" s="45">
        <v>1243</v>
      </c>
      <c r="D71" s="45">
        <f t="shared" si="3"/>
        <v>55.900000000000091</v>
      </c>
      <c r="E71" s="45"/>
      <c r="F71" s="47">
        <f t="shared" si="2"/>
        <v>4.3036415428439515E-2</v>
      </c>
    </row>
    <row r="72" spans="1:6" ht="15">
      <c r="A72" s="7">
        <v>41523</v>
      </c>
      <c r="B72" s="45">
        <v>1389.7</v>
      </c>
      <c r="C72" s="45">
        <v>1330</v>
      </c>
      <c r="D72" s="45">
        <f t="shared" si="3"/>
        <v>59.700000000000045</v>
      </c>
      <c r="E72" s="45"/>
      <c r="F72" s="47">
        <f t="shared" si="2"/>
        <v>4.295891199539472E-2</v>
      </c>
    </row>
    <row r="73" spans="1:6" ht="15">
      <c r="A73" s="7">
        <v>41432</v>
      </c>
      <c r="B73" s="45">
        <v>1437</v>
      </c>
      <c r="C73" s="45">
        <v>1377</v>
      </c>
      <c r="D73" s="45">
        <f t="shared" si="3"/>
        <v>60</v>
      </c>
      <c r="E73" s="45"/>
      <c r="F73" s="47">
        <f t="shared" si="2"/>
        <v>4.1753653444676408E-2</v>
      </c>
    </row>
    <row r="74" spans="1:6" ht="15">
      <c r="A74" s="7">
        <v>42447</v>
      </c>
      <c r="B74" s="45">
        <v>1282.4000000000001</v>
      </c>
      <c r="C74" s="45">
        <v>1229</v>
      </c>
      <c r="D74" s="45">
        <f t="shared" si="3"/>
        <v>53.400000000000091</v>
      </c>
      <c r="E74" s="45"/>
      <c r="F74" s="47">
        <f t="shared" si="2"/>
        <v>4.1640673736743676E-2</v>
      </c>
    </row>
    <row r="75" spans="1:6" ht="15">
      <c r="A75" s="7">
        <v>42279</v>
      </c>
      <c r="B75" s="45">
        <v>1152.9000000000001</v>
      </c>
      <c r="C75" s="45">
        <v>1105</v>
      </c>
      <c r="D75" s="45">
        <f t="shared" si="3"/>
        <v>47.900000000000091</v>
      </c>
      <c r="E75" s="45"/>
      <c r="F75" s="47">
        <f t="shared" si="2"/>
        <v>4.1547402203139981E-2</v>
      </c>
    </row>
    <row r="76" spans="1:6" ht="15">
      <c r="A76" s="7">
        <v>41488</v>
      </c>
      <c r="B76" s="45">
        <v>1349</v>
      </c>
      <c r="C76" s="45">
        <v>1293.1000000000001</v>
      </c>
      <c r="D76" s="45">
        <f t="shared" si="3"/>
        <v>55.899999999999864</v>
      </c>
      <c r="E76" s="45"/>
      <c r="F76" s="47">
        <f t="shared" si="2"/>
        <v>4.1438102297998415E-2</v>
      </c>
    </row>
    <row r="77" spans="1:6" ht="15">
      <c r="A77" s="7">
        <v>42244</v>
      </c>
      <c r="B77" s="45">
        <v>1175</v>
      </c>
      <c r="C77" s="45">
        <v>1127.8</v>
      </c>
      <c r="D77" s="45">
        <f t="shared" si="3"/>
        <v>47.200000000000045</v>
      </c>
      <c r="E77" s="45"/>
      <c r="F77" s="47">
        <f t="shared" si="2"/>
        <v>4.0170212765957489E-2</v>
      </c>
    </row>
    <row r="78" spans="1:6" ht="15">
      <c r="A78" s="7">
        <v>39920</v>
      </c>
      <c r="B78" s="45">
        <v>879.5</v>
      </c>
      <c r="C78" s="45">
        <v>844.30000000000007</v>
      </c>
      <c r="D78" s="45">
        <f t="shared" si="3"/>
        <v>35.199999999999932</v>
      </c>
      <c r="E78" s="45"/>
      <c r="F78" s="47">
        <f t="shared" si="2"/>
        <v>4.0022740193291564E-2</v>
      </c>
    </row>
    <row r="79" spans="1:6" ht="15">
      <c r="A79" s="7">
        <v>39815</v>
      </c>
      <c r="B79" s="45">
        <v>882</v>
      </c>
      <c r="C79" s="45">
        <v>847</v>
      </c>
      <c r="D79" s="45">
        <f t="shared" si="3"/>
        <v>35</v>
      </c>
      <c r="E79" s="45"/>
      <c r="F79" s="47">
        <f t="shared" si="2"/>
        <v>3.968253968253968E-2</v>
      </c>
    </row>
    <row r="80" spans="1:6" ht="15">
      <c r="A80" s="7">
        <v>41439</v>
      </c>
      <c r="B80" s="45">
        <v>1437</v>
      </c>
      <c r="C80" s="45">
        <v>1380</v>
      </c>
      <c r="D80" s="45">
        <f t="shared" si="3"/>
        <v>57</v>
      </c>
      <c r="E80" s="45"/>
      <c r="F80" s="47">
        <f t="shared" si="2"/>
        <v>3.9665970772442591E-2</v>
      </c>
    </row>
    <row r="81" spans="1:6" ht="15">
      <c r="A81" s="7">
        <v>42384</v>
      </c>
      <c r="B81" s="45">
        <v>1118</v>
      </c>
      <c r="C81" s="45">
        <v>1073.8</v>
      </c>
      <c r="D81" s="45">
        <f t="shared" si="3"/>
        <v>44.200000000000045</v>
      </c>
      <c r="E81" s="45"/>
      <c r="F81" s="47">
        <f t="shared" si="2"/>
        <v>3.9534883720930274E-2</v>
      </c>
    </row>
    <row r="82" spans="1:6" ht="15">
      <c r="A82" s="7">
        <v>42391</v>
      </c>
      <c r="B82" s="45">
        <v>1118</v>
      </c>
      <c r="C82" s="45">
        <v>1073.8</v>
      </c>
      <c r="D82" s="45">
        <f t="shared" si="3"/>
        <v>44.200000000000045</v>
      </c>
      <c r="E82" s="45"/>
      <c r="F82" s="47">
        <f t="shared" si="2"/>
        <v>3.9534883720930274E-2</v>
      </c>
    </row>
    <row r="83" spans="1:6" ht="15">
      <c r="A83" s="7">
        <v>42104</v>
      </c>
      <c r="B83" s="45">
        <v>1225</v>
      </c>
      <c r="C83" s="45">
        <v>1177</v>
      </c>
      <c r="D83" s="45">
        <f t="shared" si="3"/>
        <v>48</v>
      </c>
      <c r="E83" s="45"/>
      <c r="F83" s="47">
        <f t="shared" si="2"/>
        <v>3.9183673469387753E-2</v>
      </c>
    </row>
    <row r="84" spans="1:6" ht="15">
      <c r="A84" s="7">
        <v>42356</v>
      </c>
      <c r="B84" s="45">
        <v>1082.5</v>
      </c>
      <c r="C84" s="45">
        <v>1041</v>
      </c>
      <c r="D84" s="45">
        <f t="shared" si="3"/>
        <v>41.5</v>
      </c>
      <c r="E84" s="45"/>
      <c r="F84" s="47">
        <f t="shared" si="2"/>
        <v>3.8337182448036952E-2</v>
      </c>
    </row>
    <row r="85" spans="1:6" ht="15">
      <c r="A85" s="7">
        <v>41257</v>
      </c>
      <c r="B85" s="45">
        <v>1752</v>
      </c>
      <c r="C85" s="45">
        <v>1685</v>
      </c>
      <c r="D85" s="45">
        <f t="shared" si="3"/>
        <v>67</v>
      </c>
      <c r="E85" s="45"/>
      <c r="F85" s="47">
        <f t="shared" si="2"/>
        <v>3.8242009132420089E-2</v>
      </c>
    </row>
    <row r="86" spans="1:6" ht="15">
      <c r="A86" s="7">
        <v>42167</v>
      </c>
      <c r="B86" s="45">
        <v>1206.8</v>
      </c>
      <c r="C86" s="45">
        <v>1161</v>
      </c>
      <c r="D86" s="45">
        <f t="shared" si="3"/>
        <v>45.799999999999955</v>
      </c>
      <c r="E86" s="45"/>
      <c r="F86" s="47">
        <f t="shared" si="2"/>
        <v>3.7951607557175963E-2</v>
      </c>
    </row>
    <row r="87" spans="1:6" ht="15">
      <c r="A87" s="7">
        <v>42174</v>
      </c>
      <c r="B87" s="45">
        <v>1206.8</v>
      </c>
      <c r="C87" s="45">
        <v>1161</v>
      </c>
      <c r="D87" s="45">
        <f t="shared" si="3"/>
        <v>45.799999999999955</v>
      </c>
      <c r="E87" s="45"/>
      <c r="F87" s="47">
        <f t="shared" si="2"/>
        <v>3.7951607557175963E-2</v>
      </c>
    </row>
    <row r="88" spans="1:6" ht="15">
      <c r="A88" s="7">
        <v>42608</v>
      </c>
      <c r="B88" s="45">
        <v>1366</v>
      </c>
      <c r="C88" s="45">
        <v>1315</v>
      </c>
      <c r="D88" s="45">
        <f t="shared" si="3"/>
        <v>51</v>
      </c>
      <c r="E88" s="45"/>
      <c r="F88" s="47">
        <f t="shared" si="2"/>
        <v>3.7335285505124452E-2</v>
      </c>
    </row>
    <row r="89" spans="1:6" ht="15">
      <c r="A89" s="7">
        <v>42048</v>
      </c>
      <c r="B89" s="45">
        <v>1260</v>
      </c>
      <c r="C89" s="45">
        <v>1213</v>
      </c>
      <c r="D89" s="45">
        <f t="shared" si="3"/>
        <v>47</v>
      </c>
      <c r="E89" s="45"/>
      <c r="F89" s="47">
        <f t="shared" si="2"/>
        <v>3.7301587301587301E-2</v>
      </c>
    </row>
    <row r="90" spans="1:6" ht="15">
      <c r="A90" s="7">
        <v>42013</v>
      </c>
      <c r="B90" s="45">
        <v>1250</v>
      </c>
      <c r="C90" s="45">
        <v>1204.5</v>
      </c>
      <c r="D90" s="45">
        <f t="shared" si="3"/>
        <v>45.5</v>
      </c>
      <c r="E90" s="45"/>
      <c r="F90" s="47">
        <f t="shared" si="2"/>
        <v>3.6400000000000002E-2</v>
      </c>
    </row>
    <row r="91" spans="1:6" ht="15">
      <c r="A91" s="7">
        <v>42111</v>
      </c>
      <c r="B91" s="45">
        <v>1225</v>
      </c>
      <c r="C91" s="45">
        <v>1180.5</v>
      </c>
      <c r="D91" s="45">
        <f t="shared" si="3"/>
        <v>44.5</v>
      </c>
      <c r="E91" s="45"/>
      <c r="F91" s="47">
        <f t="shared" si="2"/>
        <v>3.6326530612244896E-2</v>
      </c>
    </row>
    <row r="92" spans="1:6" ht="15">
      <c r="A92" s="7">
        <v>41621</v>
      </c>
      <c r="B92" s="45">
        <v>1261.8</v>
      </c>
      <c r="C92" s="45">
        <v>1216.1000000000001</v>
      </c>
      <c r="D92" s="45">
        <f t="shared" si="3"/>
        <v>45.699999999999818</v>
      </c>
      <c r="E92" s="45"/>
      <c r="F92" s="47">
        <f t="shared" si="2"/>
        <v>3.6218101125376302E-2</v>
      </c>
    </row>
    <row r="93" spans="1:6" ht="15">
      <c r="A93" s="7">
        <v>42496</v>
      </c>
      <c r="B93" s="45">
        <v>1328</v>
      </c>
      <c r="C93" s="45">
        <v>1280</v>
      </c>
      <c r="D93" s="45">
        <f t="shared" si="3"/>
        <v>48</v>
      </c>
      <c r="E93" s="45"/>
      <c r="F93" s="47">
        <f t="shared" si="2"/>
        <v>3.614457831325301E-2</v>
      </c>
    </row>
    <row r="94" spans="1:6" ht="15">
      <c r="A94" s="7">
        <v>42713</v>
      </c>
      <c r="B94" s="45">
        <v>1197</v>
      </c>
      <c r="C94" s="45">
        <v>1155</v>
      </c>
      <c r="D94" s="45">
        <f t="shared" si="3"/>
        <v>42</v>
      </c>
      <c r="E94" s="45"/>
      <c r="F94" s="47">
        <f t="shared" si="2"/>
        <v>3.5087719298245612E-2</v>
      </c>
    </row>
    <row r="95" spans="1:6" ht="15">
      <c r="A95" s="7">
        <v>41614</v>
      </c>
      <c r="B95" s="45">
        <v>1259</v>
      </c>
      <c r="C95" s="45">
        <v>1216.1000000000001</v>
      </c>
      <c r="D95" s="45">
        <f t="shared" si="3"/>
        <v>42.899999999999864</v>
      </c>
      <c r="E95" s="45"/>
      <c r="F95" s="47">
        <f t="shared" si="2"/>
        <v>3.4074662430500287E-2</v>
      </c>
    </row>
    <row r="96" spans="1:6" ht="15">
      <c r="A96" s="7">
        <v>41684</v>
      </c>
      <c r="B96" s="45">
        <v>1348.8</v>
      </c>
      <c r="C96" s="45">
        <v>1303</v>
      </c>
      <c r="D96" s="45">
        <f t="shared" si="3"/>
        <v>45.799999999999955</v>
      </c>
      <c r="E96" s="45"/>
      <c r="F96" s="47">
        <f t="shared" si="2"/>
        <v>3.3956109134045044E-2</v>
      </c>
    </row>
    <row r="97" spans="1:6" ht="15">
      <c r="A97" s="7">
        <v>41005</v>
      </c>
      <c r="B97" s="45">
        <v>1682.1000000000001</v>
      </c>
      <c r="C97" s="45">
        <v>1626.3</v>
      </c>
      <c r="D97" s="45">
        <f t="shared" si="3"/>
        <v>55.800000000000182</v>
      </c>
      <c r="E97" s="45"/>
      <c r="F97" s="47">
        <f t="shared" si="2"/>
        <v>3.3172819689673727E-2</v>
      </c>
    </row>
    <row r="98" spans="1:6" ht="15">
      <c r="A98" s="7">
        <v>42510</v>
      </c>
      <c r="B98" s="45">
        <v>1287</v>
      </c>
      <c r="C98" s="45">
        <v>1245</v>
      </c>
      <c r="D98" s="45">
        <f t="shared" si="3"/>
        <v>42</v>
      </c>
      <c r="E98" s="45"/>
      <c r="F98" s="47">
        <f t="shared" si="2"/>
        <v>3.2634032634032632E-2</v>
      </c>
    </row>
    <row r="99" spans="1:6" ht="15">
      <c r="A99" s="7">
        <v>35685</v>
      </c>
      <c r="B99" s="45">
        <v>331.1</v>
      </c>
      <c r="C99" s="45">
        <v>320.40000000000003</v>
      </c>
      <c r="D99" s="45">
        <f t="shared" si="3"/>
        <v>10.699999999999989</v>
      </c>
      <c r="E99" s="45"/>
      <c r="F99" s="47">
        <f t="shared" si="2"/>
        <v>3.2316520688613674E-2</v>
      </c>
    </row>
    <row r="100" spans="1:6" ht="15">
      <c r="A100" s="7">
        <v>42643</v>
      </c>
      <c r="B100" s="45">
        <v>1350</v>
      </c>
      <c r="C100" s="45">
        <v>1307</v>
      </c>
      <c r="D100" s="45">
        <f t="shared" si="3"/>
        <v>43</v>
      </c>
      <c r="E100" s="45"/>
      <c r="F100" s="47">
        <f t="shared" si="2"/>
        <v>3.1851851851851853E-2</v>
      </c>
    </row>
    <row r="101" spans="1:6" ht="15">
      <c r="A101" s="7">
        <v>41880</v>
      </c>
      <c r="B101" s="45">
        <v>1315</v>
      </c>
      <c r="C101" s="45">
        <v>1273.4000000000001</v>
      </c>
      <c r="D101" s="45">
        <f t="shared" si="3"/>
        <v>41.599999999999909</v>
      </c>
      <c r="E101" s="45"/>
      <c r="F101" s="47">
        <f t="shared" si="2"/>
        <v>3.1634980988593089E-2</v>
      </c>
    </row>
    <row r="102" spans="1:6" ht="15">
      <c r="A102" s="7">
        <v>42657</v>
      </c>
      <c r="B102" s="45">
        <v>1283.2</v>
      </c>
      <c r="C102" s="45">
        <v>1243</v>
      </c>
      <c r="D102" s="45">
        <f t="shared" si="3"/>
        <v>40.200000000000045</v>
      </c>
      <c r="E102" s="45"/>
      <c r="F102" s="47">
        <f t="shared" si="2"/>
        <v>3.1327930174563624E-2</v>
      </c>
    </row>
    <row r="103" spans="1:6" ht="15">
      <c r="A103" s="7">
        <v>42587</v>
      </c>
      <c r="B103" s="45">
        <v>1373</v>
      </c>
      <c r="C103" s="45">
        <v>1330</v>
      </c>
      <c r="D103" s="45">
        <f t="shared" si="3"/>
        <v>43</v>
      </c>
      <c r="E103" s="45"/>
      <c r="F103" s="47">
        <f t="shared" si="2"/>
        <v>3.1318281136198105E-2</v>
      </c>
    </row>
    <row r="104" spans="1:6" ht="15">
      <c r="A104" s="7">
        <v>42083</v>
      </c>
      <c r="B104" s="45">
        <v>1212.9000000000001</v>
      </c>
      <c r="C104" s="45">
        <v>1175.2</v>
      </c>
      <c r="D104" s="45">
        <f t="shared" si="3"/>
        <v>37.700000000000045</v>
      </c>
      <c r="E104" s="45"/>
      <c r="F104" s="47">
        <f t="shared" si="2"/>
        <v>3.1082529474812468E-2</v>
      </c>
    </row>
    <row r="105" spans="1:6" ht="15">
      <c r="A105" s="7">
        <v>41131</v>
      </c>
      <c r="B105" s="45">
        <v>1650</v>
      </c>
      <c r="C105" s="45">
        <v>1598.8</v>
      </c>
      <c r="D105" s="45">
        <f t="shared" si="3"/>
        <v>51.200000000000045</v>
      </c>
      <c r="E105" s="45"/>
      <c r="F105" s="47">
        <f t="shared" si="2"/>
        <v>3.1030303030303057E-2</v>
      </c>
    </row>
    <row r="106" spans="1:6" ht="15">
      <c r="A106" s="7">
        <v>42468</v>
      </c>
      <c r="B106" s="45">
        <v>1260</v>
      </c>
      <c r="C106" s="45">
        <v>1221.1000000000001</v>
      </c>
      <c r="D106" s="45">
        <f t="shared" si="3"/>
        <v>38.899999999999864</v>
      </c>
      <c r="E106" s="45"/>
      <c r="F106" s="47">
        <f t="shared" si="2"/>
        <v>3.0873015873015764E-2</v>
      </c>
    </row>
    <row r="107" spans="1:6" ht="15">
      <c r="A107" s="7">
        <v>42769</v>
      </c>
      <c r="B107" s="45">
        <v>1225</v>
      </c>
      <c r="C107" s="45">
        <v>1187.5</v>
      </c>
      <c r="D107" s="45">
        <f t="shared" si="3"/>
        <v>37.5</v>
      </c>
      <c r="E107" s="45"/>
      <c r="F107" s="47">
        <f t="shared" si="2"/>
        <v>3.0612244897959183E-2</v>
      </c>
    </row>
    <row r="108" spans="1:6" ht="15">
      <c r="A108" s="7">
        <v>42160</v>
      </c>
      <c r="B108" s="45">
        <v>1197.4000000000001</v>
      </c>
      <c r="C108" s="45">
        <v>1161</v>
      </c>
      <c r="D108" s="45">
        <f t="shared" si="3"/>
        <v>36.400000000000091</v>
      </c>
      <c r="E108" s="45"/>
      <c r="F108" s="47">
        <f t="shared" si="2"/>
        <v>3.0399198262903031E-2</v>
      </c>
    </row>
    <row r="109" spans="1:6" ht="15">
      <c r="A109" s="7">
        <v>40424</v>
      </c>
      <c r="B109" s="45">
        <v>1252.7</v>
      </c>
      <c r="C109" s="45">
        <v>1215</v>
      </c>
      <c r="D109" s="45">
        <f t="shared" si="3"/>
        <v>37.700000000000045</v>
      </c>
      <c r="E109" s="45"/>
      <c r="F109" s="47">
        <f t="shared" si="2"/>
        <v>3.0094994811207827E-2</v>
      </c>
    </row>
    <row r="110" spans="1:6" ht="15">
      <c r="A110" s="7">
        <v>40221</v>
      </c>
      <c r="B110" s="45">
        <v>1112.3</v>
      </c>
      <c r="C110" s="45">
        <v>1079.8</v>
      </c>
      <c r="D110" s="45">
        <f t="shared" si="3"/>
        <v>32.5</v>
      </c>
      <c r="E110" s="45"/>
      <c r="F110" s="47">
        <f t="shared" si="2"/>
        <v>2.9218735952530793E-2</v>
      </c>
    </row>
    <row r="111" spans="1:6" ht="15">
      <c r="A111" s="7">
        <v>41740</v>
      </c>
      <c r="B111" s="45">
        <v>1330</v>
      </c>
      <c r="C111" s="45">
        <v>1291.5</v>
      </c>
      <c r="D111" s="45">
        <f t="shared" si="3"/>
        <v>38.5</v>
      </c>
      <c r="E111" s="45"/>
      <c r="F111" s="47">
        <f t="shared" si="2"/>
        <v>2.8947368421052631E-2</v>
      </c>
    </row>
    <row r="112" spans="1:6" ht="15">
      <c r="A112" s="7">
        <v>41453</v>
      </c>
      <c r="B112" s="45">
        <v>1248.5</v>
      </c>
      <c r="C112" s="45">
        <v>1212.5</v>
      </c>
      <c r="D112" s="45">
        <f t="shared" si="3"/>
        <v>36</v>
      </c>
      <c r="E112" s="45"/>
      <c r="F112" s="47">
        <f t="shared" si="2"/>
        <v>2.8834601521826191E-2</v>
      </c>
    </row>
    <row r="113" spans="1:6" ht="15">
      <c r="A113" s="7">
        <v>42349</v>
      </c>
      <c r="B113" s="45">
        <v>1090</v>
      </c>
      <c r="C113" s="45">
        <v>1058.8</v>
      </c>
      <c r="D113" s="45">
        <f t="shared" si="3"/>
        <v>31.200000000000045</v>
      </c>
      <c r="E113" s="45"/>
      <c r="F113" s="47">
        <f t="shared" si="2"/>
        <v>2.8623853211009215E-2</v>
      </c>
    </row>
    <row r="114" spans="1:6" ht="15">
      <c r="A114" s="7">
        <v>41705</v>
      </c>
      <c r="B114" s="45">
        <v>1361.8</v>
      </c>
      <c r="C114" s="45">
        <v>1323.4</v>
      </c>
      <c r="D114" s="45">
        <f t="shared" si="3"/>
        <v>38.399999999999864</v>
      </c>
      <c r="E114" s="45"/>
      <c r="F114" s="47">
        <f t="shared" si="2"/>
        <v>2.819797327067107E-2</v>
      </c>
    </row>
    <row r="115" spans="1:6" ht="15">
      <c r="A115" s="7">
        <v>40480</v>
      </c>
      <c r="B115" s="45">
        <v>1391.7</v>
      </c>
      <c r="C115" s="45">
        <v>1352.9</v>
      </c>
      <c r="D115" s="45">
        <f t="shared" si="3"/>
        <v>38.799999999999955</v>
      </c>
      <c r="E115" s="45"/>
      <c r="F115" s="47">
        <f t="shared" si="2"/>
        <v>2.7879571746784473E-2</v>
      </c>
    </row>
    <row r="116" spans="1:6" ht="15">
      <c r="A116" s="7">
        <v>42251</v>
      </c>
      <c r="B116" s="45">
        <v>1137.8</v>
      </c>
      <c r="C116" s="45">
        <v>1106.5</v>
      </c>
      <c r="D116" s="45">
        <f t="shared" si="3"/>
        <v>31.299999999999955</v>
      </c>
      <c r="E116" s="45"/>
      <c r="F116" s="47">
        <f t="shared" si="2"/>
        <v>2.7509228335384037E-2</v>
      </c>
    </row>
    <row r="117" spans="1:6" ht="15">
      <c r="A117" s="7">
        <v>39668</v>
      </c>
      <c r="B117" s="45">
        <v>874</v>
      </c>
      <c r="C117" s="45">
        <v>850</v>
      </c>
      <c r="D117" s="45">
        <f t="shared" si="3"/>
        <v>24</v>
      </c>
      <c r="E117" s="45"/>
      <c r="F117" s="47">
        <f t="shared" si="2"/>
        <v>2.7459954233409609E-2</v>
      </c>
    </row>
    <row r="118" spans="1:6" ht="15">
      <c r="A118" s="7">
        <v>42601</v>
      </c>
      <c r="B118" s="45">
        <v>1366</v>
      </c>
      <c r="C118" s="45">
        <v>1328.5</v>
      </c>
      <c r="D118" s="45">
        <f t="shared" si="3"/>
        <v>37.5</v>
      </c>
      <c r="E118" s="45"/>
      <c r="F118" s="47">
        <f t="shared" si="2"/>
        <v>2.7452415812591509E-2</v>
      </c>
    </row>
    <row r="119" spans="1:6" ht="15">
      <c r="A119" s="7">
        <v>41978</v>
      </c>
      <c r="B119" s="45">
        <v>1220</v>
      </c>
      <c r="C119" s="45">
        <v>1187.3</v>
      </c>
      <c r="D119" s="45">
        <f t="shared" si="3"/>
        <v>32.700000000000045</v>
      </c>
      <c r="E119" s="45"/>
      <c r="F119" s="47">
        <f t="shared" si="2"/>
        <v>2.6803278688524626E-2</v>
      </c>
    </row>
    <row r="120" spans="1:6" ht="15">
      <c r="A120" s="7">
        <v>41873</v>
      </c>
      <c r="B120" s="45">
        <v>1293</v>
      </c>
      <c r="C120" s="45">
        <v>1259</v>
      </c>
      <c r="D120" s="45">
        <f t="shared" si="3"/>
        <v>34</v>
      </c>
      <c r="E120" s="45"/>
      <c r="F120" s="47">
        <f t="shared" si="2"/>
        <v>2.6295436968290797E-2</v>
      </c>
    </row>
    <row r="121" spans="1:6" ht="15">
      <c r="A121" s="7">
        <v>41691</v>
      </c>
      <c r="B121" s="45">
        <v>1348.8</v>
      </c>
      <c r="C121" s="45">
        <v>1313.6000000000001</v>
      </c>
      <c r="D121" s="45">
        <f t="shared" si="3"/>
        <v>35.199999999999818</v>
      </c>
      <c r="E121" s="45"/>
      <c r="F121" s="47">
        <f t="shared" si="2"/>
        <v>2.609727164887294E-2</v>
      </c>
    </row>
    <row r="122" spans="1:6" ht="15">
      <c r="A122" s="7">
        <v>41502</v>
      </c>
      <c r="B122" s="45">
        <v>1391</v>
      </c>
      <c r="C122" s="45">
        <v>1355</v>
      </c>
      <c r="D122" s="45">
        <f t="shared" si="3"/>
        <v>36</v>
      </c>
      <c r="E122" s="45"/>
      <c r="F122" s="47">
        <f t="shared" si="2"/>
        <v>2.5880661394680086E-2</v>
      </c>
    </row>
    <row r="123" spans="1:6" ht="15">
      <c r="A123" s="7">
        <v>41138</v>
      </c>
      <c r="B123" s="45">
        <v>1626</v>
      </c>
      <c r="C123" s="45">
        <v>1585</v>
      </c>
      <c r="D123" s="45">
        <f t="shared" si="3"/>
        <v>41</v>
      </c>
      <c r="E123" s="45"/>
      <c r="F123" s="47">
        <f t="shared" si="2"/>
        <v>2.5215252152521524E-2</v>
      </c>
    </row>
    <row r="124" spans="1:6" ht="15">
      <c r="A124" s="7">
        <v>42377</v>
      </c>
      <c r="B124" s="45">
        <v>1118</v>
      </c>
      <c r="C124" s="45">
        <v>1090</v>
      </c>
      <c r="D124" s="45">
        <f t="shared" si="3"/>
        <v>28</v>
      </c>
      <c r="E124" s="45"/>
      <c r="F124" s="47">
        <f t="shared" si="2"/>
        <v>2.5044722719141325E-2</v>
      </c>
    </row>
    <row r="125" spans="1:6" ht="15">
      <c r="A125" s="7">
        <v>39857</v>
      </c>
      <c r="B125" s="45">
        <v>962.5</v>
      </c>
      <c r="C125" s="45">
        <v>938.4</v>
      </c>
      <c r="D125" s="45">
        <f t="shared" si="3"/>
        <v>24.100000000000023</v>
      </c>
      <c r="E125" s="45"/>
      <c r="F125" s="47">
        <f t="shared" si="2"/>
        <v>2.5038961038961062E-2</v>
      </c>
    </row>
    <row r="126" spans="1:6" ht="15">
      <c r="A126" s="7">
        <v>42797</v>
      </c>
      <c r="B126" s="45">
        <v>1246</v>
      </c>
      <c r="C126" s="45">
        <v>1215</v>
      </c>
      <c r="D126" s="45">
        <f t="shared" si="3"/>
        <v>31</v>
      </c>
      <c r="E126" s="45"/>
      <c r="F126" s="47">
        <f t="shared" si="2"/>
        <v>2.4879614767255216E-2</v>
      </c>
    </row>
    <row r="127" spans="1:6" ht="15">
      <c r="A127" s="7">
        <v>42776</v>
      </c>
      <c r="B127" s="45">
        <v>1250.7</v>
      </c>
      <c r="C127" s="45">
        <v>1220</v>
      </c>
      <c r="D127" s="45">
        <f t="shared" si="3"/>
        <v>30.700000000000045</v>
      </c>
      <c r="E127" s="45"/>
      <c r="F127" s="47">
        <f t="shared" si="2"/>
        <v>2.454625409770532E-2</v>
      </c>
    </row>
    <row r="128" spans="1:6" ht="15">
      <c r="A128" s="7">
        <v>42783</v>
      </c>
      <c r="B128" s="45">
        <v>1250.7</v>
      </c>
      <c r="C128" s="45">
        <v>1220</v>
      </c>
      <c r="D128" s="45">
        <f t="shared" si="3"/>
        <v>30.700000000000045</v>
      </c>
      <c r="E128" s="45"/>
      <c r="F128" s="47">
        <f t="shared" si="2"/>
        <v>2.454625409770532E-2</v>
      </c>
    </row>
    <row r="129" spans="1:6" ht="15">
      <c r="A129" s="7">
        <v>42307</v>
      </c>
      <c r="B129" s="45">
        <v>1159</v>
      </c>
      <c r="C129" s="45">
        <v>1130.7</v>
      </c>
      <c r="D129" s="45">
        <f t="shared" si="3"/>
        <v>28.299999999999955</v>
      </c>
      <c r="E129" s="45"/>
      <c r="F129" s="47">
        <f t="shared" si="2"/>
        <v>2.4417601380500392E-2</v>
      </c>
    </row>
    <row r="130" spans="1:6" ht="15">
      <c r="A130" s="7">
        <v>42342</v>
      </c>
      <c r="B130" s="45">
        <v>1090</v>
      </c>
      <c r="C130" s="45">
        <v>1063.8</v>
      </c>
      <c r="D130" s="45">
        <f t="shared" si="3"/>
        <v>26.200000000000045</v>
      </c>
      <c r="E130" s="45"/>
      <c r="F130" s="47">
        <f t="shared" si="2"/>
        <v>2.4036697247706462E-2</v>
      </c>
    </row>
    <row r="131" spans="1:6" ht="15">
      <c r="A131" s="7">
        <v>41544</v>
      </c>
      <c r="B131" s="45">
        <v>1345</v>
      </c>
      <c r="C131" s="45">
        <v>1313</v>
      </c>
      <c r="D131" s="45">
        <f t="shared" si="3"/>
        <v>32</v>
      </c>
      <c r="E131" s="45"/>
      <c r="F131" s="47">
        <f t="shared" ref="F131:F194" si="4">D131/B131</f>
        <v>2.379182156133829E-2</v>
      </c>
    </row>
    <row r="132" spans="1:6" ht="15">
      <c r="A132" s="7">
        <v>42706</v>
      </c>
      <c r="B132" s="45">
        <v>1186.7</v>
      </c>
      <c r="C132" s="45">
        <v>1159</v>
      </c>
      <c r="D132" s="45">
        <f t="shared" ref="D132:D195" si="5">B132-C132</f>
        <v>27.700000000000045</v>
      </c>
      <c r="E132" s="45"/>
      <c r="F132" s="47">
        <f t="shared" si="4"/>
        <v>2.3342040953905827E-2</v>
      </c>
    </row>
    <row r="133" spans="1:6" ht="15">
      <c r="A133" s="7">
        <v>42594</v>
      </c>
      <c r="B133" s="45">
        <v>1360</v>
      </c>
      <c r="C133" s="45">
        <v>1328.5</v>
      </c>
      <c r="D133" s="45">
        <f t="shared" si="5"/>
        <v>31.5</v>
      </c>
      <c r="E133" s="45"/>
      <c r="F133" s="47">
        <f t="shared" si="4"/>
        <v>2.3161764705882354E-2</v>
      </c>
    </row>
    <row r="134" spans="1:6" ht="15">
      <c r="A134" s="7">
        <v>41866</v>
      </c>
      <c r="B134" s="45">
        <v>1324.9</v>
      </c>
      <c r="C134" s="45">
        <v>1295.7</v>
      </c>
      <c r="D134" s="45">
        <f t="shared" si="5"/>
        <v>29.200000000000045</v>
      </c>
      <c r="E134" s="45"/>
      <c r="F134" s="47">
        <f t="shared" si="4"/>
        <v>2.2039399199939649E-2</v>
      </c>
    </row>
    <row r="135" spans="1:6" ht="15">
      <c r="A135" s="7">
        <v>40459</v>
      </c>
      <c r="B135" s="45">
        <v>1365.1000000000001</v>
      </c>
      <c r="C135" s="45">
        <v>1335.6000000000001</v>
      </c>
      <c r="D135" s="45">
        <f t="shared" si="5"/>
        <v>29.5</v>
      </c>
      <c r="E135" s="45"/>
      <c r="F135" s="47">
        <f t="shared" si="4"/>
        <v>2.1610138451395498E-2</v>
      </c>
    </row>
    <row r="136" spans="1:6" ht="15">
      <c r="A136" s="7">
        <v>40347</v>
      </c>
      <c r="B136" s="45">
        <v>1278.9000000000001</v>
      </c>
      <c r="C136" s="45">
        <v>1252</v>
      </c>
      <c r="D136" s="45">
        <f t="shared" si="5"/>
        <v>26.900000000000091</v>
      </c>
      <c r="E136" s="45"/>
      <c r="F136" s="47">
        <f t="shared" si="4"/>
        <v>2.1033700836656573E-2</v>
      </c>
    </row>
    <row r="137" spans="1:6" ht="15">
      <c r="A137" s="7">
        <v>41761</v>
      </c>
      <c r="B137" s="45">
        <v>1308.5</v>
      </c>
      <c r="C137" s="45">
        <v>1282.1000000000001</v>
      </c>
      <c r="D137" s="45">
        <f t="shared" si="5"/>
        <v>26.399999999999864</v>
      </c>
      <c r="E137" s="45"/>
      <c r="F137" s="47">
        <f t="shared" si="4"/>
        <v>2.017577378677865E-2</v>
      </c>
    </row>
    <row r="138" spans="1:6" ht="15">
      <c r="A138" s="7">
        <v>41425</v>
      </c>
      <c r="B138" s="45">
        <v>1407.2</v>
      </c>
      <c r="C138" s="45">
        <v>1380</v>
      </c>
      <c r="D138" s="45">
        <f t="shared" si="5"/>
        <v>27.200000000000045</v>
      </c>
      <c r="E138" s="45"/>
      <c r="F138" s="47">
        <f t="shared" si="4"/>
        <v>1.9329164297896564E-2</v>
      </c>
    </row>
    <row r="139" spans="1:6" ht="15">
      <c r="A139" s="7">
        <v>41929</v>
      </c>
      <c r="B139" s="45">
        <v>1252</v>
      </c>
      <c r="C139" s="45">
        <v>1228</v>
      </c>
      <c r="D139" s="45">
        <f t="shared" si="5"/>
        <v>24</v>
      </c>
      <c r="E139" s="45"/>
      <c r="F139" s="47">
        <f t="shared" si="4"/>
        <v>1.9169329073482427E-2</v>
      </c>
    </row>
    <row r="140" spans="1:6" ht="15">
      <c r="A140" s="7">
        <v>42237</v>
      </c>
      <c r="B140" s="45">
        <v>1169</v>
      </c>
      <c r="C140" s="45">
        <v>1147.5</v>
      </c>
      <c r="D140" s="45">
        <f t="shared" si="5"/>
        <v>21.5</v>
      </c>
      <c r="E140" s="45"/>
      <c r="F140" s="47">
        <f t="shared" si="4"/>
        <v>1.8391787852865698E-2</v>
      </c>
    </row>
    <row r="141" spans="1:6" ht="15">
      <c r="A141" s="7">
        <v>42832</v>
      </c>
      <c r="B141" s="45">
        <v>1273.3</v>
      </c>
      <c r="C141" s="45">
        <v>1250</v>
      </c>
      <c r="D141" s="45">
        <f t="shared" si="5"/>
        <v>23.299999999999955</v>
      </c>
      <c r="E141" s="45"/>
      <c r="F141" s="47">
        <f t="shared" si="4"/>
        <v>1.8298908348386048E-2</v>
      </c>
    </row>
    <row r="142" spans="1:6" ht="15">
      <c r="A142" s="7">
        <v>41243</v>
      </c>
      <c r="B142" s="45">
        <v>1738.8</v>
      </c>
      <c r="C142" s="45">
        <v>1707.7</v>
      </c>
      <c r="D142" s="45">
        <f t="shared" si="5"/>
        <v>31.099999999999909</v>
      </c>
      <c r="E142" s="45"/>
      <c r="F142" s="47">
        <f t="shared" si="4"/>
        <v>1.7885898320680878E-2</v>
      </c>
    </row>
    <row r="143" spans="1:6" ht="15">
      <c r="A143" s="7">
        <v>41124</v>
      </c>
      <c r="B143" s="45">
        <v>1617.9</v>
      </c>
      <c r="C143" s="45">
        <v>1590</v>
      </c>
      <c r="D143" s="45">
        <f t="shared" si="5"/>
        <v>27.900000000000091</v>
      </c>
      <c r="E143" s="45"/>
      <c r="F143" s="47">
        <f t="shared" si="4"/>
        <v>1.7244576302614556E-2</v>
      </c>
    </row>
    <row r="144" spans="1:6" ht="15">
      <c r="A144" s="7">
        <v>41859</v>
      </c>
      <c r="B144" s="45">
        <v>1318.4</v>
      </c>
      <c r="C144" s="45">
        <v>1296.2</v>
      </c>
      <c r="D144" s="45">
        <f t="shared" si="5"/>
        <v>22.200000000000045</v>
      </c>
      <c r="E144" s="45"/>
      <c r="F144" s="47">
        <f t="shared" si="4"/>
        <v>1.6838592233009743E-2</v>
      </c>
    </row>
    <row r="145" spans="1:6" ht="15">
      <c r="A145" s="7">
        <v>41397</v>
      </c>
      <c r="B145" s="45">
        <v>1492</v>
      </c>
      <c r="C145" s="45">
        <v>1466.9</v>
      </c>
      <c r="D145" s="45">
        <f t="shared" si="5"/>
        <v>25.099999999999909</v>
      </c>
      <c r="E145" s="45"/>
      <c r="F145" s="47">
        <f t="shared" si="4"/>
        <v>1.6823056300268036E-2</v>
      </c>
    </row>
    <row r="146" spans="1:6" ht="15">
      <c r="A146" s="7">
        <v>41306</v>
      </c>
      <c r="B146" s="45">
        <v>1680.8</v>
      </c>
      <c r="C146" s="45">
        <v>1652.6000000000001</v>
      </c>
      <c r="D146" s="45">
        <f t="shared" si="5"/>
        <v>28.199999999999818</v>
      </c>
      <c r="E146" s="45"/>
      <c r="F146" s="47">
        <f t="shared" si="4"/>
        <v>1.677772489290803E-2</v>
      </c>
    </row>
    <row r="147" spans="1:6" ht="15">
      <c r="A147" s="7">
        <v>40431</v>
      </c>
      <c r="B147" s="45">
        <v>1252.8</v>
      </c>
      <c r="C147" s="45">
        <v>1231.8</v>
      </c>
      <c r="D147" s="45">
        <f t="shared" si="5"/>
        <v>21</v>
      </c>
      <c r="E147" s="45"/>
      <c r="F147" s="47">
        <f t="shared" si="4"/>
        <v>1.6762452107279693E-2</v>
      </c>
    </row>
    <row r="148" spans="1:6" ht="15">
      <c r="A148" s="7">
        <v>40410</v>
      </c>
      <c r="B148" s="45">
        <v>1246.1000000000001</v>
      </c>
      <c r="C148" s="45">
        <v>1225.5</v>
      </c>
      <c r="D148" s="45">
        <f t="shared" si="5"/>
        <v>20.600000000000136</v>
      </c>
      <c r="E148" s="45"/>
      <c r="F148" s="47">
        <f t="shared" si="4"/>
        <v>1.6531578524998102E-2</v>
      </c>
    </row>
    <row r="149" spans="1:6" ht="15">
      <c r="A149" s="7">
        <v>42580</v>
      </c>
      <c r="B149" s="45">
        <v>1356.6000000000001</v>
      </c>
      <c r="C149" s="45">
        <v>1334.4</v>
      </c>
      <c r="D149" s="45">
        <f t="shared" si="5"/>
        <v>22.200000000000045</v>
      </c>
      <c r="E149" s="45"/>
      <c r="F149" s="47">
        <f t="shared" si="4"/>
        <v>1.6364440513047356E-2</v>
      </c>
    </row>
    <row r="150" spans="1:6" ht="15">
      <c r="A150" s="7">
        <v>39724</v>
      </c>
      <c r="B150" s="45">
        <v>850</v>
      </c>
      <c r="C150" s="45">
        <v>836.30000000000007</v>
      </c>
      <c r="D150" s="45">
        <f t="shared" si="5"/>
        <v>13.699999999999932</v>
      </c>
      <c r="E150" s="45"/>
      <c r="F150" s="47">
        <f t="shared" si="4"/>
        <v>1.6117647058823448E-2</v>
      </c>
    </row>
    <row r="151" spans="1:6" ht="15">
      <c r="A151" s="7">
        <v>36042</v>
      </c>
      <c r="B151" s="45">
        <v>288.10000000000002</v>
      </c>
      <c r="C151" s="45">
        <v>283.5</v>
      </c>
      <c r="D151" s="45">
        <f t="shared" si="5"/>
        <v>4.6000000000000227</v>
      </c>
      <c r="E151" s="45"/>
      <c r="F151" s="47">
        <f t="shared" si="4"/>
        <v>1.5966678236723438E-2</v>
      </c>
    </row>
    <row r="152" spans="1:6" ht="15">
      <c r="A152" s="7">
        <v>41810</v>
      </c>
      <c r="B152" s="45">
        <v>1325</v>
      </c>
      <c r="C152" s="45">
        <v>1304.2</v>
      </c>
      <c r="D152" s="45">
        <f t="shared" si="5"/>
        <v>20.799999999999955</v>
      </c>
      <c r="E152" s="45"/>
      <c r="F152" s="47">
        <f t="shared" si="4"/>
        <v>1.5698113207547135E-2</v>
      </c>
    </row>
    <row r="153" spans="1:6" ht="15">
      <c r="A153" s="7">
        <v>42097</v>
      </c>
      <c r="B153" s="45">
        <v>1209.9000000000001</v>
      </c>
      <c r="C153" s="45">
        <v>1191</v>
      </c>
      <c r="D153" s="45">
        <f t="shared" si="5"/>
        <v>18.900000000000091</v>
      </c>
      <c r="E153" s="45"/>
      <c r="F153" s="47">
        <f t="shared" si="4"/>
        <v>1.5621125712868906E-2</v>
      </c>
    </row>
    <row r="154" spans="1:6" ht="15">
      <c r="A154" s="7">
        <v>41733</v>
      </c>
      <c r="B154" s="45">
        <v>1318.4</v>
      </c>
      <c r="C154" s="45">
        <v>1298</v>
      </c>
      <c r="D154" s="45">
        <f t="shared" si="5"/>
        <v>20.400000000000091</v>
      </c>
      <c r="E154" s="45"/>
      <c r="F154" s="47">
        <f t="shared" si="4"/>
        <v>1.5473300970873854E-2</v>
      </c>
    </row>
    <row r="155" spans="1:6" ht="15">
      <c r="A155" s="7">
        <v>41698</v>
      </c>
      <c r="B155" s="45">
        <v>1332.3</v>
      </c>
      <c r="C155" s="45">
        <v>1311.8</v>
      </c>
      <c r="D155" s="45">
        <f t="shared" si="5"/>
        <v>20.5</v>
      </c>
      <c r="E155" s="45"/>
      <c r="F155" s="47">
        <f t="shared" si="4"/>
        <v>1.5386924866771748E-2</v>
      </c>
    </row>
    <row r="156" spans="1:6" ht="15">
      <c r="A156" s="7">
        <v>41313</v>
      </c>
      <c r="B156" s="45">
        <v>1688</v>
      </c>
      <c r="C156" s="45">
        <v>1663.3</v>
      </c>
      <c r="D156" s="45">
        <f t="shared" si="5"/>
        <v>24.700000000000045</v>
      </c>
      <c r="E156" s="45"/>
      <c r="F156" s="47">
        <f t="shared" si="4"/>
        <v>1.4632701421800974E-2</v>
      </c>
    </row>
    <row r="157" spans="1:6" ht="15">
      <c r="A157" s="7">
        <v>40473</v>
      </c>
      <c r="B157" s="45">
        <v>1328.6000000000001</v>
      </c>
      <c r="C157" s="45">
        <v>1310</v>
      </c>
      <c r="D157" s="45">
        <f t="shared" si="5"/>
        <v>18.600000000000136</v>
      </c>
      <c r="E157" s="45"/>
      <c r="F157" s="47">
        <f t="shared" si="4"/>
        <v>1.3999698931205881E-2</v>
      </c>
    </row>
    <row r="158" spans="1:6" ht="15">
      <c r="A158" s="7">
        <v>40508</v>
      </c>
      <c r="B158" s="45">
        <v>1372.5</v>
      </c>
      <c r="C158" s="45">
        <v>1353.4</v>
      </c>
      <c r="D158" s="45">
        <f t="shared" si="5"/>
        <v>19.099999999999909</v>
      </c>
      <c r="E158" s="45"/>
      <c r="F158" s="47">
        <f t="shared" si="4"/>
        <v>1.3916211293260407E-2</v>
      </c>
    </row>
    <row r="159" spans="1:6" ht="15">
      <c r="A159" s="7">
        <v>40522</v>
      </c>
      <c r="B159" s="45">
        <v>1401.3</v>
      </c>
      <c r="C159" s="45">
        <v>1382</v>
      </c>
      <c r="D159" s="45">
        <f t="shared" si="5"/>
        <v>19.299999999999955</v>
      </c>
      <c r="E159" s="45"/>
      <c r="F159" s="47">
        <f t="shared" si="4"/>
        <v>1.3772925140940523E-2</v>
      </c>
    </row>
    <row r="160" spans="1:6" ht="15">
      <c r="A160" s="7">
        <v>41985</v>
      </c>
      <c r="B160" s="45">
        <v>1228.3</v>
      </c>
      <c r="C160" s="45">
        <v>1212</v>
      </c>
      <c r="D160" s="45">
        <f t="shared" si="5"/>
        <v>16.299999999999955</v>
      </c>
      <c r="E160" s="45"/>
      <c r="F160" s="47">
        <f t="shared" si="4"/>
        <v>1.3270373687209928E-2</v>
      </c>
    </row>
    <row r="161" spans="1:6" ht="15">
      <c r="A161" s="7">
        <v>42034</v>
      </c>
      <c r="B161" s="45">
        <v>1290.3</v>
      </c>
      <c r="C161" s="45">
        <v>1274</v>
      </c>
      <c r="D161" s="45">
        <f t="shared" si="5"/>
        <v>16.299999999999955</v>
      </c>
      <c r="E161" s="45"/>
      <c r="F161" s="47">
        <f t="shared" si="4"/>
        <v>1.2632721072618735E-2</v>
      </c>
    </row>
    <row r="162" spans="1:6" ht="15">
      <c r="A162" s="7">
        <v>40088</v>
      </c>
      <c r="B162" s="45">
        <v>1010.7</v>
      </c>
      <c r="C162" s="45">
        <v>998</v>
      </c>
      <c r="D162" s="45">
        <f t="shared" si="5"/>
        <v>12.700000000000045</v>
      </c>
      <c r="E162" s="45"/>
      <c r="F162" s="47">
        <f t="shared" si="4"/>
        <v>1.2565548629662655E-2</v>
      </c>
    </row>
    <row r="163" spans="1:6" ht="15">
      <c r="A163" s="7">
        <v>42489</v>
      </c>
      <c r="B163" s="45">
        <v>1297.8</v>
      </c>
      <c r="C163" s="45">
        <v>1281.6000000000001</v>
      </c>
      <c r="D163" s="45">
        <f t="shared" si="5"/>
        <v>16.199999999999818</v>
      </c>
      <c r="E163" s="45"/>
      <c r="F163" s="47">
        <f t="shared" si="4"/>
        <v>1.2482662968099722E-2</v>
      </c>
    </row>
    <row r="164" spans="1:6" ht="15">
      <c r="A164" s="7">
        <v>41971</v>
      </c>
      <c r="B164" s="45">
        <v>1178.6000000000001</v>
      </c>
      <c r="C164" s="45">
        <v>1164</v>
      </c>
      <c r="D164" s="45">
        <f t="shared" si="5"/>
        <v>14.600000000000136</v>
      </c>
      <c r="E164" s="45"/>
      <c r="F164" s="47">
        <f t="shared" si="4"/>
        <v>1.2387578482945982E-2</v>
      </c>
    </row>
    <row r="165" spans="1:6" ht="15">
      <c r="A165" s="7">
        <v>41789</v>
      </c>
      <c r="B165" s="45">
        <v>1257.5</v>
      </c>
      <c r="C165" s="45">
        <v>1242.1000000000001</v>
      </c>
      <c r="D165" s="45">
        <f t="shared" si="5"/>
        <v>15.399999999999864</v>
      </c>
      <c r="E165" s="45"/>
      <c r="F165" s="47">
        <f t="shared" si="4"/>
        <v>1.2246520874751383E-2</v>
      </c>
    </row>
    <row r="166" spans="1:6" ht="15">
      <c r="A166" s="7">
        <v>42461</v>
      </c>
      <c r="B166" s="45">
        <v>1225</v>
      </c>
      <c r="C166" s="45">
        <v>1210.1000000000001</v>
      </c>
      <c r="D166" s="45">
        <f t="shared" si="5"/>
        <v>14.899999999999864</v>
      </c>
      <c r="E166" s="45"/>
      <c r="F166" s="47">
        <f t="shared" si="4"/>
        <v>1.2163265306122337E-2</v>
      </c>
    </row>
    <row r="167" spans="1:6" ht="15">
      <c r="A167" s="7">
        <v>40389</v>
      </c>
      <c r="B167" s="45">
        <v>1193.7</v>
      </c>
      <c r="C167" s="45">
        <v>1179.2</v>
      </c>
      <c r="D167" s="45">
        <f t="shared" si="5"/>
        <v>14.5</v>
      </c>
      <c r="E167" s="45"/>
      <c r="F167" s="47">
        <f t="shared" si="4"/>
        <v>1.2147105637932478E-2</v>
      </c>
    </row>
    <row r="168" spans="1:6" ht="15">
      <c r="A168" s="7">
        <v>39843</v>
      </c>
      <c r="B168" s="45">
        <v>939.9</v>
      </c>
      <c r="C168" s="45">
        <v>928.80000000000007</v>
      </c>
      <c r="D168" s="45">
        <f t="shared" si="5"/>
        <v>11.099999999999909</v>
      </c>
      <c r="E168" s="45"/>
      <c r="F168" s="47">
        <f t="shared" si="4"/>
        <v>1.1809766996488892E-2</v>
      </c>
    </row>
    <row r="169" spans="1:6" ht="15">
      <c r="A169" s="7">
        <v>40438</v>
      </c>
      <c r="B169" s="45">
        <v>1275</v>
      </c>
      <c r="C169" s="45">
        <v>1260</v>
      </c>
      <c r="D169" s="45">
        <f t="shared" si="5"/>
        <v>15</v>
      </c>
      <c r="E169" s="45"/>
      <c r="F169" s="47">
        <f t="shared" si="4"/>
        <v>1.1764705882352941E-2</v>
      </c>
    </row>
    <row r="170" spans="1:6" ht="15">
      <c r="A170" s="7">
        <v>41250</v>
      </c>
      <c r="B170" s="45">
        <v>1712</v>
      </c>
      <c r="C170" s="45">
        <v>1692</v>
      </c>
      <c r="D170" s="45">
        <f t="shared" si="5"/>
        <v>20</v>
      </c>
      <c r="E170" s="45"/>
      <c r="F170" s="47">
        <f t="shared" si="4"/>
        <v>1.1682242990654205E-2</v>
      </c>
    </row>
    <row r="171" spans="1:6" ht="15">
      <c r="A171" s="7">
        <v>42846</v>
      </c>
      <c r="B171" s="45">
        <v>1290</v>
      </c>
      <c r="C171" s="45">
        <v>1275</v>
      </c>
      <c r="D171" s="45">
        <f t="shared" si="5"/>
        <v>15</v>
      </c>
      <c r="E171" s="45"/>
      <c r="F171" s="47">
        <f t="shared" si="4"/>
        <v>1.1627906976744186E-2</v>
      </c>
    </row>
    <row r="172" spans="1:6" ht="15">
      <c r="A172" s="7">
        <v>40340</v>
      </c>
      <c r="B172" s="45">
        <v>1238</v>
      </c>
      <c r="C172" s="45">
        <v>1224</v>
      </c>
      <c r="D172" s="45">
        <f t="shared" si="5"/>
        <v>14</v>
      </c>
      <c r="E172" s="45"/>
      <c r="F172" s="47">
        <f t="shared" si="4"/>
        <v>1.1308562197092083E-2</v>
      </c>
    </row>
    <row r="173" spans="1:6" ht="15">
      <c r="A173" s="7">
        <v>40466</v>
      </c>
      <c r="B173" s="45">
        <v>1378.6000000000001</v>
      </c>
      <c r="C173" s="45">
        <v>1363.7</v>
      </c>
      <c r="D173" s="45">
        <f t="shared" si="5"/>
        <v>14.900000000000091</v>
      </c>
      <c r="E173" s="45"/>
      <c r="F173" s="47">
        <f t="shared" si="4"/>
        <v>1.080806615406941E-2</v>
      </c>
    </row>
    <row r="174" spans="1:6" ht="15">
      <c r="A174" s="7">
        <v>41726</v>
      </c>
      <c r="B174" s="45">
        <v>1305</v>
      </c>
      <c r="C174" s="45">
        <v>1291</v>
      </c>
      <c r="D174" s="45">
        <f t="shared" si="5"/>
        <v>14</v>
      </c>
      <c r="E174" s="45"/>
      <c r="F174" s="47">
        <f t="shared" si="4"/>
        <v>1.0727969348659003E-2</v>
      </c>
    </row>
    <row r="175" spans="1:6" ht="15">
      <c r="A175" s="7">
        <v>39864</v>
      </c>
      <c r="B175" s="45">
        <v>1003</v>
      </c>
      <c r="C175" s="45">
        <v>992.4</v>
      </c>
      <c r="D175" s="45">
        <f t="shared" si="5"/>
        <v>10.600000000000023</v>
      </c>
      <c r="E175" s="45"/>
      <c r="F175" s="47">
        <f t="shared" si="4"/>
        <v>1.0568295114656054E-2</v>
      </c>
    </row>
    <row r="176" spans="1:6" ht="15">
      <c r="A176" s="7">
        <v>40396</v>
      </c>
      <c r="B176" s="45">
        <v>1210</v>
      </c>
      <c r="C176" s="45">
        <v>1197.5</v>
      </c>
      <c r="D176" s="45">
        <f t="shared" si="5"/>
        <v>12.5</v>
      </c>
      <c r="E176" s="45"/>
      <c r="F176" s="47">
        <f t="shared" si="4"/>
        <v>1.0330578512396695E-2</v>
      </c>
    </row>
    <row r="177" spans="1:6" ht="15">
      <c r="A177" s="7">
        <v>41369</v>
      </c>
      <c r="B177" s="45">
        <v>1584</v>
      </c>
      <c r="C177" s="45">
        <v>1567.8</v>
      </c>
      <c r="D177" s="45">
        <f t="shared" si="5"/>
        <v>16.200000000000045</v>
      </c>
      <c r="E177" s="45"/>
      <c r="F177" s="47">
        <f t="shared" si="4"/>
        <v>1.0227272727272757E-2</v>
      </c>
    </row>
    <row r="178" spans="1:6" ht="15">
      <c r="A178" s="7">
        <v>41796</v>
      </c>
      <c r="B178" s="45">
        <v>1258.8</v>
      </c>
      <c r="C178" s="45">
        <v>1246</v>
      </c>
      <c r="D178" s="45">
        <f t="shared" si="5"/>
        <v>12.799999999999955</v>
      </c>
      <c r="E178" s="45"/>
      <c r="F178" s="47">
        <f t="shared" si="4"/>
        <v>1.0168414362885252E-2</v>
      </c>
    </row>
    <row r="179" spans="1:6" ht="15">
      <c r="A179" s="7">
        <v>42517</v>
      </c>
      <c r="B179" s="45">
        <v>1222.1000000000001</v>
      </c>
      <c r="C179" s="45">
        <v>1210</v>
      </c>
      <c r="D179" s="45">
        <f t="shared" si="5"/>
        <v>12.100000000000136</v>
      </c>
      <c r="E179" s="45"/>
      <c r="F179" s="47">
        <f t="shared" si="4"/>
        <v>9.9009900990100121E-3</v>
      </c>
    </row>
    <row r="180" spans="1:6" ht="15">
      <c r="A180" s="7">
        <v>39661</v>
      </c>
      <c r="B180" s="45">
        <v>914</v>
      </c>
      <c r="C180" s="45">
        <v>905</v>
      </c>
      <c r="D180" s="45">
        <f t="shared" si="5"/>
        <v>9</v>
      </c>
      <c r="E180" s="45"/>
      <c r="F180" s="47">
        <f t="shared" si="4"/>
        <v>9.8468271334792128E-3</v>
      </c>
    </row>
    <row r="181" spans="1:6" ht="15">
      <c r="A181" s="7">
        <v>41194</v>
      </c>
      <c r="B181" s="45">
        <v>1766.4</v>
      </c>
      <c r="C181" s="45">
        <v>1750</v>
      </c>
      <c r="D181" s="45">
        <f t="shared" si="5"/>
        <v>16.400000000000091</v>
      </c>
      <c r="E181" s="45"/>
      <c r="F181" s="47">
        <f t="shared" si="4"/>
        <v>9.2844202898551241E-3</v>
      </c>
    </row>
    <row r="182" spans="1:6" ht="15">
      <c r="A182" s="7">
        <v>42223</v>
      </c>
      <c r="B182" s="45">
        <v>1101.2</v>
      </c>
      <c r="C182" s="45">
        <v>1091</v>
      </c>
      <c r="D182" s="45">
        <f t="shared" si="5"/>
        <v>10.200000000000045</v>
      </c>
      <c r="E182" s="45"/>
      <c r="F182" s="47">
        <f t="shared" si="4"/>
        <v>9.2626225935343674E-3</v>
      </c>
    </row>
    <row r="183" spans="1:6" ht="15">
      <c r="A183" s="7">
        <v>42335</v>
      </c>
      <c r="B183" s="45">
        <v>1062</v>
      </c>
      <c r="C183" s="45">
        <v>1052.8</v>
      </c>
      <c r="D183" s="45">
        <f t="shared" si="5"/>
        <v>9.2000000000000455</v>
      </c>
      <c r="E183" s="45"/>
      <c r="F183" s="47">
        <f t="shared" si="4"/>
        <v>8.66290018832396E-3</v>
      </c>
    </row>
    <row r="184" spans="1:6" ht="15">
      <c r="A184" s="7">
        <v>40333</v>
      </c>
      <c r="B184" s="45">
        <v>1221.5</v>
      </c>
      <c r="C184" s="45">
        <v>1211</v>
      </c>
      <c r="D184" s="45">
        <f t="shared" si="5"/>
        <v>10.5</v>
      </c>
      <c r="E184" s="45"/>
      <c r="F184" s="47">
        <f t="shared" si="4"/>
        <v>8.5959885386819486E-3</v>
      </c>
    </row>
    <row r="185" spans="1:6" ht="15">
      <c r="A185" s="7">
        <v>42216</v>
      </c>
      <c r="B185" s="45">
        <v>1103</v>
      </c>
      <c r="C185" s="45">
        <v>1093.9000000000001</v>
      </c>
      <c r="D185" s="45">
        <f t="shared" si="5"/>
        <v>9.0999999999999091</v>
      </c>
      <c r="E185" s="45"/>
      <c r="F185" s="47">
        <f t="shared" si="4"/>
        <v>8.2502266545783406E-3</v>
      </c>
    </row>
    <row r="186" spans="1:6" ht="15">
      <c r="A186" s="7">
        <v>36224</v>
      </c>
      <c r="B186" s="45">
        <v>289.8</v>
      </c>
      <c r="C186" s="45">
        <v>287.5</v>
      </c>
      <c r="D186" s="45">
        <f t="shared" si="5"/>
        <v>2.3000000000000114</v>
      </c>
      <c r="E186" s="45"/>
      <c r="F186" s="47">
        <f t="shared" si="4"/>
        <v>7.936507936507976E-3</v>
      </c>
    </row>
    <row r="187" spans="1:6" ht="15">
      <c r="A187" s="7">
        <v>36469</v>
      </c>
      <c r="B187" s="45">
        <v>293.7</v>
      </c>
      <c r="C187" s="45">
        <v>291.40000000000003</v>
      </c>
      <c r="D187" s="45">
        <f t="shared" si="5"/>
        <v>2.2999999999999545</v>
      </c>
      <c r="E187" s="45"/>
      <c r="F187" s="47">
        <f t="shared" si="4"/>
        <v>7.8311201906705978E-3</v>
      </c>
    </row>
    <row r="188" spans="1:6" ht="15">
      <c r="A188" s="7">
        <v>41803</v>
      </c>
      <c r="B188" s="45">
        <v>1280</v>
      </c>
      <c r="C188" s="45">
        <v>1270</v>
      </c>
      <c r="D188" s="45">
        <f t="shared" si="5"/>
        <v>10</v>
      </c>
      <c r="E188" s="45"/>
      <c r="F188" s="47">
        <f t="shared" si="4"/>
        <v>7.8125E-3</v>
      </c>
    </row>
    <row r="189" spans="1:6" ht="15">
      <c r="A189" s="7">
        <v>39094</v>
      </c>
      <c r="B189" s="45">
        <v>629.20000000000005</v>
      </c>
      <c r="C189" s="45">
        <v>624.30000000000007</v>
      </c>
      <c r="D189" s="45">
        <f t="shared" si="5"/>
        <v>4.8999999999999773</v>
      </c>
      <c r="E189" s="45"/>
      <c r="F189" s="47">
        <f t="shared" si="4"/>
        <v>7.7876668785759329E-3</v>
      </c>
    </row>
    <row r="190" spans="1:6" ht="15">
      <c r="A190" s="7">
        <v>36462</v>
      </c>
      <c r="B190" s="45">
        <v>299.5</v>
      </c>
      <c r="C190" s="45">
        <v>297.2</v>
      </c>
      <c r="D190" s="45">
        <f t="shared" si="5"/>
        <v>2.3000000000000114</v>
      </c>
      <c r="E190" s="45"/>
      <c r="F190" s="47">
        <f t="shared" si="4"/>
        <v>7.6794657762938607E-3</v>
      </c>
    </row>
    <row r="191" spans="1:6" ht="15">
      <c r="A191" s="7">
        <v>40452</v>
      </c>
      <c r="B191" s="45">
        <v>1322</v>
      </c>
      <c r="C191" s="45">
        <v>1312</v>
      </c>
      <c r="D191" s="45">
        <f t="shared" si="5"/>
        <v>10</v>
      </c>
      <c r="E191" s="45"/>
      <c r="F191" s="47">
        <f t="shared" si="4"/>
        <v>7.5642965204236008E-3</v>
      </c>
    </row>
    <row r="192" spans="1:6" ht="15">
      <c r="A192" s="7">
        <v>35629</v>
      </c>
      <c r="B192" s="45">
        <v>321.7</v>
      </c>
      <c r="C192" s="45">
        <v>319.3</v>
      </c>
      <c r="D192" s="45">
        <f t="shared" si="5"/>
        <v>2.3999999999999773</v>
      </c>
      <c r="E192" s="45"/>
      <c r="F192" s="47">
        <f t="shared" si="4"/>
        <v>7.4603668013676636E-3</v>
      </c>
    </row>
    <row r="193" spans="1:6" ht="15">
      <c r="A193" s="7">
        <v>39458</v>
      </c>
      <c r="B193" s="45">
        <v>902.5</v>
      </c>
      <c r="C193" s="45">
        <v>895.9</v>
      </c>
      <c r="D193" s="45">
        <f t="shared" si="5"/>
        <v>6.6000000000000227</v>
      </c>
      <c r="E193" s="45"/>
      <c r="F193" s="47">
        <f t="shared" si="4"/>
        <v>7.3130193905817428E-3</v>
      </c>
    </row>
    <row r="194" spans="1:6" ht="15">
      <c r="A194" s="7">
        <v>36280</v>
      </c>
      <c r="B194" s="45">
        <v>287.7</v>
      </c>
      <c r="C194" s="45">
        <v>285.60000000000002</v>
      </c>
      <c r="D194" s="45">
        <f t="shared" si="5"/>
        <v>2.0999999999999659</v>
      </c>
      <c r="E194" s="45"/>
      <c r="F194" s="47">
        <f t="shared" si="4"/>
        <v>7.2992700729925825E-3</v>
      </c>
    </row>
    <row r="195" spans="1:6" ht="15">
      <c r="A195" s="7">
        <v>42230</v>
      </c>
      <c r="B195" s="45">
        <v>1118</v>
      </c>
      <c r="C195" s="45">
        <v>1110</v>
      </c>
      <c r="D195" s="45">
        <f t="shared" si="5"/>
        <v>8</v>
      </c>
      <c r="E195" s="45"/>
      <c r="F195" s="47">
        <f t="shared" ref="F195:F258" si="6">D195/B195</f>
        <v>7.1556350626118068E-3</v>
      </c>
    </row>
    <row r="196" spans="1:6" ht="15">
      <c r="A196" s="7">
        <v>41677</v>
      </c>
      <c r="B196" s="45">
        <v>1271</v>
      </c>
      <c r="C196" s="45">
        <v>1262</v>
      </c>
      <c r="D196" s="45">
        <f t="shared" ref="D196:D259" si="7">B196-C196</f>
        <v>9</v>
      </c>
      <c r="E196" s="45"/>
      <c r="F196" s="47">
        <f t="shared" si="6"/>
        <v>7.0810385523210071E-3</v>
      </c>
    </row>
    <row r="197" spans="1:6" ht="15">
      <c r="A197" s="7">
        <v>42398</v>
      </c>
      <c r="B197" s="45">
        <v>1120.1000000000001</v>
      </c>
      <c r="C197" s="45">
        <v>1112.2</v>
      </c>
      <c r="D197" s="45">
        <f t="shared" si="7"/>
        <v>7.9000000000000909</v>
      </c>
      <c r="E197" s="45"/>
      <c r="F197" s="47">
        <f t="shared" si="6"/>
        <v>7.0529417016338631E-3</v>
      </c>
    </row>
    <row r="198" spans="1:6" ht="15">
      <c r="A198" s="7">
        <v>40403</v>
      </c>
      <c r="B198" s="45">
        <v>1219.5</v>
      </c>
      <c r="C198" s="45">
        <v>1211</v>
      </c>
      <c r="D198" s="45">
        <f t="shared" si="7"/>
        <v>8.5</v>
      </c>
      <c r="E198" s="45"/>
      <c r="F198" s="47">
        <f t="shared" si="6"/>
        <v>6.9700697006970071E-3</v>
      </c>
    </row>
    <row r="199" spans="1:6" ht="15">
      <c r="A199" s="7">
        <v>42825</v>
      </c>
      <c r="B199" s="45">
        <v>1253</v>
      </c>
      <c r="C199" s="45">
        <v>1244.5</v>
      </c>
      <c r="D199" s="45">
        <f t="shared" si="7"/>
        <v>8.5</v>
      </c>
      <c r="E199" s="45"/>
      <c r="F199" s="47">
        <f t="shared" si="6"/>
        <v>6.7837190742218679E-3</v>
      </c>
    </row>
    <row r="200" spans="1:6" ht="15">
      <c r="A200" s="7">
        <v>42153</v>
      </c>
      <c r="B200" s="45">
        <v>1194</v>
      </c>
      <c r="C200" s="45">
        <v>1186</v>
      </c>
      <c r="D200" s="45">
        <f t="shared" si="7"/>
        <v>8</v>
      </c>
      <c r="E200" s="45"/>
      <c r="F200" s="47">
        <f t="shared" si="6"/>
        <v>6.7001675041876048E-3</v>
      </c>
    </row>
    <row r="201" spans="1:6" ht="15">
      <c r="A201" s="7">
        <v>42062</v>
      </c>
      <c r="B201" s="45">
        <v>1216</v>
      </c>
      <c r="C201" s="45">
        <v>1208</v>
      </c>
      <c r="D201" s="45">
        <f t="shared" si="7"/>
        <v>8</v>
      </c>
      <c r="E201" s="45"/>
      <c r="F201" s="47">
        <f t="shared" si="6"/>
        <v>6.5789473684210523E-3</v>
      </c>
    </row>
    <row r="202" spans="1:6" ht="15">
      <c r="A202" s="7">
        <v>39101</v>
      </c>
      <c r="B202" s="45">
        <v>637.30000000000007</v>
      </c>
      <c r="C202" s="45">
        <v>633.20000000000005</v>
      </c>
      <c r="D202" s="45">
        <f t="shared" si="7"/>
        <v>4.1000000000000227</v>
      </c>
      <c r="E202" s="45"/>
      <c r="F202" s="47">
        <f t="shared" si="6"/>
        <v>6.433390867723242E-3</v>
      </c>
    </row>
    <row r="203" spans="1:6" ht="15">
      <c r="A203" s="7">
        <v>41852</v>
      </c>
      <c r="B203" s="45">
        <v>1299.7</v>
      </c>
      <c r="C203" s="45">
        <v>1292</v>
      </c>
      <c r="D203" s="45">
        <f t="shared" si="7"/>
        <v>7.7000000000000455</v>
      </c>
      <c r="E203" s="45"/>
      <c r="F203" s="47">
        <f t="shared" si="6"/>
        <v>5.9244441024852235E-3</v>
      </c>
    </row>
    <row r="204" spans="1:6" ht="15">
      <c r="A204" s="7">
        <v>39276</v>
      </c>
      <c r="B204" s="45">
        <v>670</v>
      </c>
      <c r="C204" s="45">
        <v>666.1</v>
      </c>
      <c r="D204" s="45">
        <f t="shared" si="7"/>
        <v>3.8999999999999773</v>
      </c>
      <c r="E204" s="45"/>
      <c r="F204" s="47">
        <f t="shared" si="6"/>
        <v>5.8208955223880256E-3</v>
      </c>
    </row>
    <row r="205" spans="1:6" ht="15">
      <c r="A205" s="7">
        <v>41642</v>
      </c>
      <c r="B205" s="45">
        <v>1240</v>
      </c>
      <c r="C205" s="45">
        <v>1232.8</v>
      </c>
      <c r="D205" s="45">
        <f t="shared" si="7"/>
        <v>7.2000000000000455</v>
      </c>
      <c r="E205" s="45"/>
      <c r="F205" s="47">
        <f t="shared" si="6"/>
        <v>5.8064516129032627E-3</v>
      </c>
    </row>
    <row r="206" spans="1:6" ht="15">
      <c r="A206" s="7">
        <v>40487</v>
      </c>
      <c r="B206" s="45">
        <v>1393.9</v>
      </c>
      <c r="C206" s="45">
        <v>1386</v>
      </c>
      <c r="D206" s="45">
        <f t="shared" si="7"/>
        <v>7.9000000000000909</v>
      </c>
      <c r="E206" s="45"/>
      <c r="F206" s="47">
        <f t="shared" si="6"/>
        <v>5.6675514742808601E-3</v>
      </c>
    </row>
    <row r="207" spans="1:6" ht="15">
      <c r="A207" s="7">
        <v>42811</v>
      </c>
      <c r="B207" s="45">
        <v>1232.3</v>
      </c>
      <c r="C207" s="45">
        <v>1225.9000000000001</v>
      </c>
      <c r="D207" s="45">
        <f t="shared" si="7"/>
        <v>6.3999999999998636</v>
      </c>
      <c r="E207" s="45"/>
      <c r="F207" s="47">
        <f t="shared" si="6"/>
        <v>5.1935405339607757E-3</v>
      </c>
    </row>
    <row r="208" spans="1:6" ht="15">
      <c r="A208" s="7">
        <v>40382</v>
      </c>
      <c r="B208" s="45">
        <v>1193.9000000000001</v>
      </c>
      <c r="C208" s="45">
        <v>1188</v>
      </c>
      <c r="D208" s="45">
        <f t="shared" si="7"/>
        <v>5.9000000000000909</v>
      </c>
      <c r="E208" s="45"/>
      <c r="F208" s="47">
        <f t="shared" si="6"/>
        <v>4.9417874193819333E-3</v>
      </c>
    </row>
    <row r="209" spans="1:6" ht="15">
      <c r="A209" s="7">
        <v>39157</v>
      </c>
      <c r="B209" s="45">
        <v>654.9</v>
      </c>
      <c r="C209" s="45">
        <v>651.70000000000005</v>
      </c>
      <c r="D209" s="45">
        <f t="shared" si="7"/>
        <v>3.1999999999999318</v>
      </c>
      <c r="E209" s="45"/>
      <c r="F209" s="47">
        <f t="shared" si="6"/>
        <v>4.8862421743776632E-3</v>
      </c>
    </row>
    <row r="210" spans="1:6" ht="15">
      <c r="A210" s="7">
        <v>39108</v>
      </c>
      <c r="B210" s="45">
        <v>647.70000000000005</v>
      </c>
      <c r="C210" s="45">
        <v>644.9</v>
      </c>
      <c r="D210" s="45">
        <f t="shared" si="7"/>
        <v>2.8000000000000682</v>
      </c>
      <c r="E210" s="45"/>
      <c r="F210" s="47">
        <f t="shared" si="6"/>
        <v>4.3229890381350439E-3</v>
      </c>
    </row>
    <row r="211" spans="1:6" ht="15">
      <c r="A211" s="7">
        <v>41838</v>
      </c>
      <c r="B211" s="45">
        <v>1312</v>
      </c>
      <c r="C211" s="45">
        <v>1306.4000000000001</v>
      </c>
      <c r="D211" s="45">
        <f t="shared" si="7"/>
        <v>5.5999999999999091</v>
      </c>
      <c r="E211" s="45"/>
      <c r="F211" s="47">
        <f t="shared" si="6"/>
        <v>4.2682926829267602E-3</v>
      </c>
    </row>
    <row r="212" spans="1:6" ht="15">
      <c r="A212" s="7">
        <v>41607</v>
      </c>
      <c r="B212" s="45">
        <v>1255.7</v>
      </c>
      <c r="C212" s="45">
        <v>1250.5</v>
      </c>
      <c r="D212" s="45">
        <f t="shared" si="7"/>
        <v>5.2000000000000455</v>
      </c>
      <c r="E212" s="45"/>
      <c r="F212" s="47">
        <f t="shared" si="6"/>
        <v>4.1411165087202719E-3</v>
      </c>
    </row>
    <row r="213" spans="1:6" ht="15">
      <c r="A213" s="7">
        <v>38730</v>
      </c>
      <c r="B213" s="45">
        <v>557.5</v>
      </c>
      <c r="C213" s="45">
        <v>555.20000000000005</v>
      </c>
      <c r="D213" s="45">
        <f t="shared" si="7"/>
        <v>2.2999999999999545</v>
      </c>
      <c r="E213" s="45"/>
      <c r="F213" s="47">
        <f t="shared" si="6"/>
        <v>4.12556053811651E-3</v>
      </c>
    </row>
    <row r="214" spans="1:6" ht="15">
      <c r="A214" s="7">
        <v>41670</v>
      </c>
      <c r="B214" s="45">
        <v>1247.3</v>
      </c>
      <c r="C214" s="45">
        <v>1242.9000000000001</v>
      </c>
      <c r="D214" s="45">
        <f t="shared" si="7"/>
        <v>4.3999999999998636</v>
      </c>
      <c r="E214" s="45"/>
      <c r="F214" s="47">
        <f t="shared" si="6"/>
        <v>3.5276196584621694E-3</v>
      </c>
    </row>
    <row r="215" spans="1:6" ht="15">
      <c r="A215" s="7">
        <v>37316</v>
      </c>
      <c r="B215" s="45">
        <v>296.7</v>
      </c>
      <c r="C215" s="45">
        <v>295.7</v>
      </c>
      <c r="D215" s="45">
        <f t="shared" si="7"/>
        <v>1</v>
      </c>
      <c r="E215" s="45"/>
      <c r="F215" s="47">
        <f t="shared" si="6"/>
        <v>3.370407819346141E-3</v>
      </c>
    </row>
    <row r="216" spans="1:6" ht="15">
      <c r="A216" s="7">
        <v>40494</v>
      </c>
      <c r="B216" s="45">
        <v>1368.3</v>
      </c>
      <c r="C216" s="45">
        <v>1363.7</v>
      </c>
      <c r="D216" s="45">
        <f t="shared" si="7"/>
        <v>4.5999999999999091</v>
      </c>
      <c r="E216" s="45"/>
      <c r="F216" s="47">
        <f t="shared" si="6"/>
        <v>3.3618358547101582E-3</v>
      </c>
    </row>
    <row r="217" spans="1:6" ht="15">
      <c r="A217" s="7">
        <v>39150</v>
      </c>
      <c r="B217" s="45">
        <v>649</v>
      </c>
      <c r="C217" s="45">
        <v>646.9</v>
      </c>
      <c r="D217" s="45">
        <f t="shared" si="7"/>
        <v>2.1000000000000227</v>
      </c>
      <c r="E217" s="45"/>
      <c r="F217" s="47">
        <f t="shared" si="6"/>
        <v>3.2357473035439488E-3</v>
      </c>
    </row>
    <row r="218" spans="1:6" ht="15">
      <c r="A218" s="7">
        <v>38765</v>
      </c>
      <c r="B218" s="45">
        <v>553.20000000000005</v>
      </c>
      <c r="C218" s="45">
        <v>551.5</v>
      </c>
      <c r="D218" s="45">
        <f t="shared" si="7"/>
        <v>1.7000000000000455</v>
      </c>
      <c r="E218" s="45"/>
      <c r="F218" s="47">
        <f t="shared" si="6"/>
        <v>3.0730296456978404E-3</v>
      </c>
    </row>
    <row r="219" spans="1:6" ht="15">
      <c r="A219" s="7">
        <v>39066</v>
      </c>
      <c r="B219" s="45">
        <v>615.30000000000007</v>
      </c>
      <c r="C219" s="45">
        <v>613.5</v>
      </c>
      <c r="D219" s="45">
        <f t="shared" si="7"/>
        <v>1.8000000000000682</v>
      </c>
      <c r="E219" s="45"/>
      <c r="F219" s="47">
        <f t="shared" si="6"/>
        <v>2.9254022428084965E-3</v>
      </c>
    </row>
    <row r="220" spans="1:6" ht="15">
      <c r="A220" s="7">
        <v>39402</v>
      </c>
      <c r="B220" s="45">
        <v>787.4</v>
      </c>
      <c r="C220" s="45">
        <v>785.1</v>
      </c>
      <c r="D220" s="45">
        <f t="shared" si="7"/>
        <v>2.2999999999999545</v>
      </c>
      <c r="E220" s="45"/>
      <c r="F220" s="47">
        <f t="shared" si="6"/>
        <v>2.9210058420116262E-3</v>
      </c>
    </row>
    <row r="221" spans="1:6" ht="15">
      <c r="A221" s="7">
        <v>38744</v>
      </c>
      <c r="B221" s="45">
        <v>562.80000000000007</v>
      </c>
      <c r="C221" s="45">
        <v>561.20000000000005</v>
      </c>
      <c r="D221" s="45">
        <f t="shared" si="7"/>
        <v>1.6000000000000227</v>
      </c>
      <c r="E221" s="45"/>
      <c r="F221" s="47">
        <f t="shared" si="6"/>
        <v>2.8429282160625843E-3</v>
      </c>
    </row>
    <row r="222" spans="1:6" ht="15">
      <c r="A222" s="7">
        <v>37456</v>
      </c>
      <c r="B222" s="45">
        <v>319.40000000000003</v>
      </c>
      <c r="C222" s="45">
        <v>318.5</v>
      </c>
      <c r="D222" s="45">
        <f t="shared" si="7"/>
        <v>0.90000000000003411</v>
      </c>
      <c r="E222" s="45"/>
      <c r="F222" s="47">
        <f t="shared" si="6"/>
        <v>2.8177833437696745E-3</v>
      </c>
    </row>
    <row r="223" spans="1:6" ht="15">
      <c r="A223" s="7">
        <v>37764</v>
      </c>
      <c r="B223" s="45">
        <v>370.3</v>
      </c>
      <c r="C223" s="45">
        <v>369.3</v>
      </c>
      <c r="D223" s="45">
        <f t="shared" si="7"/>
        <v>1</v>
      </c>
      <c r="E223" s="45"/>
      <c r="F223" s="47">
        <f t="shared" si="6"/>
        <v>2.7005130974885228E-3</v>
      </c>
    </row>
    <row r="224" spans="1:6" ht="15">
      <c r="A224" s="7">
        <v>40417</v>
      </c>
      <c r="B224" s="45">
        <v>1237.1000000000001</v>
      </c>
      <c r="C224" s="45">
        <v>1233.8</v>
      </c>
      <c r="D224" s="45">
        <f t="shared" si="7"/>
        <v>3.3000000000001819</v>
      </c>
      <c r="E224" s="45"/>
      <c r="F224" s="47">
        <f t="shared" si="6"/>
        <v>2.6675288982298774E-3</v>
      </c>
    </row>
    <row r="225" spans="1:6" ht="15">
      <c r="A225" s="7">
        <v>39283</v>
      </c>
      <c r="B225" s="45">
        <v>684.80000000000007</v>
      </c>
      <c r="C225" s="45">
        <v>683</v>
      </c>
      <c r="D225" s="45">
        <f t="shared" si="7"/>
        <v>1.8000000000000682</v>
      </c>
      <c r="E225" s="45"/>
      <c r="F225" s="47">
        <f t="shared" si="6"/>
        <v>2.6285046728972954E-3</v>
      </c>
    </row>
    <row r="226" spans="1:6" ht="15">
      <c r="A226" s="7">
        <v>37561</v>
      </c>
      <c r="B226" s="45">
        <v>320.10000000000002</v>
      </c>
      <c r="C226" s="45">
        <v>319.3</v>
      </c>
      <c r="D226" s="45">
        <f t="shared" si="7"/>
        <v>0.80000000000001137</v>
      </c>
      <c r="E226" s="45"/>
      <c r="F226" s="47">
        <f t="shared" si="6"/>
        <v>2.4992189940643904E-3</v>
      </c>
    </row>
    <row r="227" spans="1:6" ht="15">
      <c r="A227" s="7">
        <v>39752</v>
      </c>
      <c r="B227" s="45">
        <v>724.30000000000007</v>
      </c>
      <c r="C227" s="45">
        <v>722.5</v>
      </c>
      <c r="D227" s="45">
        <f t="shared" si="7"/>
        <v>1.8000000000000682</v>
      </c>
      <c r="E227" s="45"/>
      <c r="F227" s="47">
        <f t="shared" si="6"/>
        <v>2.4851580836670827E-3</v>
      </c>
    </row>
    <row r="228" spans="1:6" ht="15">
      <c r="A228" s="7">
        <v>37519</v>
      </c>
      <c r="B228" s="45">
        <v>322.10000000000002</v>
      </c>
      <c r="C228" s="45">
        <v>321.3</v>
      </c>
      <c r="D228" s="45">
        <f t="shared" si="7"/>
        <v>0.80000000000001137</v>
      </c>
      <c r="E228" s="45"/>
      <c r="F228" s="47">
        <f t="shared" si="6"/>
        <v>2.4837007140639904E-3</v>
      </c>
    </row>
    <row r="229" spans="1:6" ht="15">
      <c r="A229" s="7">
        <v>37176</v>
      </c>
      <c r="B229" s="45">
        <v>283.90000000000003</v>
      </c>
      <c r="C229" s="45">
        <v>283.2</v>
      </c>
      <c r="D229" s="45">
        <f t="shared" si="7"/>
        <v>0.70000000000004547</v>
      </c>
      <c r="E229" s="45"/>
      <c r="F229" s="47">
        <f t="shared" si="6"/>
        <v>2.4656569214513749E-3</v>
      </c>
    </row>
    <row r="230" spans="1:6" ht="15">
      <c r="A230" s="7">
        <v>39199</v>
      </c>
      <c r="B230" s="45">
        <v>681.80000000000007</v>
      </c>
      <c r="C230" s="45">
        <v>680.2</v>
      </c>
      <c r="D230" s="45">
        <f t="shared" si="7"/>
        <v>1.6000000000000227</v>
      </c>
      <c r="E230" s="45"/>
      <c r="F230" s="47">
        <f t="shared" si="6"/>
        <v>2.3467292461132627E-3</v>
      </c>
    </row>
    <row r="231" spans="1:6" ht="15">
      <c r="A231" s="7">
        <v>40326</v>
      </c>
      <c r="B231" s="45">
        <v>1214.5</v>
      </c>
      <c r="C231" s="45">
        <v>1211.7</v>
      </c>
      <c r="D231" s="45">
        <f t="shared" si="7"/>
        <v>2.7999999999999545</v>
      </c>
      <c r="E231" s="45"/>
      <c r="F231" s="47">
        <f t="shared" si="6"/>
        <v>2.3054755043227289E-3</v>
      </c>
    </row>
    <row r="232" spans="1:6" ht="15">
      <c r="A232" s="7">
        <v>39507</v>
      </c>
      <c r="B232" s="45">
        <v>975.1</v>
      </c>
      <c r="C232" s="45">
        <v>972.9</v>
      </c>
      <c r="D232" s="45">
        <f t="shared" si="7"/>
        <v>2.2000000000000455</v>
      </c>
      <c r="E232" s="45"/>
      <c r="F232" s="47">
        <f t="shared" si="6"/>
        <v>2.2561788534509746E-3</v>
      </c>
    </row>
    <row r="233" spans="1:6" ht="15">
      <c r="A233" s="7">
        <v>38058</v>
      </c>
      <c r="B233" s="45">
        <v>400.90000000000003</v>
      </c>
      <c r="C233" s="45">
        <v>400</v>
      </c>
      <c r="D233" s="45">
        <f t="shared" si="7"/>
        <v>0.90000000000003411</v>
      </c>
      <c r="E233" s="45"/>
      <c r="F233" s="47">
        <f t="shared" si="6"/>
        <v>2.2449488650537141E-3</v>
      </c>
    </row>
    <row r="234" spans="1:6" ht="15">
      <c r="A234" s="7">
        <v>39129</v>
      </c>
      <c r="B234" s="45">
        <v>670.2</v>
      </c>
      <c r="C234" s="45">
        <v>668.7</v>
      </c>
      <c r="D234" s="45">
        <f t="shared" si="7"/>
        <v>1.5</v>
      </c>
      <c r="E234" s="45"/>
      <c r="F234" s="47">
        <f t="shared" si="6"/>
        <v>2.2381378692927483E-3</v>
      </c>
    </row>
    <row r="235" spans="1:6" ht="15">
      <c r="A235" s="7">
        <v>37449</v>
      </c>
      <c r="B235" s="45">
        <v>316.2</v>
      </c>
      <c r="C235" s="45">
        <v>315.5</v>
      </c>
      <c r="D235" s="45">
        <f t="shared" si="7"/>
        <v>0.69999999999998863</v>
      </c>
      <c r="E235" s="45"/>
      <c r="F235" s="47">
        <f t="shared" si="6"/>
        <v>2.213788741302937E-3</v>
      </c>
    </row>
    <row r="236" spans="1:6" ht="15">
      <c r="A236" s="7">
        <v>39080</v>
      </c>
      <c r="B236" s="45">
        <v>636.5</v>
      </c>
      <c r="C236" s="45">
        <v>635.1</v>
      </c>
      <c r="D236" s="45">
        <f t="shared" si="7"/>
        <v>1.3999999999999773</v>
      </c>
      <c r="E236" s="45"/>
      <c r="F236" s="47">
        <f t="shared" si="6"/>
        <v>2.1995286724273014E-3</v>
      </c>
    </row>
    <row r="237" spans="1:6" ht="15">
      <c r="A237" s="7">
        <v>40515</v>
      </c>
      <c r="B237" s="45">
        <v>1415.1000000000001</v>
      </c>
      <c r="C237" s="45">
        <v>1412</v>
      </c>
      <c r="D237" s="45">
        <f t="shared" si="7"/>
        <v>3.1000000000001364</v>
      </c>
      <c r="E237" s="45"/>
      <c r="F237" s="47">
        <f t="shared" si="6"/>
        <v>2.1906579040351466E-3</v>
      </c>
    </row>
    <row r="238" spans="1:6" ht="15">
      <c r="A238" s="7">
        <v>38254</v>
      </c>
      <c r="B238" s="45">
        <v>411.1</v>
      </c>
      <c r="C238" s="45">
        <v>410.2</v>
      </c>
      <c r="D238" s="45">
        <f t="shared" si="7"/>
        <v>0.90000000000003411</v>
      </c>
      <c r="E238" s="45"/>
      <c r="F238" s="47">
        <f t="shared" si="6"/>
        <v>2.1892483580638143E-3</v>
      </c>
    </row>
    <row r="239" spans="1:6" ht="15">
      <c r="A239" s="7">
        <v>37435</v>
      </c>
      <c r="B239" s="45">
        <v>321.40000000000003</v>
      </c>
      <c r="C239" s="45">
        <v>320.7</v>
      </c>
      <c r="D239" s="45">
        <f t="shared" si="7"/>
        <v>0.70000000000004547</v>
      </c>
      <c r="E239" s="45"/>
      <c r="F239" s="47">
        <f t="shared" si="6"/>
        <v>2.1779713752334952E-3</v>
      </c>
    </row>
    <row r="240" spans="1:6" ht="15">
      <c r="A240" s="7">
        <v>39073</v>
      </c>
      <c r="B240" s="45">
        <v>620.70000000000005</v>
      </c>
      <c r="C240" s="45">
        <v>619.4</v>
      </c>
      <c r="D240" s="45">
        <f t="shared" si="7"/>
        <v>1.3000000000000682</v>
      </c>
      <c r="E240" s="45"/>
      <c r="F240" s="47">
        <f t="shared" si="6"/>
        <v>2.094409537618927E-3</v>
      </c>
    </row>
    <row r="241" spans="1:6" ht="15">
      <c r="A241" s="7">
        <v>39710</v>
      </c>
      <c r="B241" s="45">
        <v>873.30000000000007</v>
      </c>
      <c r="C241" s="45">
        <v>871.5</v>
      </c>
      <c r="D241" s="45">
        <f t="shared" si="7"/>
        <v>1.8000000000000682</v>
      </c>
      <c r="E241" s="45"/>
      <c r="F241" s="47">
        <f t="shared" si="6"/>
        <v>2.0611473720371786E-3</v>
      </c>
    </row>
    <row r="242" spans="1:6" ht="15">
      <c r="A242" s="7">
        <v>39381</v>
      </c>
      <c r="B242" s="45">
        <v>785.7</v>
      </c>
      <c r="C242" s="45">
        <v>784.1</v>
      </c>
      <c r="D242" s="45">
        <f t="shared" si="7"/>
        <v>1.6000000000000227</v>
      </c>
      <c r="E242" s="45"/>
      <c r="F242" s="47">
        <f t="shared" si="6"/>
        <v>2.0364006618302441E-3</v>
      </c>
    </row>
    <row r="243" spans="1:6" ht="15">
      <c r="A243" s="7">
        <v>39143</v>
      </c>
      <c r="B243" s="45">
        <v>642.6</v>
      </c>
      <c r="C243" s="45">
        <v>641.30000000000007</v>
      </c>
      <c r="D243" s="45">
        <f t="shared" si="7"/>
        <v>1.2999999999999545</v>
      </c>
      <c r="E243" s="45"/>
      <c r="F243" s="47">
        <f t="shared" si="6"/>
        <v>2.02303143479607E-3</v>
      </c>
    </row>
    <row r="244" spans="1:6" ht="15">
      <c r="A244" s="7">
        <v>37295</v>
      </c>
      <c r="B244" s="45">
        <v>300.7</v>
      </c>
      <c r="C244" s="45">
        <v>300.10000000000002</v>
      </c>
      <c r="D244" s="45">
        <f t="shared" si="7"/>
        <v>0.59999999999996589</v>
      </c>
      <c r="E244" s="45"/>
      <c r="F244" s="47">
        <f t="shared" si="6"/>
        <v>1.9953441968738475E-3</v>
      </c>
    </row>
    <row r="245" spans="1:6" ht="15">
      <c r="A245" s="7">
        <v>38709</v>
      </c>
      <c r="B245" s="45">
        <v>504.2</v>
      </c>
      <c r="C245" s="45">
        <v>503.2</v>
      </c>
      <c r="D245" s="45">
        <f t="shared" si="7"/>
        <v>1</v>
      </c>
      <c r="E245" s="45"/>
      <c r="F245" s="47">
        <f t="shared" si="6"/>
        <v>1.9833399444664818E-3</v>
      </c>
    </row>
    <row r="246" spans="1:6" ht="15">
      <c r="A246" s="7">
        <v>37638</v>
      </c>
      <c r="B246" s="45">
        <v>358.3</v>
      </c>
      <c r="C246" s="45">
        <v>357.6</v>
      </c>
      <c r="D246" s="45">
        <f t="shared" si="7"/>
        <v>0.69999999999998863</v>
      </c>
      <c r="E246" s="45"/>
      <c r="F246" s="47">
        <f t="shared" si="6"/>
        <v>1.9536701088473029E-3</v>
      </c>
    </row>
    <row r="247" spans="1:6" ht="15">
      <c r="A247" s="7">
        <v>39808</v>
      </c>
      <c r="B247" s="45">
        <v>870.9</v>
      </c>
      <c r="C247" s="45">
        <v>869.2</v>
      </c>
      <c r="D247" s="45">
        <f t="shared" si="7"/>
        <v>1.6999999999999318</v>
      </c>
      <c r="E247" s="45"/>
      <c r="F247" s="47">
        <f t="shared" si="6"/>
        <v>1.9520036743597793E-3</v>
      </c>
    </row>
    <row r="248" spans="1:6" ht="15">
      <c r="A248" s="7">
        <v>39409</v>
      </c>
      <c r="B248" s="45">
        <v>824.2</v>
      </c>
      <c r="C248" s="45">
        <v>822.6</v>
      </c>
      <c r="D248" s="45">
        <f t="shared" si="7"/>
        <v>1.6000000000000227</v>
      </c>
      <c r="E248" s="45"/>
      <c r="F248" s="47">
        <f t="shared" si="6"/>
        <v>1.9412763892259436E-3</v>
      </c>
    </row>
    <row r="249" spans="1:6" ht="15">
      <c r="A249" s="7">
        <v>39962</v>
      </c>
      <c r="B249" s="45">
        <v>980.5</v>
      </c>
      <c r="C249" s="45">
        <v>978.6</v>
      </c>
      <c r="D249" s="45">
        <f t="shared" si="7"/>
        <v>1.8999999999999773</v>
      </c>
      <c r="E249" s="45"/>
      <c r="F249" s="47">
        <f t="shared" si="6"/>
        <v>1.9377868434471977E-3</v>
      </c>
    </row>
    <row r="250" spans="1:6" ht="15">
      <c r="A250" s="7">
        <v>39801</v>
      </c>
      <c r="B250" s="45">
        <v>838.80000000000007</v>
      </c>
      <c r="C250" s="45">
        <v>837.2</v>
      </c>
      <c r="D250" s="45">
        <f t="shared" si="7"/>
        <v>1.6000000000000227</v>
      </c>
      <c r="E250" s="45"/>
      <c r="F250" s="47">
        <f t="shared" si="6"/>
        <v>1.9074868860276856E-3</v>
      </c>
    </row>
    <row r="251" spans="1:6" ht="15">
      <c r="A251" s="7">
        <v>38723</v>
      </c>
      <c r="B251" s="45">
        <v>530.1</v>
      </c>
      <c r="C251" s="45">
        <v>529.1</v>
      </c>
      <c r="D251" s="45">
        <f t="shared" si="7"/>
        <v>1</v>
      </c>
      <c r="E251" s="45"/>
      <c r="F251" s="47">
        <f t="shared" si="6"/>
        <v>1.8864365214110545E-3</v>
      </c>
    </row>
    <row r="252" spans="1:6" ht="15">
      <c r="A252" s="7">
        <v>37904</v>
      </c>
      <c r="B252" s="45">
        <v>372.40000000000003</v>
      </c>
      <c r="C252" s="45">
        <v>371.7</v>
      </c>
      <c r="D252" s="45">
        <f t="shared" si="7"/>
        <v>0.70000000000004547</v>
      </c>
      <c r="E252" s="45"/>
      <c r="F252" s="47">
        <f t="shared" si="6"/>
        <v>1.8796992481204227E-3</v>
      </c>
    </row>
    <row r="253" spans="1:6" ht="15">
      <c r="A253" s="7">
        <v>39262</v>
      </c>
      <c r="B253" s="45">
        <v>649.5</v>
      </c>
      <c r="C253" s="45">
        <v>648.30000000000007</v>
      </c>
      <c r="D253" s="45">
        <f t="shared" si="7"/>
        <v>1.1999999999999318</v>
      </c>
      <c r="E253" s="45"/>
      <c r="F253" s="47">
        <f t="shared" si="6"/>
        <v>1.8475750577366156E-3</v>
      </c>
    </row>
    <row r="254" spans="1:6" ht="15">
      <c r="A254" s="7">
        <v>39738</v>
      </c>
      <c r="B254" s="45">
        <v>782.80000000000007</v>
      </c>
      <c r="C254" s="45">
        <v>781.4</v>
      </c>
      <c r="D254" s="45">
        <f t="shared" si="7"/>
        <v>1.4000000000000909</v>
      </c>
      <c r="E254" s="45"/>
      <c r="F254" s="47">
        <f t="shared" si="6"/>
        <v>1.7884517118038972E-3</v>
      </c>
    </row>
    <row r="255" spans="1:6" ht="15">
      <c r="A255" s="7">
        <v>39388</v>
      </c>
      <c r="B255" s="45">
        <v>808</v>
      </c>
      <c r="C255" s="45">
        <v>806.6</v>
      </c>
      <c r="D255" s="45">
        <f t="shared" si="7"/>
        <v>1.3999999999999773</v>
      </c>
      <c r="E255" s="45"/>
      <c r="F255" s="47">
        <f t="shared" si="6"/>
        <v>1.7326732673267045E-3</v>
      </c>
    </row>
    <row r="256" spans="1:6" ht="15">
      <c r="A256" s="7">
        <v>37680</v>
      </c>
      <c r="B256" s="45">
        <v>347.7</v>
      </c>
      <c r="C256" s="45">
        <v>347.1</v>
      </c>
      <c r="D256" s="45">
        <f t="shared" si="7"/>
        <v>0.59999999999996589</v>
      </c>
      <c r="E256" s="45"/>
      <c r="F256" s="47">
        <f t="shared" si="6"/>
        <v>1.7256255392578831E-3</v>
      </c>
    </row>
    <row r="257" spans="1:6" ht="15">
      <c r="A257" s="7">
        <v>38233</v>
      </c>
      <c r="B257" s="45">
        <v>406.7</v>
      </c>
      <c r="C257" s="45">
        <v>406</v>
      </c>
      <c r="D257" s="45">
        <f t="shared" si="7"/>
        <v>0.69999999999998863</v>
      </c>
      <c r="E257" s="45"/>
      <c r="F257" s="47">
        <f t="shared" si="6"/>
        <v>1.7211703958691631E-3</v>
      </c>
    </row>
    <row r="258" spans="1:6" ht="15">
      <c r="A258" s="7">
        <v>39689</v>
      </c>
      <c r="B258" s="45">
        <v>830.5</v>
      </c>
      <c r="C258" s="45">
        <v>829.1</v>
      </c>
      <c r="D258" s="45">
        <f t="shared" si="7"/>
        <v>1.3999999999999773</v>
      </c>
      <c r="E258" s="45"/>
      <c r="F258" s="47">
        <f t="shared" si="6"/>
        <v>1.685731487055963E-3</v>
      </c>
    </row>
    <row r="259" spans="1:6" ht="15">
      <c r="A259" s="7">
        <v>39220</v>
      </c>
      <c r="B259" s="45">
        <v>661.30000000000007</v>
      </c>
      <c r="C259" s="45">
        <v>660.2</v>
      </c>
      <c r="D259" s="45">
        <f t="shared" si="7"/>
        <v>1.1000000000000227</v>
      </c>
      <c r="E259" s="45"/>
      <c r="F259" s="47">
        <f t="shared" ref="F259:F322" si="8">D259/B259</f>
        <v>1.6633902918494219E-3</v>
      </c>
    </row>
    <row r="260" spans="1:6" ht="15">
      <c r="A260" s="7">
        <v>39514</v>
      </c>
      <c r="B260" s="45">
        <v>973.2</v>
      </c>
      <c r="C260" s="45">
        <v>971.6</v>
      </c>
      <c r="D260" s="45">
        <f t="shared" ref="D260:D323" si="9">B260-C260</f>
        <v>1.6000000000000227</v>
      </c>
      <c r="E260" s="45"/>
      <c r="F260" s="47">
        <f t="shared" si="8"/>
        <v>1.6440608302507426E-3</v>
      </c>
    </row>
    <row r="261" spans="1:6" ht="15">
      <c r="A261" s="7">
        <v>38415</v>
      </c>
      <c r="B261" s="45">
        <v>430.5</v>
      </c>
      <c r="C261" s="45">
        <v>429.8</v>
      </c>
      <c r="D261" s="45">
        <f t="shared" si="9"/>
        <v>0.69999999999998863</v>
      </c>
      <c r="E261" s="45"/>
      <c r="F261" s="47">
        <f t="shared" si="8"/>
        <v>1.6260162601625752E-3</v>
      </c>
    </row>
    <row r="262" spans="1:6" ht="15">
      <c r="A262" s="7">
        <v>39794</v>
      </c>
      <c r="B262" s="45">
        <v>821.9</v>
      </c>
      <c r="C262" s="45">
        <v>820.6</v>
      </c>
      <c r="D262" s="45">
        <f t="shared" si="9"/>
        <v>1.2999999999999545</v>
      </c>
      <c r="E262" s="45"/>
      <c r="F262" s="47">
        <f t="shared" si="8"/>
        <v>1.5817009368535766E-3</v>
      </c>
    </row>
    <row r="263" spans="1:6" ht="15">
      <c r="A263" s="7">
        <v>39444</v>
      </c>
      <c r="B263" s="45">
        <v>841.9</v>
      </c>
      <c r="C263" s="45">
        <v>840.6</v>
      </c>
      <c r="D263" s="45">
        <f t="shared" si="9"/>
        <v>1.2999999999999545</v>
      </c>
      <c r="E263" s="45"/>
      <c r="F263" s="47">
        <f t="shared" si="8"/>
        <v>1.5441263808052674E-3</v>
      </c>
    </row>
    <row r="264" spans="1:6" ht="15">
      <c r="A264" s="7">
        <v>39829</v>
      </c>
      <c r="B264" s="45">
        <v>843.5</v>
      </c>
      <c r="C264" s="45">
        <v>842.2</v>
      </c>
      <c r="D264" s="45">
        <f t="shared" si="9"/>
        <v>1.2999999999999545</v>
      </c>
      <c r="E264" s="45"/>
      <c r="F264" s="47">
        <f t="shared" si="8"/>
        <v>1.5411973918197446E-3</v>
      </c>
    </row>
    <row r="265" spans="1:6" ht="15">
      <c r="A265" s="7">
        <v>39227</v>
      </c>
      <c r="B265" s="45">
        <v>655.80000000000007</v>
      </c>
      <c r="C265" s="45">
        <v>654.80000000000007</v>
      </c>
      <c r="D265" s="45">
        <f t="shared" si="9"/>
        <v>1</v>
      </c>
      <c r="E265" s="45"/>
      <c r="F265" s="47">
        <f t="shared" si="8"/>
        <v>1.5248551387618174E-3</v>
      </c>
    </row>
    <row r="266" spans="1:6" ht="15">
      <c r="A266" s="7">
        <v>39269</v>
      </c>
      <c r="B266" s="45">
        <v>656.2</v>
      </c>
      <c r="C266" s="45">
        <v>655.20000000000005</v>
      </c>
      <c r="D266" s="45">
        <f t="shared" si="9"/>
        <v>1</v>
      </c>
      <c r="E266" s="45"/>
      <c r="F266" s="47">
        <f t="shared" si="8"/>
        <v>1.5239256324291372E-3</v>
      </c>
    </row>
    <row r="267" spans="1:6" ht="15">
      <c r="A267" s="7">
        <v>39311</v>
      </c>
      <c r="B267" s="45">
        <v>658.2</v>
      </c>
      <c r="C267" s="45">
        <v>657.2</v>
      </c>
      <c r="D267" s="45">
        <f t="shared" si="9"/>
        <v>1</v>
      </c>
      <c r="E267" s="45"/>
      <c r="F267" s="47">
        <f t="shared" si="8"/>
        <v>1.5192950470981463E-3</v>
      </c>
    </row>
    <row r="268" spans="1:6" ht="15">
      <c r="A268" s="7">
        <v>39346</v>
      </c>
      <c r="B268" s="45">
        <v>732.2</v>
      </c>
      <c r="C268" s="45">
        <v>731.1</v>
      </c>
      <c r="D268" s="45">
        <f t="shared" si="9"/>
        <v>1.1000000000000227</v>
      </c>
      <c r="E268" s="45"/>
      <c r="F268" s="47">
        <f t="shared" si="8"/>
        <v>1.5023217700082254E-3</v>
      </c>
    </row>
    <row r="269" spans="1:6" ht="15">
      <c r="A269" s="7">
        <v>39122</v>
      </c>
      <c r="B269" s="45">
        <v>667.30000000000007</v>
      </c>
      <c r="C269" s="45">
        <v>666.30000000000007</v>
      </c>
      <c r="D269" s="45">
        <f t="shared" si="9"/>
        <v>1</v>
      </c>
      <c r="E269" s="45"/>
      <c r="F269" s="47">
        <f t="shared" si="8"/>
        <v>1.4985763524651579E-3</v>
      </c>
    </row>
    <row r="270" spans="1:6" ht="15">
      <c r="A270" s="7">
        <v>39745</v>
      </c>
      <c r="B270" s="45">
        <v>735.4</v>
      </c>
      <c r="C270" s="45">
        <v>734.30000000000007</v>
      </c>
      <c r="D270" s="45">
        <f t="shared" si="9"/>
        <v>1.0999999999999091</v>
      </c>
      <c r="E270" s="45"/>
      <c r="F270" s="47">
        <f t="shared" si="8"/>
        <v>1.495784607016466E-3</v>
      </c>
    </row>
    <row r="271" spans="1:6" ht="15">
      <c r="A271" s="7">
        <v>39297</v>
      </c>
      <c r="B271" s="45">
        <v>673.2</v>
      </c>
      <c r="C271" s="45">
        <v>672.2</v>
      </c>
      <c r="D271" s="45">
        <f t="shared" si="9"/>
        <v>1</v>
      </c>
      <c r="E271" s="45"/>
      <c r="F271" s="47">
        <f t="shared" si="8"/>
        <v>1.4854426619132501E-3</v>
      </c>
    </row>
    <row r="272" spans="1:6" ht="15">
      <c r="A272" s="7">
        <v>39437</v>
      </c>
      <c r="B272" s="45">
        <v>812.6</v>
      </c>
      <c r="C272" s="45">
        <v>811.4</v>
      </c>
      <c r="D272" s="45">
        <f t="shared" si="9"/>
        <v>1.2000000000000455</v>
      </c>
      <c r="E272" s="45"/>
      <c r="F272" s="47">
        <f t="shared" si="8"/>
        <v>1.4767413241447765E-3</v>
      </c>
    </row>
    <row r="273" spans="1:6" ht="15">
      <c r="A273" s="7">
        <v>39059</v>
      </c>
      <c r="B273" s="45">
        <v>624.80000000000007</v>
      </c>
      <c r="C273" s="45">
        <v>623.9</v>
      </c>
      <c r="D273" s="45">
        <f t="shared" si="9"/>
        <v>0.90000000000009095</v>
      </c>
      <c r="E273" s="45"/>
      <c r="F273" s="47">
        <f t="shared" si="8"/>
        <v>1.4404609475033464E-3</v>
      </c>
    </row>
    <row r="274" spans="1:6" ht="15">
      <c r="A274" s="7">
        <v>39626</v>
      </c>
      <c r="B274" s="45">
        <v>927.80000000000007</v>
      </c>
      <c r="C274" s="45">
        <v>926.5</v>
      </c>
      <c r="D274" s="45">
        <f t="shared" si="9"/>
        <v>1.3000000000000682</v>
      </c>
      <c r="E274" s="45"/>
      <c r="F274" s="47">
        <f t="shared" si="8"/>
        <v>1.401164043975068E-3</v>
      </c>
    </row>
    <row r="275" spans="1:6" ht="15">
      <c r="A275" s="7">
        <v>39115</v>
      </c>
      <c r="B275" s="45">
        <v>648</v>
      </c>
      <c r="C275" s="45">
        <v>647.1</v>
      </c>
      <c r="D275" s="45">
        <f t="shared" si="9"/>
        <v>0.89999999999997726</v>
      </c>
      <c r="E275" s="45"/>
      <c r="F275" s="47">
        <f t="shared" si="8"/>
        <v>1.3888888888888538E-3</v>
      </c>
    </row>
    <row r="276" spans="1:6" ht="15">
      <c r="A276" s="7">
        <v>40809</v>
      </c>
      <c r="B276" s="45">
        <v>1657.8</v>
      </c>
      <c r="C276" s="45">
        <v>1655.5</v>
      </c>
      <c r="D276" s="45">
        <f t="shared" si="9"/>
        <v>2.2999999999999545</v>
      </c>
      <c r="E276" s="45"/>
      <c r="F276" s="47">
        <f t="shared" si="8"/>
        <v>1.3873808662082003E-3</v>
      </c>
    </row>
    <row r="277" spans="1:6" ht="15">
      <c r="A277" s="7">
        <v>39871</v>
      </c>
      <c r="B277" s="45">
        <v>940.2</v>
      </c>
      <c r="C277" s="45">
        <v>938.9</v>
      </c>
      <c r="D277" s="45">
        <f t="shared" si="9"/>
        <v>1.3000000000000682</v>
      </c>
      <c r="E277" s="45"/>
      <c r="F277" s="47">
        <f t="shared" si="8"/>
        <v>1.382684535205348E-3</v>
      </c>
    </row>
    <row r="278" spans="1:6" ht="15">
      <c r="A278" s="7">
        <v>39423</v>
      </c>
      <c r="B278" s="45">
        <v>795.7</v>
      </c>
      <c r="C278" s="45">
        <v>794.6</v>
      </c>
      <c r="D278" s="45">
        <f t="shared" si="9"/>
        <v>1.1000000000000227</v>
      </c>
      <c r="E278" s="45"/>
      <c r="F278" s="47">
        <f t="shared" si="8"/>
        <v>1.3824305642830498E-3</v>
      </c>
    </row>
    <row r="279" spans="1:6" ht="15">
      <c r="A279" s="7">
        <v>39612</v>
      </c>
      <c r="B279" s="45">
        <v>871.2</v>
      </c>
      <c r="C279" s="45">
        <v>870</v>
      </c>
      <c r="D279" s="45">
        <f t="shared" si="9"/>
        <v>1.2000000000000455</v>
      </c>
      <c r="E279" s="45"/>
      <c r="F279" s="47">
        <f t="shared" si="8"/>
        <v>1.3774104683196113E-3</v>
      </c>
    </row>
    <row r="280" spans="1:6" ht="15">
      <c r="A280" s="7">
        <v>39318</v>
      </c>
      <c r="B280" s="45">
        <v>668.80000000000007</v>
      </c>
      <c r="C280" s="45">
        <v>667.9</v>
      </c>
      <c r="D280" s="45">
        <f t="shared" si="9"/>
        <v>0.90000000000009095</v>
      </c>
      <c r="E280" s="45"/>
      <c r="F280" s="47">
        <f t="shared" si="8"/>
        <v>1.345693779904442E-3</v>
      </c>
    </row>
    <row r="281" spans="1:6" ht="15">
      <c r="A281" s="7">
        <v>40823</v>
      </c>
      <c r="B281" s="45">
        <v>1640.9</v>
      </c>
      <c r="C281" s="45">
        <v>1638.7</v>
      </c>
      <c r="D281" s="45">
        <f t="shared" si="9"/>
        <v>2.2000000000000455</v>
      </c>
      <c r="E281" s="45"/>
      <c r="F281" s="47">
        <f t="shared" si="8"/>
        <v>1.3407276494606895E-3</v>
      </c>
    </row>
    <row r="282" spans="1:6" ht="15">
      <c r="A282" s="7">
        <v>39304</v>
      </c>
      <c r="B282" s="45">
        <v>672.80000000000007</v>
      </c>
      <c r="C282" s="45">
        <v>671.9</v>
      </c>
      <c r="D282" s="45">
        <f t="shared" si="9"/>
        <v>0.90000000000009095</v>
      </c>
      <c r="E282" s="45"/>
      <c r="F282" s="47">
        <f t="shared" si="8"/>
        <v>1.3376932223544752E-3</v>
      </c>
    </row>
    <row r="283" spans="1:6" ht="15">
      <c r="A283" s="7">
        <v>39325</v>
      </c>
      <c r="B283" s="45">
        <v>673.2</v>
      </c>
      <c r="C283" s="45">
        <v>672.30000000000007</v>
      </c>
      <c r="D283" s="45">
        <f t="shared" si="9"/>
        <v>0.89999999999997726</v>
      </c>
      <c r="E283" s="45"/>
      <c r="F283" s="47">
        <f t="shared" si="8"/>
        <v>1.3368983957218912E-3</v>
      </c>
    </row>
    <row r="284" spans="1:6" ht="15">
      <c r="A284" s="7">
        <v>39367</v>
      </c>
      <c r="B284" s="45">
        <v>750.1</v>
      </c>
      <c r="C284" s="45">
        <v>749.1</v>
      </c>
      <c r="D284" s="45">
        <f t="shared" si="9"/>
        <v>1</v>
      </c>
      <c r="E284" s="45"/>
      <c r="F284" s="47">
        <f t="shared" si="8"/>
        <v>1.3331555792560992E-3</v>
      </c>
    </row>
    <row r="285" spans="1:6" ht="15">
      <c r="A285" s="7">
        <v>39136</v>
      </c>
      <c r="B285" s="45">
        <v>682.7</v>
      </c>
      <c r="C285" s="45">
        <v>681.80000000000007</v>
      </c>
      <c r="D285" s="45">
        <f t="shared" si="9"/>
        <v>0.89999999999997726</v>
      </c>
      <c r="E285" s="45"/>
      <c r="F285" s="47">
        <f t="shared" si="8"/>
        <v>1.3182950051266694E-3</v>
      </c>
    </row>
    <row r="286" spans="1:6" ht="15">
      <c r="A286" s="7">
        <v>39087</v>
      </c>
      <c r="B286" s="45">
        <v>607.30000000000007</v>
      </c>
      <c r="C286" s="45">
        <v>606.5</v>
      </c>
      <c r="D286" s="45">
        <f t="shared" si="9"/>
        <v>0.80000000000006821</v>
      </c>
      <c r="E286" s="45"/>
      <c r="F286" s="47">
        <f t="shared" si="8"/>
        <v>1.3173061090071927E-3</v>
      </c>
    </row>
    <row r="287" spans="1:6" ht="15">
      <c r="A287" s="7">
        <v>39206</v>
      </c>
      <c r="B287" s="45">
        <v>688.80000000000007</v>
      </c>
      <c r="C287" s="45">
        <v>687.9</v>
      </c>
      <c r="D287" s="45">
        <f t="shared" si="9"/>
        <v>0.90000000000009095</v>
      </c>
      <c r="E287" s="45"/>
      <c r="F287" s="47">
        <f t="shared" si="8"/>
        <v>1.3066202090593654E-3</v>
      </c>
    </row>
    <row r="288" spans="1:6" ht="15">
      <c r="A288" s="7">
        <v>39192</v>
      </c>
      <c r="B288" s="45">
        <v>692.30000000000007</v>
      </c>
      <c r="C288" s="45">
        <v>691.4</v>
      </c>
      <c r="D288" s="45">
        <f t="shared" si="9"/>
        <v>0.90000000000009095</v>
      </c>
      <c r="E288" s="45"/>
      <c r="F288" s="47">
        <f t="shared" si="8"/>
        <v>1.3000144446050712E-3</v>
      </c>
    </row>
    <row r="289" spans="1:6" ht="15">
      <c r="A289" s="7">
        <v>40067</v>
      </c>
      <c r="B289" s="45">
        <v>1006.5</v>
      </c>
      <c r="C289" s="45">
        <v>1005.2</v>
      </c>
      <c r="D289" s="45">
        <f t="shared" si="9"/>
        <v>1.2999999999999545</v>
      </c>
      <c r="E289" s="45"/>
      <c r="F289" s="47">
        <f t="shared" si="8"/>
        <v>1.2916045702930498E-3</v>
      </c>
    </row>
    <row r="290" spans="1:6" ht="15">
      <c r="A290" s="7">
        <v>39773</v>
      </c>
      <c r="B290" s="45">
        <v>802.2</v>
      </c>
      <c r="C290" s="45">
        <v>801.2</v>
      </c>
      <c r="D290" s="45">
        <f t="shared" si="9"/>
        <v>1</v>
      </c>
      <c r="E290" s="45"/>
      <c r="F290" s="47">
        <f t="shared" si="8"/>
        <v>1.2465719272001994E-3</v>
      </c>
    </row>
    <row r="291" spans="1:6" ht="15">
      <c r="A291" s="7">
        <v>39577</v>
      </c>
      <c r="B291" s="45">
        <v>884.80000000000007</v>
      </c>
      <c r="C291" s="45">
        <v>883.7</v>
      </c>
      <c r="D291" s="45">
        <f t="shared" si="9"/>
        <v>1.1000000000000227</v>
      </c>
      <c r="E291" s="45"/>
      <c r="F291" s="47">
        <f t="shared" si="8"/>
        <v>1.2432188065099714E-3</v>
      </c>
    </row>
    <row r="292" spans="1:6" ht="15">
      <c r="A292" s="7">
        <v>37533</v>
      </c>
      <c r="B292" s="45">
        <v>322</v>
      </c>
      <c r="C292" s="45">
        <v>321.60000000000002</v>
      </c>
      <c r="D292" s="45">
        <f t="shared" si="9"/>
        <v>0.39999999999997726</v>
      </c>
      <c r="E292" s="45"/>
      <c r="F292" s="47">
        <f t="shared" si="8"/>
        <v>1.2422360248446499E-3</v>
      </c>
    </row>
    <row r="293" spans="1:6" ht="15">
      <c r="A293" s="7">
        <v>39255</v>
      </c>
      <c r="B293" s="45">
        <v>654.1</v>
      </c>
      <c r="C293" s="45">
        <v>653.30000000000007</v>
      </c>
      <c r="D293" s="45">
        <f t="shared" si="9"/>
        <v>0.79999999999995453</v>
      </c>
      <c r="E293" s="45"/>
      <c r="F293" s="47">
        <f t="shared" si="8"/>
        <v>1.2230545788105098E-3</v>
      </c>
    </row>
    <row r="294" spans="1:6" ht="15">
      <c r="A294" s="7">
        <v>39479</v>
      </c>
      <c r="B294" s="45">
        <v>905.80000000000007</v>
      </c>
      <c r="C294" s="45">
        <v>904.7</v>
      </c>
      <c r="D294" s="45">
        <f t="shared" si="9"/>
        <v>1.1000000000000227</v>
      </c>
      <c r="E294" s="45"/>
      <c r="F294" s="47">
        <f t="shared" si="8"/>
        <v>1.2143961139324604E-3</v>
      </c>
    </row>
    <row r="295" spans="1:6" ht="15">
      <c r="A295" s="7">
        <v>39850</v>
      </c>
      <c r="B295" s="45">
        <v>912.30000000000007</v>
      </c>
      <c r="C295" s="45">
        <v>911.2</v>
      </c>
      <c r="D295" s="45">
        <f t="shared" si="9"/>
        <v>1.1000000000000227</v>
      </c>
      <c r="E295" s="45"/>
      <c r="F295" s="47">
        <f t="shared" si="8"/>
        <v>1.2057437246520033E-3</v>
      </c>
    </row>
    <row r="296" spans="1:6" ht="15">
      <c r="A296" s="7">
        <v>39171</v>
      </c>
      <c r="B296" s="45">
        <v>663.7</v>
      </c>
      <c r="C296" s="45">
        <v>662.9</v>
      </c>
      <c r="D296" s="45">
        <f t="shared" si="9"/>
        <v>0.80000000000006821</v>
      </c>
      <c r="E296" s="45"/>
      <c r="F296" s="47">
        <f t="shared" si="8"/>
        <v>1.2053638692181229E-3</v>
      </c>
    </row>
    <row r="297" spans="1:6" ht="15">
      <c r="A297" s="7">
        <v>39472</v>
      </c>
      <c r="B297" s="45">
        <v>914.1</v>
      </c>
      <c r="C297" s="45">
        <v>913</v>
      </c>
      <c r="D297" s="45">
        <f t="shared" si="9"/>
        <v>1.1000000000000227</v>
      </c>
      <c r="E297" s="45"/>
      <c r="F297" s="47">
        <f t="shared" si="8"/>
        <v>1.2033694344163906E-3</v>
      </c>
    </row>
    <row r="298" spans="1:6" ht="15">
      <c r="A298" s="7">
        <v>39213</v>
      </c>
      <c r="B298" s="45">
        <v>670.9</v>
      </c>
      <c r="C298" s="45">
        <v>670.1</v>
      </c>
      <c r="D298" s="45">
        <f t="shared" si="9"/>
        <v>0.79999999999995453</v>
      </c>
      <c r="E298" s="45"/>
      <c r="F298" s="47">
        <f t="shared" si="8"/>
        <v>1.1924280816812559E-3</v>
      </c>
    </row>
    <row r="299" spans="1:6" ht="15">
      <c r="A299" s="7">
        <v>40074</v>
      </c>
      <c r="B299" s="45">
        <v>1007.7</v>
      </c>
      <c r="C299" s="45">
        <v>1006.5</v>
      </c>
      <c r="D299" s="45">
        <f t="shared" si="9"/>
        <v>1.2000000000000455</v>
      </c>
      <c r="E299" s="45"/>
      <c r="F299" s="47">
        <f t="shared" si="8"/>
        <v>1.1908306043465768E-3</v>
      </c>
    </row>
    <row r="300" spans="1:6" ht="15">
      <c r="A300" s="7">
        <v>39703</v>
      </c>
      <c r="B300" s="45">
        <v>763.7</v>
      </c>
      <c r="C300" s="45">
        <v>762.80000000000007</v>
      </c>
      <c r="D300" s="45">
        <f t="shared" si="9"/>
        <v>0.89999999999997726</v>
      </c>
      <c r="E300" s="45"/>
      <c r="F300" s="47">
        <f t="shared" si="8"/>
        <v>1.1784732224695263E-3</v>
      </c>
    </row>
    <row r="301" spans="1:6" ht="15">
      <c r="A301" s="7">
        <v>40011</v>
      </c>
      <c r="B301" s="45">
        <v>937.6</v>
      </c>
      <c r="C301" s="45">
        <v>936.5</v>
      </c>
      <c r="D301" s="45">
        <f t="shared" si="9"/>
        <v>1.1000000000000227</v>
      </c>
      <c r="E301" s="45"/>
      <c r="F301" s="47">
        <f t="shared" si="8"/>
        <v>1.173208191126304E-3</v>
      </c>
    </row>
    <row r="302" spans="1:6" ht="15">
      <c r="A302" s="7">
        <v>39878</v>
      </c>
      <c r="B302" s="45">
        <v>939.2</v>
      </c>
      <c r="C302" s="45">
        <v>938.1</v>
      </c>
      <c r="D302" s="45">
        <f t="shared" si="9"/>
        <v>1.1000000000000227</v>
      </c>
      <c r="E302" s="45"/>
      <c r="F302" s="47">
        <f t="shared" si="8"/>
        <v>1.1712095400340957E-3</v>
      </c>
    </row>
    <row r="303" spans="1:6" ht="15">
      <c r="A303" s="7">
        <v>39185</v>
      </c>
      <c r="B303" s="45">
        <v>686.2</v>
      </c>
      <c r="C303" s="45">
        <v>685.4</v>
      </c>
      <c r="D303" s="45">
        <f t="shared" si="9"/>
        <v>0.80000000000006821</v>
      </c>
      <c r="E303" s="45"/>
      <c r="F303" s="47">
        <f t="shared" si="8"/>
        <v>1.1658408627223378E-3</v>
      </c>
    </row>
    <row r="304" spans="1:6" ht="15">
      <c r="A304" s="7">
        <v>40039</v>
      </c>
      <c r="B304" s="45">
        <v>948</v>
      </c>
      <c r="C304" s="45">
        <v>946.9</v>
      </c>
      <c r="D304" s="45">
        <f t="shared" si="9"/>
        <v>1.1000000000000227</v>
      </c>
      <c r="E304" s="45"/>
      <c r="F304" s="47">
        <f t="shared" si="8"/>
        <v>1.1603375527426401E-3</v>
      </c>
    </row>
    <row r="305" spans="1:6" ht="15">
      <c r="A305" s="7">
        <v>39955</v>
      </c>
      <c r="B305" s="45">
        <v>957.4</v>
      </c>
      <c r="C305" s="45">
        <v>956.30000000000007</v>
      </c>
      <c r="D305" s="45">
        <f t="shared" si="9"/>
        <v>1.0999999999999091</v>
      </c>
      <c r="E305" s="45"/>
      <c r="F305" s="47">
        <f t="shared" si="8"/>
        <v>1.148945059536149E-3</v>
      </c>
    </row>
    <row r="306" spans="1:6" ht="15">
      <c r="A306" s="7">
        <v>39339</v>
      </c>
      <c r="B306" s="45">
        <v>708</v>
      </c>
      <c r="C306" s="45">
        <v>707.2</v>
      </c>
      <c r="D306" s="45">
        <f t="shared" si="9"/>
        <v>0.79999999999995453</v>
      </c>
      <c r="E306" s="45"/>
      <c r="F306" s="47">
        <f t="shared" si="8"/>
        <v>1.1299435028247946E-3</v>
      </c>
    </row>
    <row r="307" spans="1:6" ht="15">
      <c r="A307" s="7">
        <v>37687</v>
      </c>
      <c r="B307" s="45">
        <v>357.2</v>
      </c>
      <c r="C307" s="45">
        <v>356.8</v>
      </c>
      <c r="D307" s="45">
        <f t="shared" si="9"/>
        <v>0.39999999999997726</v>
      </c>
      <c r="E307" s="45"/>
      <c r="F307" s="47">
        <f t="shared" si="8"/>
        <v>1.1198208286673497E-3</v>
      </c>
    </row>
    <row r="308" spans="1:6" ht="15">
      <c r="A308" s="7">
        <v>39836</v>
      </c>
      <c r="B308" s="45">
        <v>898.4</v>
      </c>
      <c r="C308" s="45">
        <v>897.4</v>
      </c>
      <c r="D308" s="45">
        <f t="shared" si="9"/>
        <v>1</v>
      </c>
      <c r="E308" s="45"/>
      <c r="F308" s="47">
        <f t="shared" si="8"/>
        <v>1.1130899376669634E-3</v>
      </c>
    </row>
    <row r="309" spans="1:6" ht="15">
      <c r="A309" s="7">
        <v>39584</v>
      </c>
      <c r="B309" s="45">
        <v>902.1</v>
      </c>
      <c r="C309" s="45">
        <v>901.1</v>
      </c>
      <c r="D309" s="45">
        <f t="shared" si="9"/>
        <v>1</v>
      </c>
      <c r="E309" s="45"/>
      <c r="F309" s="47">
        <f t="shared" si="8"/>
        <v>1.1085245538188671E-3</v>
      </c>
    </row>
    <row r="310" spans="1:6" ht="15">
      <c r="A310" s="7">
        <v>40004</v>
      </c>
      <c r="B310" s="45">
        <v>913.1</v>
      </c>
      <c r="C310" s="45">
        <v>912.1</v>
      </c>
      <c r="D310" s="45">
        <f t="shared" si="9"/>
        <v>1</v>
      </c>
      <c r="E310" s="45"/>
      <c r="F310" s="47">
        <f t="shared" si="8"/>
        <v>1.0951702989814916E-3</v>
      </c>
    </row>
    <row r="311" spans="1:6" ht="15">
      <c r="A311" s="7">
        <v>39591</v>
      </c>
      <c r="B311" s="45">
        <v>924.7</v>
      </c>
      <c r="C311" s="45">
        <v>923.7</v>
      </c>
      <c r="D311" s="45">
        <f t="shared" si="9"/>
        <v>1</v>
      </c>
      <c r="E311" s="45"/>
      <c r="F311" s="47">
        <f t="shared" si="8"/>
        <v>1.0814318157240186E-3</v>
      </c>
    </row>
    <row r="312" spans="1:6" ht="15">
      <c r="A312" s="7">
        <v>38779</v>
      </c>
      <c r="B312" s="45">
        <v>567.20000000000005</v>
      </c>
      <c r="C312" s="45">
        <v>566.6</v>
      </c>
      <c r="D312" s="45">
        <f t="shared" si="9"/>
        <v>0.60000000000002274</v>
      </c>
      <c r="E312" s="45"/>
      <c r="F312" s="47">
        <f t="shared" si="8"/>
        <v>1.0578279266573037E-3</v>
      </c>
    </row>
    <row r="313" spans="1:6" ht="15">
      <c r="A313" s="7">
        <v>40116</v>
      </c>
      <c r="B313" s="45">
        <v>1045</v>
      </c>
      <c r="C313" s="45">
        <v>1043.9000000000001</v>
      </c>
      <c r="D313" s="45">
        <f t="shared" si="9"/>
        <v>1.0999999999999091</v>
      </c>
      <c r="E313" s="45"/>
      <c r="F313" s="47">
        <f t="shared" si="8"/>
        <v>1.0526315789472814E-3</v>
      </c>
    </row>
    <row r="314" spans="1:6" ht="15">
      <c r="A314" s="7">
        <v>40018</v>
      </c>
      <c r="B314" s="45">
        <v>951.4</v>
      </c>
      <c r="C314" s="45">
        <v>950.4</v>
      </c>
      <c r="D314" s="45">
        <f t="shared" si="9"/>
        <v>1</v>
      </c>
      <c r="E314" s="45"/>
      <c r="F314" s="47">
        <f t="shared" si="8"/>
        <v>1.0510826150935465E-3</v>
      </c>
    </row>
    <row r="315" spans="1:6" ht="15">
      <c r="A315" s="7">
        <v>40053</v>
      </c>
      <c r="B315" s="45">
        <v>955.9</v>
      </c>
      <c r="C315" s="45">
        <v>954.9</v>
      </c>
      <c r="D315" s="45">
        <f t="shared" si="9"/>
        <v>1</v>
      </c>
      <c r="E315" s="45"/>
      <c r="F315" s="47">
        <f t="shared" si="8"/>
        <v>1.0461345329009311E-3</v>
      </c>
    </row>
    <row r="316" spans="1:6" ht="15">
      <c r="A316" s="7">
        <v>39969</v>
      </c>
      <c r="B316" s="45">
        <v>957</v>
      </c>
      <c r="C316" s="45">
        <v>956</v>
      </c>
      <c r="D316" s="45">
        <f t="shared" si="9"/>
        <v>1</v>
      </c>
      <c r="E316" s="45"/>
      <c r="F316" s="47">
        <f t="shared" si="8"/>
        <v>1.0449320794148381E-3</v>
      </c>
    </row>
    <row r="317" spans="1:6" ht="15">
      <c r="A317" s="7">
        <v>39374</v>
      </c>
      <c r="B317" s="45">
        <v>766.30000000000007</v>
      </c>
      <c r="C317" s="45">
        <v>765.5</v>
      </c>
      <c r="D317" s="45">
        <f t="shared" si="9"/>
        <v>0.80000000000006821</v>
      </c>
      <c r="E317" s="45"/>
      <c r="F317" s="47">
        <f t="shared" si="8"/>
        <v>1.0439775544826676E-3</v>
      </c>
    </row>
    <row r="318" spans="1:6" ht="15">
      <c r="A318" s="7">
        <v>40109</v>
      </c>
      <c r="B318" s="45">
        <v>1054.9000000000001</v>
      </c>
      <c r="C318" s="45">
        <v>1053.8</v>
      </c>
      <c r="D318" s="45">
        <f t="shared" si="9"/>
        <v>1.1000000000001364</v>
      </c>
      <c r="E318" s="45"/>
      <c r="F318" s="47">
        <f t="shared" si="8"/>
        <v>1.0427528675705151E-3</v>
      </c>
    </row>
    <row r="319" spans="1:6" ht="15">
      <c r="A319" s="7">
        <v>41082</v>
      </c>
      <c r="B319" s="45">
        <v>1572.6000000000001</v>
      </c>
      <c r="C319" s="45">
        <v>1571</v>
      </c>
      <c r="D319" s="45">
        <f t="shared" si="9"/>
        <v>1.6000000000001364</v>
      </c>
      <c r="E319" s="45"/>
      <c r="F319" s="47">
        <f t="shared" si="8"/>
        <v>1.0174233753021341E-3</v>
      </c>
    </row>
    <row r="320" spans="1:6" ht="15">
      <c r="A320" s="7">
        <v>39563</v>
      </c>
      <c r="B320" s="45">
        <v>885.9</v>
      </c>
      <c r="C320" s="45">
        <v>885</v>
      </c>
      <c r="D320" s="45">
        <f t="shared" si="9"/>
        <v>0.89999999999997726</v>
      </c>
      <c r="E320" s="45"/>
      <c r="F320" s="47">
        <f t="shared" si="8"/>
        <v>1.0159160176091853E-3</v>
      </c>
    </row>
    <row r="321" spans="1:6" ht="15">
      <c r="A321" s="7">
        <v>40123</v>
      </c>
      <c r="B321" s="45">
        <v>1097.2</v>
      </c>
      <c r="C321" s="45">
        <v>1096.1000000000001</v>
      </c>
      <c r="D321" s="45">
        <f t="shared" si="9"/>
        <v>1.0999999999999091</v>
      </c>
      <c r="E321" s="45"/>
      <c r="F321" s="47">
        <f t="shared" si="8"/>
        <v>1.0025519504191661E-3</v>
      </c>
    </row>
    <row r="322" spans="1:6" ht="15">
      <c r="A322" s="7">
        <v>39619</v>
      </c>
      <c r="B322" s="45">
        <v>901.80000000000007</v>
      </c>
      <c r="C322" s="45">
        <v>900.9</v>
      </c>
      <c r="D322" s="45">
        <f t="shared" si="9"/>
        <v>0.90000000000009095</v>
      </c>
      <c r="E322" s="45"/>
      <c r="F322" s="47">
        <f t="shared" si="8"/>
        <v>9.9800399201606881E-4</v>
      </c>
    </row>
    <row r="323" spans="1:6" ht="15">
      <c r="A323" s="7">
        <v>39332</v>
      </c>
      <c r="B323" s="45">
        <v>701.4</v>
      </c>
      <c r="C323" s="45">
        <v>700.7</v>
      </c>
      <c r="D323" s="45">
        <f t="shared" si="9"/>
        <v>0.69999999999993179</v>
      </c>
      <c r="E323" s="45"/>
      <c r="F323" s="47">
        <f t="shared" ref="F323:F386" si="10">D323/B323</f>
        <v>9.9800399201587084E-4</v>
      </c>
    </row>
    <row r="324" spans="1:6" ht="15">
      <c r="A324" s="7">
        <v>39521</v>
      </c>
      <c r="B324" s="45">
        <v>1002.3000000000001</v>
      </c>
      <c r="C324" s="45">
        <v>1001.3000000000001</v>
      </c>
      <c r="D324" s="45">
        <f t="shared" ref="D324:D387" si="11">B324-C324</f>
        <v>1</v>
      </c>
      <c r="E324" s="45"/>
      <c r="F324" s="47">
        <f t="shared" si="10"/>
        <v>9.9770527786091981E-4</v>
      </c>
    </row>
    <row r="325" spans="1:6" ht="15">
      <c r="A325" s="7">
        <v>38289</v>
      </c>
      <c r="B325" s="45">
        <v>426</v>
      </c>
      <c r="C325" s="45">
        <v>425.6</v>
      </c>
      <c r="D325" s="45">
        <f t="shared" si="11"/>
        <v>0.39999999999997726</v>
      </c>
      <c r="E325" s="45"/>
      <c r="F325" s="47">
        <f t="shared" si="10"/>
        <v>9.3896713615018138E-4</v>
      </c>
    </row>
    <row r="326" spans="1:6" ht="15">
      <c r="A326" s="7">
        <v>40802</v>
      </c>
      <c r="B326" s="45">
        <v>1813.4</v>
      </c>
      <c r="C326" s="45">
        <v>1811.7</v>
      </c>
      <c r="D326" s="45">
        <f t="shared" si="11"/>
        <v>1.7000000000000455</v>
      </c>
      <c r="E326" s="45"/>
      <c r="F326" s="47">
        <f t="shared" si="10"/>
        <v>9.3746553435537956E-4</v>
      </c>
    </row>
    <row r="327" spans="1:6" ht="15">
      <c r="A327" s="7">
        <v>39822</v>
      </c>
      <c r="B327" s="45">
        <v>854.6</v>
      </c>
      <c r="C327" s="45">
        <v>853.80000000000007</v>
      </c>
      <c r="D327" s="45">
        <f t="shared" si="11"/>
        <v>0.79999999999995453</v>
      </c>
      <c r="E327" s="45"/>
      <c r="F327" s="47">
        <f t="shared" si="10"/>
        <v>9.3611046103434881E-4</v>
      </c>
    </row>
    <row r="328" spans="1:6" ht="15">
      <c r="A328" s="7">
        <v>40375</v>
      </c>
      <c r="B328" s="45">
        <v>1193.3</v>
      </c>
      <c r="C328" s="45">
        <v>1192.2</v>
      </c>
      <c r="D328" s="45">
        <f t="shared" si="11"/>
        <v>1.0999999999999091</v>
      </c>
      <c r="E328" s="45"/>
      <c r="F328" s="47">
        <f t="shared" si="10"/>
        <v>9.2181345847641759E-4</v>
      </c>
    </row>
    <row r="329" spans="1:6" ht="15">
      <c r="A329" s="7">
        <v>40081</v>
      </c>
      <c r="B329" s="45">
        <v>991.5</v>
      </c>
      <c r="C329" s="45">
        <v>990.6</v>
      </c>
      <c r="D329" s="45">
        <f t="shared" si="11"/>
        <v>0.89999999999997726</v>
      </c>
      <c r="E329" s="45"/>
      <c r="F329" s="47">
        <f t="shared" si="10"/>
        <v>9.0771558245080917E-4</v>
      </c>
    </row>
    <row r="330" spans="1:6" ht="15">
      <c r="A330" s="7">
        <v>40186</v>
      </c>
      <c r="B330" s="45">
        <v>1138.4000000000001</v>
      </c>
      <c r="C330" s="45">
        <v>1137.4000000000001</v>
      </c>
      <c r="D330" s="45">
        <f t="shared" si="11"/>
        <v>1</v>
      </c>
      <c r="E330" s="45"/>
      <c r="F330" s="47">
        <f t="shared" si="10"/>
        <v>8.7842586085734359E-4</v>
      </c>
    </row>
    <row r="331" spans="1:6" ht="15">
      <c r="A331" s="7">
        <v>41061</v>
      </c>
      <c r="B331" s="45">
        <v>1626.4</v>
      </c>
      <c r="C331" s="45">
        <v>1625</v>
      </c>
      <c r="D331" s="45">
        <f t="shared" si="11"/>
        <v>1.4000000000000909</v>
      </c>
      <c r="E331" s="45"/>
      <c r="F331" s="47">
        <f t="shared" si="10"/>
        <v>8.6079685194299731E-4</v>
      </c>
    </row>
    <row r="332" spans="1:6" ht="15">
      <c r="A332" s="7">
        <v>39640</v>
      </c>
      <c r="B332" s="45">
        <v>964.80000000000007</v>
      </c>
      <c r="C332" s="45">
        <v>964</v>
      </c>
      <c r="D332" s="45">
        <f t="shared" si="11"/>
        <v>0.80000000000006821</v>
      </c>
      <c r="E332" s="45"/>
      <c r="F332" s="47">
        <f t="shared" si="10"/>
        <v>8.2918739635164606E-4</v>
      </c>
    </row>
    <row r="333" spans="1:6" ht="15">
      <c r="A333" s="7">
        <v>40781</v>
      </c>
      <c r="B333" s="45">
        <v>1829</v>
      </c>
      <c r="C333" s="45">
        <v>1827.5</v>
      </c>
      <c r="D333" s="45">
        <f t="shared" si="11"/>
        <v>1.5</v>
      </c>
      <c r="E333" s="45"/>
      <c r="F333" s="47">
        <f t="shared" si="10"/>
        <v>8.2012028430836518E-4</v>
      </c>
    </row>
    <row r="334" spans="1:6" ht="15">
      <c r="A334" s="7">
        <v>39570</v>
      </c>
      <c r="B334" s="45">
        <v>856.7</v>
      </c>
      <c r="C334" s="45">
        <v>856</v>
      </c>
      <c r="D334" s="45">
        <f t="shared" si="11"/>
        <v>0.70000000000004547</v>
      </c>
      <c r="E334" s="45"/>
      <c r="F334" s="47">
        <f t="shared" si="10"/>
        <v>8.1708882922848774E-4</v>
      </c>
    </row>
    <row r="335" spans="1:6" ht="15">
      <c r="A335" s="7">
        <v>39451</v>
      </c>
      <c r="B335" s="45">
        <v>860.4</v>
      </c>
      <c r="C335" s="45">
        <v>859.7</v>
      </c>
      <c r="D335" s="45">
        <f t="shared" si="11"/>
        <v>0.69999999999993179</v>
      </c>
      <c r="E335" s="45"/>
      <c r="F335" s="47">
        <f t="shared" si="10"/>
        <v>8.1357508135742891E-4</v>
      </c>
    </row>
    <row r="336" spans="1:6" ht="15">
      <c r="A336" s="7">
        <v>39766</v>
      </c>
      <c r="B336" s="45">
        <v>743.1</v>
      </c>
      <c r="C336" s="45">
        <v>742.5</v>
      </c>
      <c r="D336" s="45">
        <f t="shared" si="11"/>
        <v>0.60000000000002274</v>
      </c>
      <c r="E336" s="45"/>
      <c r="F336" s="47">
        <f t="shared" si="10"/>
        <v>8.0742834073479033E-4</v>
      </c>
    </row>
    <row r="337" spans="1:6" ht="15">
      <c r="A337" s="7">
        <v>40795</v>
      </c>
      <c r="B337" s="45">
        <v>1858.4</v>
      </c>
      <c r="C337" s="45">
        <v>1856.9</v>
      </c>
      <c r="D337" s="45">
        <f t="shared" si="11"/>
        <v>1.5</v>
      </c>
      <c r="E337" s="45"/>
      <c r="F337" s="47">
        <f t="shared" si="10"/>
        <v>8.0714593198450281E-4</v>
      </c>
    </row>
    <row r="338" spans="1:6" ht="15">
      <c r="A338" s="7">
        <v>40060</v>
      </c>
      <c r="B338" s="45">
        <v>993.9</v>
      </c>
      <c r="C338" s="45">
        <v>993.1</v>
      </c>
      <c r="D338" s="45">
        <f t="shared" si="11"/>
        <v>0.79999999999995453</v>
      </c>
      <c r="E338" s="45"/>
      <c r="F338" s="47">
        <f t="shared" si="10"/>
        <v>8.0490995069921979E-4</v>
      </c>
    </row>
    <row r="339" spans="1:6" ht="15">
      <c r="A339" s="7">
        <v>40193</v>
      </c>
      <c r="B339" s="45">
        <v>1130.8</v>
      </c>
      <c r="C339" s="45">
        <v>1129.9000000000001</v>
      </c>
      <c r="D339" s="45">
        <f t="shared" si="11"/>
        <v>0.89999999999986358</v>
      </c>
      <c r="E339" s="45"/>
      <c r="F339" s="47">
        <f t="shared" si="10"/>
        <v>7.9589671029347685E-4</v>
      </c>
    </row>
    <row r="340" spans="1:6" ht="15">
      <c r="A340" s="7">
        <v>39465</v>
      </c>
      <c r="B340" s="45">
        <v>883.1</v>
      </c>
      <c r="C340" s="45">
        <v>882.4</v>
      </c>
      <c r="D340" s="45">
        <f t="shared" si="11"/>
        <v>0.70000000000004547</v>
      </c>
      <c r="E340" s="45"/>
      <c r="F340" s="47">
        <f t="shared" si="10"/>
        <v>7.9266221265999939E-4</v>
      </c>
    </row>
    <row r="341" spans="1:6" ht="15">
      <c r="A341" s="7">
        <v>39598</v>
      </c>
      <c r="B341" s="45">
        <v>886.4</v>
      </c>
      <c r="C341" s="45">
        <v>885.7</v>
      </c>
      <c r="D341" s="45">
        <f t="shared" si="11"/>
        <v>0.69999999999993179</v>
      </c>
      <c r="E341" s="45"/>
      <c r="F341" s="47">
        <f t="shared" si="10"/>
        <v>7.8971119133566315E-4</v>
      </c>
    </row>
    <row r="342" spans="1:6" ht="15">
      <c r="A342" s="7">
        <v>40620</v>
      </c>
      <c r="B342" s="45">
        <v>1419.9</v>
      </c>
      <c r="C342" s="45">
        <v>1418.8</v>
      </c>
      <c r="D342" s="45">
        <f t="shared" si="11"/>
        <v>1.1000000000001364</v>
      </c>
      <c r="E342" s="45"/>
      <c r="F342" s="47">
        <f t="shared" si="10"/>
        <v>7.747024438341689E-4</v>
      </c>
    </row>
    <row r="343" spans="1:6" ht="15">
      <c r="A343" s="7">
        <v>39542</v>
      </c>
      <c r="B343" s="45">
        <v>913.30000000000007</v>
      </c>
      <c r="C343" s="45">
        <v>912.6</v>
      </c>
      <c r="D343" s="45">
        <f t="shared" si="11"/>
        <v>0.70000000000004547</v>
      </c>
      <c r="E343" s="45"/>
      <c r="F343" s="47">
        <f t="shared" si="10"/>
        <v>7.6645133034057306E-4</v>
      </c>
    </row>
    <row r="344" spans="1:6" ht="15">
      <c r="A344" s="7">
        <v>40970</v>
      </c>
      <c r="B344" s="45">
        <v>1711.7</v>
      </c>
      <c r="C344" s="45">
        <v>1710.4</v>
      </c>
      <c r="D344" s="45">
        <f t="shared" si="11"/>
        <v>1.2999999999999545</v>
      </c>
      <c r="E344" s="45"/>
      <c r="F344" s="47">
        <f t="shared" si="10"/>
        <v>7.5947888064494624E-4</v>
      </c>
    </row>
    <row r="345" spans="1:6" ht="15">
      <c r="A345" s="7">
        <v>39549</v>
      </c>
      <c r="B345" s="45">
        <v>925.4</v>
      </c>
      <c r="C345" s="45">
        <v>924.7</v>
      </c>
      <c r="D345" s="45">
        <f t="shared" si="11"/>
        <v>0.69999999999993179</v>
      </c>
      <c r="E345" s="45"/>
      <c r="F345" s="47">
        <f t="shared" si="10"/>
        <v>7.5642965204228635E-4</v>
      </c>
    </row>
    <row r="346" spans="1:6" ht="15">
      <c r="A346" s="7">
        <v>39983</v>
      </c>
      <c r="B346" s="45">
        <v>934.4</v>
      </c>
      <c r="C346" s="45">
        <v>933.7</v>
      </c>
      <c r="D346" s="45">
        <f t="shared" si="11"/>
        <v>0.69999999999993179</v>
      </c>
      <c r="E346" s="45"/>
      <c r="F346" s="47">
        <f t="shared" si="10"/>
        <v>7.4914383561636535E-4</v>
      </c>
    </row>
    <row r="347" spans="1:6" ht="15">
      <c r="A347" s="7">
        <v>39234</v>
      </c>
      <c r="B347" s="45">
        <v>671.7</v>
      </c>
      <c r="C347" s="45">
        <v>671.2</v>
      </c>
      <c r="D347" s="45">
        <f t="shared" si="11"/>
        <v>0.5</v>
      </c>
      <c r="E347" s="45"/>
      <c r="F347" s="47">
        <f t="shared" si="10"/>
        <v>7.4437993151704621E-4</v>
      </c>
    </row>
    <row r="348" spans="1:6" ht="15">
      <c r="A348" s="7">
        <v>39500</v>
      </c>
      <c r="B348" s="45">
        <v>944.5</v>
      </c>
      <c r="C348" s="45">
        <v>943.80000000000007</v>
      </c>
      <c r="D348" s="45">
        <f t="shared" si="11"/>
        <v>0.69999999999993179</v>
      </c>
      <c r="E348" s="45"/>
      <c r="F348" s="47">
        <f t="shared" si="10"/>
        <v>7.4113287453671977E-4</v>
      </c>
    </row>
    <row r="349" spans="1:6" ht="15">
      <c r="A349" s="7">
        <v>40501</v>
      </c>
      <c r="B349" s="45">
        <v>1353.7</v>
      </c>
      <c r="C349" s="45">
        <v>1352.7</v>
      </c>
      <c r="D349" s="45">
        <f t="shared" si="11"/>
        <v>1</v>
      </c>
      <c r="E349" s="45"/>
      <c r="F349" s="47">
        <f t="shared" si="10"/>
        <v>7.3871611139838958E-4</v>
      </c>
    </row>
    <row r="350" spans="1:6" ht="15">
      <c r="A350" s="7">
        <v>40816</v>
      </c>
      <c r="B350" s="45">
        <v>1624.9</v>
      </c>
      <c r="C350" s="45">
        <v>1623.7</v>
      </c>
      <c r="D350" s="45">
        <f t="shared" si="11"/>
        <v>1.2000000000000455</v>
      </c>
      <c r="E350" s="45"/>
      <c r="F350" s="47">
        <f t="shared" si="10"/>
        <v>7.385069850452615E-4</v>
      </c>
    </row>
    <row r="351" spans="1:6" ht="15">
      <c r="A351" s="7">
        <v>39892</v>
      </c>
      <c r="B351" s="45">
        <v>952.80000000000007</v>
      </c>
      <c r="C351" s="45">
        <v>952.1</v>
      </c>
      <c r="D351" s="45">
        <f t="shared" si="11"/>
        <v>0.70000000000004547</v>
      </c>
      <c r="E351" s="45"/>
      <c r="F351" s="47">
        <f t="shared" si="10"/>
        <v>7.3467674223346498E-4</v>
      </c>
    </row>
    <row r="352" spans="1:6" ht="15">
      <c r="A352" s="7">
        <v>39647</v>
      </c>
      <c r="B352" s="45">
        <v>955</v>
      </c>
      <c r="C352" s="45">
        <v>954.30000000000007</v>
      </c>
      <c r="D352" s="45">
        <f t="shared" si="11"/>
        <v>0.69999999999993179</v>
      </c>
      <c r="E352" s="45"/>
      <c r="F352" s="47">
        <f t="shared" si="10"/>
        <v>7.329842931936459E-4</v>
      </c>
    </row>
    <row r="353" spans="1:6" ht="15">
      <c r="A353" s="7">
        <v>40886</v>
      </c>
      <c r="B353" s="45">
        <v>1711.4</v>
      </c>
      <c r="C353" s="45">
        <v>1710.2</v>
      </c>
      <c r="D353" s="45">
        <f t="shared" si="11"/>
        <v>1.2000000000000455</v>
      </c>
      <c r="E353" s="45"/>
      <c r="F353" s="47">
        <f t="shared" si="10"/>
        <v>7.0118032020570606E-4</v>
      </c>
    </row>
    <row r="354" spans="1:6" ht="15">
      <c r="A354" s="7">
        <v>40137</v>
      </c>
      <c r="B354" s="45">
        <v>1151.2</v>
      </c>
      <c r="C354" s="45">
        <v>1150.4000000000001</v>
      </c>
      <c r="D354" s="45">
        <f t="shared" si="11"/>
        <v>0.79999999999995453</v>
      </c>
      <c r="E354" s="45"/>
      <c r="F354" s="47">
        <f t="shared" si="10"/>
        <v>6.9492703266153105E-4</v>
      </c>
    </row>
    <row r="355" spans="1:6" ht="15">
      <c r="A355" s="7">
        <v>40963</v>
      </c>
      <c r="B355" s="45">
        <v>1773.8</v>
      </c>
      <c r="C355" s="45">
        <v>1772.6000000000001</v>
      </c>
      <c r="D355" s="45">
        <f t="shared" si="11"/>
        <v>1.1999999999998181</v>
      </c>
      <c r="E355" s="45"/>
      <c r="F355" s="47">
        <f t="shared" si="10"/>
        <v>6.7651369940231038E-4</v>
      </c>
    </row>
    <row r="356" spans="1:6" ht="15">
      <c r="A356" s="7">
        <v>39353</v>
      </c>
      <c r="B356" s="45">
        <v>743.80000000000007</v>
      </c>
      <c r="C356" s="45">
        <v>743.30000000000007</v>
      </c>
      <c r="D356" s="45">
        <f t="shared" si="11"/>
        <v>0.5</v>
      </c>
      <c r="E356" s="45"/>
      <c r="F356" s="47">
        <f t="shared" si="10"/>
        <v>6.7222371605270227E-4</v>
      </c>
    </row>
    <row r="357" spans="1:6" ht="15">
      <c r="A357" s="7">
        <v>41019</v>
      </c>
      <c r="B357" s="45">
        <v>1643.1000000000001</v>
      </c>
      <c r="C357" s="45">
        <v>1642</v>
      </c>
      <c r="D357" s="45">
        <f t="shared" si="11"/>
        <v>1.1000000000001364</v>
      </c>
      <c r="E357" s="45"/>
      <c r="F357" s="47">
        <f t="shared" si="10"/>
        <v>6.6946625281488422E-4</v>
      </c>
    </row>
    <row r="358" spans="1:6" ht="15">
      <c r="A358" s="7">
        <v>39654</v>
      </c>
      <c r="B358" s="45">
        <v>929.30000000000007</v>
      </c>
      <c r="C358" s="45">
        <v>928.7</v>
      </c>
      <c r="D358" s="45">
        <f t="shared" si="11"/>
        <v>0.60000000000002274</v>
      </c>
      <c r="E358" s="45"/>
      <c r="F358" s="47">
        <f t="shared" si="10"/>
        <v>6.4564726137955738E-4</v>
      </c>
    </row>
    <row r="359" spans="1:6" ht="15">
      <c r="A359" s="7">
        <v>39948</v>
      </c>
      <c r="B359" s="45">
        <v>931.7</v>
      </c>
      <c r="C359" s="45">
        <v>931.1</v>
      </c>
      <c r="D359" s="45">
        <f t="shared" si="11"/>
        <v>0.60000000000002274</v>
      </c>
      <c r="E359" s="45"/>
      <c r="F359" s="47">
        <f t="shared" si="10"/>
        <v>6.4398411505851958E-4</v>
      </c>
    </row>
    <row r="360" spans="1:6" ht="15">
      <c r="A360" s="7">
        <v>39430</v>
      </c>
      <c r="B360" s="45">
        <v>794.4</v>
      </c>
      <c r="C360" s="45">
        <v>793.9</v>
      </c>
      <c r="D360" s="45">
        <f t="shared" si="11"/>
        <v>0.5</v>
      </c>
      <c r="E360" s="45"/>
      <c r="F360" s="47">
        <f t="shared" si="10"/>
        <v>6.2940584088620342E-4</v>
      </c>
    </row>
    <row r="361" spans="1:6" ht="15">
      <c r="A361" s="7">
        <v>40165</v>
      </c>
      <c r="B361" s="45">
        <v>1112.9000000000001</v>
      </c>
      <c r="C361" s="45">
        <v>1112.2</v>
      </c>
      <c r="D361" s="45">
        <f t="shared" si="11"/>
        <v>0.70000000000004547</v>
      </c>
      <c r="E361" s="45"/>
      <c r="F361" s="47">
        <f t="shared" si="10"/>
        <v>6.2898733039809995E-4</v>
      </c>
    </row>
    <row r="362" spans="1:6" ht="15">
      <c r="A362" s="7">
        <v>40025</v>
      </c>
      <c r="B362" s="45">
        <v>955.2</v>
      </c>
      <c r="C362" s="45">
        <v>954.6</v>
      </c>
      <c r="D362" s="45">
        <f t="shared" si="11"/>
        <v>0.60000000000002274</v>
      </c>
      <c r="E362" s="45"/>
      <c r="F362" s="47">
        <f t="shared" si="10"/>
        <v>6.2814070351761169E-4</v>
      </c>
    </row>
    <row r="363" spans="1:6" ht="15">
      <c r="A363" s="7">
        <v>40032</v>
      </c>
      <c r="B363" s="45">
        <v>955.2</v>
      </c>
      <c r="C363" s="45">
        <v>954.6</v>
      </c>
      <c r="D363" s="45">
        <f t="shared" si="11"/>
        <v>0.60000000000002274</v>
      </c>
      <c r="E363" s="45"/>
      <c r="F363" s="47">
        <f t="shared" si="10"/>
        <v>6.2814070351761169E-4</v>
      </c>
    </row>
    <row r="364" spans="1:6" ht="15">
      <c r="A364" s="7">
        <v>40130</v>
      </c>
      <c r="B364" s="45">
        <v>1119</v>
      </c>
      <c r="C364" s="45">
        <v>1118.3</v>
      </c>
      <c r="D364" s="45">
        <f t="shared" si="11"/>
        <v>0.70000000000004547</v>
      </c>
      <c r="E364" s="45"/>
      <c r="F364" s="47">
        <f t="shared" si="10"/>
        <v>6.2555853440576E-4</v>
      </c>
    </row>
    <row r="365" spans="1:6" ht="15">
      <c r="A365" s="7">
        <v>41089</v>
      </c>
      <c r="B365" s="45">
        <v>1598.6000000000001</v>
      </c>
      <c r="C365" s="45">
        <v>1597.6000000000001</v>
      </c>
      <c r="D365" s="45">
        <f t="shared" si="11"/>
        <v>1</v>
      </c>
      <c r="E365" s="45"/>
      <c r="F365" s="47">
        <f t="shared" si="10"/>
        <v>6.2554735393469281E-4</v>
      </c>
    </row>
    <row r="366" spans="1:6" ht="15">
      <c r="A366" s="7">
        <v>39241</v>
      </c>
      <c r="B366" s="45">
        <v>648.6</v>
      </c>
      <c r="C366" s="45">
        <v>648.20000000000005</v>
      </c>
      <c r="D366" s="45">
        <f t="shared" si="11"/>
        <v>0.39999999999997726</v>
      </c>
      <c r="E366" s="45"/>
      <c r="F366" s="47">
        <f t="shared" si="10"/>
        <v>6.1671292013564178E-4</v>
      </c>
    </row>
    <row r="367" spans="1:6" ht="15">
      <c r="A367" s="7">
        <v>40837</v>
      </c>
      <c r="B367" s="45">
        <v>1642.2</v>
      </c>
      <c r="C367" s="45">
        <v>1641.2</v>
      </c>
      <c r="D367" s="45">
        <f t="shared" si="11"/>
        <v>1</v>
      </c>
      <c r="E367" s="45"/>
      <c r="F367" s="47">
        <f t="shared" si="10"/>
        <v>6.0893922786505903E-4</v>
      </c>
    </row>
    <row r="368" spans="1:6" ht="15">
      <c r="A368" s="7">
        <v>40648</v>
      </c>
      <c r="B368" s="45">
        <v>1487.1000000000001</v>
      </c>
      <c r="C368" s="45">
        <v>1486.2</v>
      </c>
      <c r="D368" s="45">
        <f t="shared" si="11"/>
        <v>0.90000000000009095</v>
      </c>
      <c r="E368" s="45"/>
      <c r="F368" s="47">
        <f t="shared" si="10"/>
        <v>6.0520476094418053E-4</v>
      </c>
    </row>
    <row r="369" spans="1:6" ht="15">
      <c r="A369" s="7">
        <v>40676</v>
      </c>
      <c r="B369" s="45">
        <v>1494.8</v>
      </c>
      <c r="C369" s="45">
        <v>1493.9</v>
      </c>
      <c r="D369" s="45">
        <f t="shared" si="11"/>
        <v>0.89999999999986358</v>
      </c>
      <c r="E369" s="45"/>
      <c r="F369" s="47">
        <f t="shared" si="10"/>
        <v>6.0208723575051087E-4</v>
      </c>
    </row>
    <row r="370" spans="1:6" ht="15">
      <c r="A370" s="7">
        <v>40830</v>
      </c>
      <c r="B370" s="45">
        <v>1680.9</v>
      </c>
      <c r="C370" s="45">
        <v>1679.9</v>
      </c>
      <c r="D370" s="45">
        <f t="shared" si="11"/>
        <v>1</v>
      </c>
      <c r="E370" s="45"/>
      <c r="F370" s="47">
        <f t="shared" si="10"/>
        <v>5.949193884228687E-4</v>
      </c>
    </row>
    <row r="371" spans="1:6" ht="15">
      <c r="A371" s="7">
        <v>40578</v>
      </c>
      <c r="B371" s="45">
        <v>1349.1000000000001</v>
      </c>
      <c r="C371" s="45">
        <v>1348.3</v>
      </c>
      <c r="D371" s="45">
        <f t="shared" si="11"/>
        <v>0.8000000000001819</v>
      </c>
      <c r="E371" s="45"/>
      <c r="F371" s="47">
        <f t="shared" si="10"/>
        <v>5.9298791787130815E-4</v>
      </c>
    </row>
    <row r="372" spans="1:6" ht="15">
      <c r="A372" s="7">
        <v>40844</v>
      </c>
      <c r="B372" s="45">
        <v>1743.5</v>
      </c>
      <c r="C372" s="45">
        <v>1742.5</v>
      </c>
      <c r="D372" s="45">
        <f t="shared" si="11"/>
        <v>1</v>
      </c>
      <c r="E372" s="45"/>
      <c r="F372" s="47">
        <f t="shared" si="10"/>
        <v>5.7355893318038426E-4</v>
      </c>
    </row>
    <row r="373" spans="1:6" ht="15">
      <c r="A373" s="7">
        <v>41509</v>
      </c>
      <c r="B373" s="45">
        <v>1397.6000000000001</v>
      </c>
      <c r="C373" s="45">
        <v>1396.8</v>
      </c>
      <c r="D373" s="45">
        <f t="shared" si="11"/>
        <v>0.8000000000001819</v>
      </c>
      <c r="E373" s="45"/>
      <c r="F373" s="47">
        <f t="shared" si="10"/>
        <v>5.7240984544947178E-4</v>
      </c>
    </row>
    <row r="374" spans="1:6" ht="15">
      <c r="A374" s="7">
        <v>40102</v>
      </c>
      <c r="B374" s="45">
        <v>1054.0999999999999</v>
      </c>
      <c r="C374" s="45">
        <v>1053.5</v>
      </c>
      <c r="D374" s="45">
        <f t="shared" si="11"/>
        <v>0.59999999999990905</v>
      </c>
      <c r="E374" s="45"/>
      <c r="F374" s="47">
        <f t="shared" si="10"/>
        <v>5.6920595768893763E-4</v>
      </c>
    </row>
    <row r="375" spans="1:6" ht="15">
      <c r="A375" s="7">
        <v>41068</v>
      </c>
      <c r="B375" s="45">
        <v>1594.6000000000001</v>
      </c>
      <c r="C375" s="45">
        <v>1593.7</v>
      </c>
      <c r="D375" s="45">
        <f t="shared" si="11"/>
        <v>0.90000000000009095</v>
      </c>
      <c r="E375" s="45"/>
      <c r="F375" s="47">
        <f t="shared" si="10"/>
        <v>5.6440486642423857E-4</v>
      </c>
    </row>
    <row r="376" spans="1:6" ht="15">
      <c r="A376" s="7">
        <v>40627</v>
      </c>
      <c r="B376" s="45">
        <v>1430.1000000000001</v>
      </c>
      <c r="C376" s="45">
        <v>1429.3</v>
      </c>
      <c r="D376" s="45">
        <f t="shared" si="11"/>
        <v>0.8000000000001819</v>
      </c>
      <c r="E376" s="45"/>
      <c r="F376" s="47">
        <f t="shared" si="10"/>
        <v>5.5940144045883635E-4</v>
      </c>
    </row>
    <row r="377" spans="1:6" ht="15">
      <c r="A377" s="7">
        <v>40753</v>
      </c>
      <c r="B377" s="45">
        <v>1626.8</v>
      </c>
      <c r="C377" s="45">
        <v>1625.9</v>
      </c>
      <c r="D377" s="45">
        <f t="shared" si="11"/>
        <v>0.89999999999986358</v>
      </c>
      <c r="E377" s="45"/>
      <c r="F377" s="47">
        <f t="shared" si="10"/>
        <v>5.5323334152929896E-4</v>
      </c>
    </row>
    <row r="378" spans="1:6" ht="15">
      <c r="A378" s="7">
        <v>39556</v>
      </c>
      <c r="B378" s="45">
        <v>916.5</v>
      </c>
      <c r="C378" s="45">
        <v>916</v>
      </c>
      <c r="D378" s="45">
        <f t="shared" si="11"/>
        <v>0.5</v>
      </c>
      <c r="E378" s="45"/>
      <c r="F378" s="47">
        <f t="shared" si="10"/>
        <v>5.455537370430987E-4</v>
      </c>
    </row>
    <row r="379" spans="1:6" ht="15">
      <c r="A379" s="7">
        <v>39759</v>
      </c>
      <c r="B379" s="45">
        <v>736.80000000000007</v>
      </c>
      <c r="C379" s="45">
        <v>736.4</v>
      </c>
      <c r="D379" s="45">
        <f t="shared" si="11"/>
        <v>0.40000000000009095</v>
      </c>
      <c r="E379" s="45"/>
      <c r="F379" s="47">
        <f t="shared" si="10"/>
        <v>5.4288816503812558E-4</v>
      </c>
    </row>
    <row r="380" spans="1:6" ht="15">
      <c r="A380" s="7">
        <v>39486</v>
      </c>
      <c r="B380" s="45">
        <v>923.4</v>
      </c>
      <c r="C380" s="45">
        <v>922.9</v>
      </c>
      <c r="D380" s="45">
        <f t="shared" si="11"/>
        <v>0.5</v>
      </c>
      <c r="E380" s="45"/>
      <c r="F380" s="47">
        <f t="shared" si="10"/>
        <v>5.4147714966428417E-4</v>
      </c>
    </row>
    <row r="381" spans="1:6" ht="15">
      <c r="A381" s="7">
        <v>40669</v>
      </c>
      <c r="B381" s="45">
        <v>1495.4</v>
      </c>
      <c r="C381" s="45">
        <v>1494.6000000000001</v>
      </c>
      <c r="D381" s="45">
        <f t="shared" si="11"/>
        <v>0.79999999999995453</v>
      </c>
      <c r="E381" s="45"/>
      <c r="F381" s="47">
        <f t="shared" si="10"/>
        <v>5.3497392002136855E-4</v>
      </c>
    </row>
    <row r="382" spans="1:6" ht="15">
      <c r="A382" s="7">
        <v>40683</v>
      </c>
      <c r="B382" s="45">
        <v>1513.6000000000001</v>
      </c>
      <c r="C382" s="45">
        <v>1512.8</v>
      </c>
      <c r="D382" s="45">
        <f t="shared" si="11"/>
        <v>0.8000000000001819</v>
      </c>
      <c r="E382" s="45"/>
      <c r="F382" s="47">
        <f t="shared" si="10"/>
        <v>5.2854122621576497E-4</v>
      </c>
    </row>
    <row r="383" spans="1:6" ht="15">
      <c r="A383" s="7">
        <v>40046</v>
      </c>
      <c r="B383" s="45">
        <v>954.30000000000007</v>
      </c>
      <c r="C383" s="45">
        <v>953.80000000000007</v>
      </c>
      <c r="D383" s="45">
        <f t="shared" si="11"/>
        <v>0.5</v>
      </c>
      <c r="E383" s="45"/>
      <c r="F383" s="47">
        <f t="shared" si="10"/>
        <v>5.2394425233155185E-4</v>
      </c>
    </row>
    <row r="384" spans="1:6" ht="15">
      <c r="A384" s="7">
        <v>40879</v>
      </c>
      <c r="B384" s="45">
        <v>1745.5</v>
      </c>
      <c r="C384" s="45">
        <v>1744.6000000000001</v>
      </c>
      <c r="D384" s="45">
        <f t="shared" si="11"/>
        <v>0.89999999999986358</v>
      </c>
      <c r="E384" s="45"/>
      <c r="F384" s="47">
        <f t="shared" si="10"/>
        <v>5.1561157261521828E-4</v>
      </c>
    </row>
    <row r="385" spans="1:6" ht="15">
      <c r="A385" s="7">
        <v>39416</v>
      </c>
      <c r="B385" s="45">
        <v>783.6</v>
      </c>
      <c r="C385" s="45">
        <v>783.2</v>
      </c>
      <c r="D385" s="45">
        <f t="shared" si="11"/>
        <v>0.39999999999997726</v>
      </c>
      <c r="E385" s="45"/>
      <c r="F385" s="47">
        <f t="shared" si="10"/>
        <v>5.1046452271564222E-4</v>
      </c>
    </row>
    <row r="386" spans="1:6" ht="15">
      <c r="A386" s="7">
        <v>39675</v>
      </c>
      <c r="B386" s="45">
        <v>785.9</v>
      </c>
      <c r="C386" s="45">
        <v>785.5</v>
      </c>
      <c r="D386" s="45">
        <f t="shared" si="11"/>
        <v>0.39999999999997726</v>
      </c>
      <c r="E386" s="45"/>
      <c r="F386" s="47">
        <f t="shared" si="10"/>
        <v>5.0897060694741981E-4</v>
      </c>
    </row>
    <row r="387" spans="1:6" ht="15">
      <c r="A387" s="7">
        <v>40529</v>
      </c>
      <c r="B387" s="45">
        <v>1375.4</v>
      </c>
      <c r="C387" s="45">
        <v>1374.7</v>
      </c>
      <c r="D387" s="45">
        <f t="shared" si="11"/>
        <v>0.70000000000004547</v>
      </c>
      <c r="E387" s="45"/>
      <c r="F387" s="47">
        <f t="shared" ref="F387:F443" si="12">D387/B387</f>
        <v>5.0894285298825465E-4</v>
      </c>
    </row>
    <row r="388" spans="1:6" ht="15">
      <c r="A388" s="7">
        <v>41040</v>
      </c>
      <c r="B388" s="45">
        <v>1580.1000000000001</v>
      </c>
      <c r="C388" s="45">
        <v>1579.3</v>
      </c>
      <c r="D388" s="45">
        <f t="shared" ref="D388:D443" si="13">B388-C388</f>
        <v>0.8000000000001819</v>
      </c>
      <c r="E388" s="45"/>
      <c r="F388" s="47">
        <f t="shared" si="12"/>
        <v>5.0629706980582362E-4</v>
      </c>
    </row>
    <row r="389" spans="1:6" ht="15">
      <c r="A389" s="7">
        <v>40774</v>
      </c>
      <c r="B389" s="45">
        <v>1852.7</v>
      </c>
      <c r="C389" s="45">
        <v>1851.8</v>
      </c>
      <c r="D389" s="45">
        <f t="shared" si="13"/>
        <v>0.90000000000009095</v>
      </c>
      <c r="E389" s="45"/>
      <c r="F389" s="47">
        <f t="shared" si="12"/>
        <v>4.8577751389868349E-4</v>
      </c>
    </row>
    <row r="390" spans="1:6" ht="15">
      <c r="A390" s="7">
        <v>38499</v>
      </c>
      <c r="B390" s="45">
        <v>420.1</v>
      </c>
      <c r="C390" s="45">
        <v>419.90000000000003</v>
      </c>
      <c r="D390" s="45">
        <f t="shared" si="13"/>
        <v>0.19999999999998863</v>
      </c>
      <c r="E390" s="45"/>
      <c r="F390" s="47">
        <f t="shared" si="12"/>
        <v>4.7607712449414095E-4</v>
      </c>
    </row>
    <row r="391" spans="1:6" ht="15">
      <c r="A391" s="7">
        <v>40851</v>
      </c>
      <c r="B391" s="45">
        <v>1755</v>
      </c>
      <c r="C391" s="45">
        <v>1754.2</v>
      </c>
      <c r="D391" s="45">
        <f t="shared" si="13"/>
        <v>0.79999999999995453</v>
      </c>
      <c r="E391" s="45"/>
      <c r="F391" s="47">
        <f t="shared" si="12"/>
        <v>4.5584045584042991E-4</v>
      </c>
    </row>
    <row r="392" spans="1:6" ht="15">
      <c r="A392" s="7">
        <v>41537</v>
      </c>
      <c r="B392" s="45">
        <v>1332.1000000000001</v>
      </c>
      <c r="C392" s="45">
        <v>1331.5</v>
      </c>
      <c r="D392" s="45">
        <f t="shared" si="13"/>
        <v>0.60000000000013642</v>
      </c>
      <c r="E392" s="45"/>
      <c r="F392" s="47">
        <f t="shared" si="12"/>
        <v>4.5041663538783602E-4</v>
      </c>
    </row>
    <row r="393" spans="1:6" ht="15">
      <c r="A393" s="7">
        <v>40571</v>
      </c>
      <c r="B393" s="45">
        <v>1338.2</v>
      </c>
      <c r="C393" s="45">
        <v>1337.6000000000001</v>
      </c>
      <c r="D393" s="45">
        <f t="shared" si="13"/>
        <v>0.59999999999990905</v>
      </c>
      <c r="E393" s="45"/>
      <c r="F393" s="47">
        <f t="shared" si="12"/>
        <v>4.4836347332230536E-4</v>
      </c>
    </row>
    <row r="394" spans="1:6" ht="15">
      <c r="A394" s="7">
        <v>40158</v>
      </c>
      <c r="B394" s="45">
        <v>1115.4000000000001</v>
      </c>
      <c r="C394" s="45">
        <v>1114.9000000000001</v>
      </c>
      <c r="D394" s="45">
        <f t="shared" si="13"/>
        <v>0.5</v>
      </c>
      <c r="E394" s="45"/>
      <c r="F394" s="47">
        <f t="shared" si="12"/>
        <v>4.4826967903890979E-4</v>
      </c>
    </row>
    <row r="395" spans="1:6" ht="15">
      <c r="A395" s="7">
        <v>40907</v>
      </c>
      <c r="B395" s="45">
        <v>1566.6000000000001</v>
      </c>
      <c r="C395" s="45">
        <v>1565.9</v>
      </c>
      <c r="D395" s="45">
        <f t="shared" si="13"/>
        <v>0.70000000000004547</v>
      </c>
      <c r="E395" s="45"/>
      <c r="F395" s="47">
        <f t="shared" si="12"/>
        <v>4.4682752457554284E-4</v>
      </c>
    </row>
    <row r="396" spans="1:6" ht="15">
      <c r="A396" s="7">
        <v>39493</v>
      </c>
      <c r="B396" s="45">
        <v>902.1</v>
      </c>
      <c r="C396" s="45">
        <v>901.7</v>
      </c>
      <c r="D396" s="45">
        <f t="shared" si="13"/>
        <v>0.39999999999997726</v>
      </c>
      <c r="E396" s="45"/>
      <c r="F396" s="47">
        <f t="shared" si="12"/>
        <v>4.434098215275216E-4</v>
      </c>
    </row>
    <row r="397" spans="1:6" ht="15">
      <c r="A397" s="7">
        <v>39941</v>
      </c>
      <c r="B397" s="45">
        <v>917.1</v>
      </c>
      <c r="C397" s="45">
        <v>916.7</v>
      </c>
      <c r="D397" s="45">
        <f t="shared" si="13"/>
        <v>0.39999999999997726</v>
      </c>
      <c r="E397" s="45"/>
      <c r="F397" s="47">
        <f t="shared" si="12"/>
        <v>4.3615745284045058E-4</v>
      </c>
    </row>
    <row r="398" spans="1:6" ht="15">
      <c r="A398" s="7">
        <v>40900</v>
      </c>
      <c r="B398" s="45">
        <v>1607.6000000000001</v>
      </c>
      <c r="C398" s="45">
        <v>1606.9</v>
      </c>
      <c r="D398" s="45">
        <f t="shared" si="13"/>
        <v>0.70000000000004547</v>
      </c>
      <c r="E398" s="45"/>
      <c r="F398" s="47">
        <f t="shared" si="12"/>
        <v>4.3543169942774658E-4</v>
      </c>
    </row>
    <row r="399" spans="1:6" ht="15">
      <c r="A399" s="7">
        <v>41516</v>
      </c>
      <c r="B399" s="45">
        <v>1394.5</v>
      </c>
      <c r="C399" s="45">
        <v>1393.9</v>
      </c>
      <c r="D399" s="45">
        <f t="shared" si="13"/>
        <v>0.59999999999990905</v>
      </c>
      <c r="E399" s="45"/>
      <c r="F399" s="47">
        <f t="shared" si="12"/>
        <v>4.3026174255999215E-4</v>
      </c>
    </row>
    <row r="400" spans="1:6" ht="15">
      <c r="A400" s="7">
        <v>40599</v>
      </c>
      <c r="B400" s="45">
        <v>1410.1000000000001</v>
      </c>
      <c r="C400" s="45">
        <v>1409.5</v>
      </c>
      <c r="D400" s="45">
        <f t="shared" si="13"/>
        <v>0.60000000000013642</v>
      </c>
      <c r="E400" s="45"/>
      <c r="F400" s="47">
        <f t="shared" si="12"/>
        <v>4.2550173746552469E-4</v>
      </c>
    </row>
    <row r="401" spans="1:6" ht="15">
      <c r="A401" s="7">
        <v>41012</v>
      </c>
      <c r="B401" s="45">
        <v>1659.2</v>
      </c>
      <c r="C401" s="45">
        <v>1658.5</v>
      </c>
      <c r="D401" s="45">
        <f t="shared" si="13"/>
        <v>0.70000000000004547</v>
      </c>
      <c r="E401" s="45"/>
      <c r="F401" s="47">
        <f t="shared" si="12"/>
        <v>4.2189006750243817E-4</v>
      </c>
    </row>
    <row r="402" spans="1:6" ht="15">
      <c r="A402" s="7">
        <v>40634</v>
      </c>
      <c r="B402" s="45">
        <v>1428.8</v>
      </c>
      <c r="C402" s="45">
        <v>1428.2</v>
      </c>
      <c r="D402" s="45">
        <f t="shared" si="13"/>
        <v>0.59999999999990905</v>
      </c>
      <c r="E402" s="45"/>
      <c r="F402" s="47">
        <f t="shared" si="12"/>
        <v>4.1993281075021629E-4</v>
      </c>
    </row>
    <row r="403" spans="1:6" ht="15">
      <c r="A403" s="7">
        <v>39360</v>
      </c>
      <c r="B403" s="45">
        <v>742.4</v>
      </c>
      <c r="C403" s="45">
        <v>742.1</v>
      </c>
      <c r="D403" s="45">
        <f t="shared" si="13"/>
        <v>0.29999999999995453</v>
      </c>
      <c r="E403" s="45"/>
      <c r="F403" s="47">
        <f t="shared" si="12"/>
        <v>4.0409482758614563E-4</v>
      </c>
    </row>
    <row r="404" spans="1:6" ht="15">
      <c r="A404" s="7">
        <v>40704</v>
      </c>
      <c r="B404" s="45">
        <v>1532.4</v>
      </c>
      <c r="C404" s="45">
        <v>1531.8</v>
      </c>
      <c r="D404" s="45">
        <f t="shared" si="13"/>
        <v>0.60000000000013642</v>
      </c>
      <c r="E404" s="45"/>
      <c r="F404" s="47">
        <f t="shared" si="12"/>
        <v>3.9154267815200757E-4</v>
      </c>
    </row>
    <row r="405" spans="1:6" ht="15">
      <c r="A405" s="7">
        <v>41530</v>
      </c>
      <c r="B405" s="45">
        <v>1318.9</v>
      </c>
      <c r="C405" s="45">
        <v>1318.4</v>
      </c>
      <c r="D405" s="45">
        <f t="shared" si="13"/>
        <v>0.5</v>
      </c>
      <c r="E405" s="45"/>
      <c r="F405" s="47">
        <f t="shared" si="12"/>
        <v>3.7910379862006216E-4</v>
      </c>
    </row>
    <row r="406" spans="1:6" ht="15">
      <c r="A406" s="7">
        <v>39780</v>
      </c>
      <c r="B406" s="45">
        <v>816.5</v>
      </c>
      <c r="C406" s="45">
        <v>816.2</v>
      </c>
      <c r="D406" s="45">
        <f t="shared" si="13"/>
        <v>0.29999999999995453</v>
      </c>
      <c r="E406" s="45"/>
      <c r="F406" s="47">
        <f t="shared" si="12"/>
        <v>3.674219228413405E-4</v>
      </c>
    </row>
    <row r="407" spans="1:6" ht="15">
      <c r="A407" s="7">
        <v>40760</v>
      </c>
      <c r="B407" s="45">
        <v>1663.5</v>
      </c>
      <c r="C407" s="45">
        <v>1662.9</v>
      </c>
      <c r="D407" s="45">
        <f t="shared" si="13"/>
        <v>0.59999999999990905</v>
      </c>
      <c r="E407" s="45"/>
      <c r="F407" s="47">
        <f t="shared" si="12"/>
        <v>3.6068530207388584E-4</v>
      </c>
    </row>
    <row r="408" spans="1:6" ht="15">
      <c r="A408" s="7">
        <v>40592</v>
      </c>
      <c r="B408" s="45">
        <v>1389.4</v>
      </c>
      <c r="C408" s="45">
        <v>1388.9</v>
      </c>
      <c r="D408" s="45">
        <f t="shared" si="13"/>
        <v>0.5</v>
      </c>
      <c r="E408" s="45"/>
      <c r="F408" s="47">
        <f t="shared" si="12"/>
        <v>3.5986756873470559E-4</v>
      </c>
    </row>
    <row r="409" spans="1:6" ht="15">
      <c r="A409" s="7">
        <v>40942</v>
      </c>
      <c r="B409" s="45">
        <v>1726.8</v>
      </c>
      <c r="C409" s="45">
        <v>1726.2</v>
      </c>
      <c r="D409" s="45">
        <f t="shared" si="13"/>
        <v>0.59999999999990905</v>
      </c>
      <c r="E409" s="45"/>
      <c r="F409" s="47">
        <f t="shared" si="12"/>
        <v>3.4746351633073262E-4</v>
      </c>
    </row>
    <row r="410" spans="1:6" ht="15">
      <c r="A410" s="7">
        <v>39906</v>
      </c>
      <c r="B410" s="45">
        <v>894.9</v>
      </c>
      <c r="C410" s="45">
        <v>894.6</v>
      </c>
      <c r="D410" s="45">
        <f t="shared" si="13"/>
        <v>0.29999999999995453</v>
      </c>
      <c r="E410" s="45"/>
      <c r="F410" s="47">
        <f t="shared" si="12"/>
        <v>3.3523298692586268E-4</v>
      </c>
    </row>
    <row r="411" spans="1:6" ht="15">
      <c r="A411" s="7">
        <v>39605</v>
      </c>
      <c r="B411" s="45">
        <v>902.1</v>
      </c>
      <c r="C411" s="45">
        <v>901.80000000000007</v>
      </c>
      <c r="D411" s="45">
        <f t="shared" si="13"/>
        <v>0.29999999999995453</v>
      </c>
      <c r="E411" s="45"/>
      <c r="F411" s="47">
        <f t="shared" si="12"/>
        <v>3.3255736614560969E-4</v>
      </c>
    </row>
    <row r="412" spans="1:6" ht="15">
      <c r="A412" s="7">
        <v>40711</v>
      </c>
      <c r="B412" s="45">
        <v>1539.7</v>
      </c>
      <c r="C412" s="45">
        <v>1539.2</v>
      </c>
      <c r="D412" s="45">
        <f t="shared" si="13"/>
        <v>0.5</v>
      </c>
      <c r="E412" s="45"/>
      <c r="F412" s="47">
        <f t="shared" si="12"/>
        <v>3.2473858543872184E-4</v>
      </c>
    </row>
    <row r="413" spans="1:6" ht="15">
      <c r="A413" s="7">
        <v>40697</v>
      </c>
      <c r="B413" s="45">
        <v>1543.1000000000001</v>
      </c>
      <c r="C413" s="45">
        <v>1542.6000000000001</v>
      </c>
      <c r="D413" s="45">
        <f t="shared" si="13"/>
        <v>0.5</v>
      </c>
      <c r="E413" s="45"/>
      <c r="F413" s="47">
        <f t="shared" si="12"/>
        <v>3.240230704426155E-4</v>
      </c>
    </row>
    <row r="414" spans="1:6" ht="15">
      <c r="A414" s="7">
        <v>40732</v>
      </c>
      <c r="B414" s="45">
        <v>1544.3</v>
      </c>
      <c r="C414" s="45">
        <v>1543.8</v>
      </c>
      <c r="D414" s="45">
        <f t="shared" si="13"/>
        <v>0.5</v>
      </c>
      <c r="E414" s="45"/>
      <c r="F414" s="47">
        <f t="shared" si="12"/>
        <v>3.2377128796218355E-4</v>
      </c>
    </row>
    <row r="415" spans="1:6" ht="15">
      <c r="A415" s="7">
        <v>39535</v>
      </c>
      <c r="B415" s="45">
        <v>929.2</v>
      </c>
      <c r="C415" s="45">
        <v>928.9</v>
      </c>
      <c r="D415" s="45">
        <f t="shared" si="13"/>
        <v>0.30000000000006821</v>
      </c>
      <c r="E415" s="45"/>
      <c r="F415" s="47">
        <f t="shared" si="12"/>
        <v>3.2285837279387452E-4</v>
      </c>
    </row>
    <row r="416" spans="1:6" ht="15">
      <c r="A416" s="7">
        <v>39976</v>
      </c>
      <c r="B416" s="45">
        <v>939.2</v>
      </c>
      <c r="C416" s="45">
        <v>938.9</v>
      </c>
      <c r="D416" s="45">
        <f t="shared" si="13"/>
        <v>0.30000000000006821</v>
      </c>
      <c r="E416" s="45"/>
      <c r="F416" s="47">
        <f t="shared" si="12"/>
        <v>3.194207836457285E-4</v>
      </c>
    </row>
    <row r="417" spans="1:6" ht="15">
      <c r="A417" s="7">
        <v>40788</v>
      </c>
      <c r="B417" s="45">
        <v>1884</v>
      </c>
      <c r="C417" s="45">
        <v>1883.4</v>
      </c>
      <c r="D417" s="45">
        <f t="shared" si="13"/>
        <v>0.59999999999990905</v>
      </c>
      <c r="E417" s="45"/>
      <c r="F417" s="47">
        <f t="shared" si="12"/>
        <v>3.1847133757956957E-4</v>
      </c>
    </row>
    <row r="418" spans="1:6" ht="15">
      <c r="A418" s="7">
        <v>40893</v>
      </c>
      <c r="B418" s="45">
        <v>1599.2</v>
      </c>
      <c r="C418" s="45">
        <v>1598.7</v>
      </c>
      <c r="D418" s="45">
        <f t="shared" si="13"/>
        <v>0.5</v>
      </c>
      <c r="E418" s="45"/>
      <c r="F418" s="47">
        <f t="shared" si="12"/>
        <v>3.1265632816408203E-4</v>
      </c>
    </row>
    <row r="419" spans="1:6" ht="15">
      <c r="A419" s="7">
        <v>41075</v>
      </c>
      <c r="B419" s="45">
        <v>1628.1000000000001</v>
      </c>
      <c r="C419" s="45">
        <v>1627.6000000000001</v>
      </c>
      <c r="D419" s="45">
        <f t="shared" si="13"/>
        <v>0.5</v>
      </c>
      <c r="E419" s="45"/>
      <c r="F419" s="47">
        <f t="shared" si="12"/>
        <v>3.0710644309317605E-4</v>
      </c>
    </row>
    <row r="420" spans="1:6" ht="15">
      <c r="A420" s="7">
        <v>39248</v>
      </c>
      <c r="B420" s="45">
        <v>655.30000000000007</v>
      </c>
      <c r="C420" s="45">
        <v>655.1</v>
      </c>
      <c r="D420" s="45">
        <f t="shared" si="13"/>
        <v>0.20000000000004547</v>
      </c>
      <c r="E420" s="45"/>
      <c r="F420" s="47">
        <f t="shared" si="12"/>
        <v>3.0520372348549589E-4</v>
      </c>
    </row>
    <row r="421" spans="1:6" ht="15">
      <c r="A421" s="7">
        <v>40564</v>
      </c>
      <c r="B421" s="45">
        <v>1342.1000000000001</v>
      </c>
      <c r="C421" s="45">
        <v>1341.7</v>
      </c>
      <c r="D421" s="45">
        <f t="shared" si="13"/>
        <v>0.40000000000009095</v>
      </c>
      <c r="E421" s="45"/>
      <c r="F421" s="47">
        <f t="shared" si="12"/>
        <v>2.980403844721637E-4</v>
      </c>
    </row>
    <row r="422" spans="1:6" ht="15">
      <c r="A422" s="7">
        <v>40550</v>
      </c>
      <c r="B422" s="45">
        <v>1369.6000000000001</v>
      </c>
      <c r="C422" s="45">
        <v>1369.2</v>
      </c>
      <c r="D422" s="45">
        <f t="shared" si="13"/>
        <v>0.40000000000009095</v>
      </c>
      <c r="E422" s="45"/>
      <c r="F422" s="47">
        <f t="shared" si="12"/>
        <v>2.9205607476642153E-4</v>
      </c>
    </row>
    <row r="423" spans="1:6" ht="15">
      <c r="A423" s="7">
        <v>40949</v>
      </c>
      <c r="B423" s="45">
        <v>1723.1000000000001</v>
      </c>
      <c r="C423" s="45">
        <v>1722.6000000000001</v>
      </c>
      <c r="D423" s="45">
        <f t="shared" si="13"/>
        <v>0.5</v>
      </c>
      <c r="E423" s="45"/>
      <c r="F423" s="47">
        <f t="shared" si="12"/>
        <v>2.9017468516046659E-4</v>
      </c>
    </row>
    <row r="424" spans="1:6" ht="15">
      <c r="A424" s="7">
        <v>40956</v>
      </c>
      <c r="B424" s="45">
        <v>1724.1000000000001</v>
      </c>
      <c r="C424" s="45">
        <v>1723.6000000000001</v>
      </c>
      <c r="D424" s="45">
        <f t="shared" si="13"/>
        <v>0.5</v>
      </c>
      <c r="E424" s="45"/>
      <c r="F424" s="47">
        <f t="shared" si="12"/>
        <v>2.9000638014036308E-4</v>
      </c>
    </row>
    <row r="425" spans="1:6" ht="15">
      <c r="A425" s="7">
        <v>40606</v>
      </c>
      <c r="B425" s="45">
        <v>1433</v>
      </c>
      <c r="C425" s="45">
        <v>1432.6000000000001</v>
      </c>
      <c r="D425" s="45">
        <f t="shared" si="13"/>
        <v>0.39999999999986358</v>
      </c>
      <c r="E425" s="45"/>
      <c r="F425" s="47">
        <f t="shared" si="12"/>
        <v>2.7913468248420348E-4</v>
      </c>
    </row>
    <row r="426" spans="1:6" ht="15">
      <c r="A426" s="7">
        <v>40641</v>
      </c>
      <c r="B426" s="45">
        <v>1475.8</v>
      </c>
      <c r="C426" s="45">
        <v>1475.4</v>
      </c>
      <c r="D426" s="45">
        <f t="shared" si="13"/>
        <v>0.39999999999986358</v>
      </c>
      <c r="E426" s="45"/>
      <c r="F426" s="47">
        <f t="shared" si="12"/>
        <v>2.7103943623788017E-4</v>
      </c>
    </row>
    <row r="427" spans="1:6" ht="15">
      <c r="A427" s="7">
        <v>40690</v>
      </c>
      <c r="B427" s="45">
        <v>1536.8</v>
      </c>
      <c r="C427" s="45">
        <v>1536.4</v>
      </c>
      <c r="D427" s="45">
        <f t="shared" si="13"/>
        <v>0.39999999999986358</v>
      </c>
      <c r="E427" s="45"/>
      <c r="F427" s="47">
        <f t="shared" si="12"/>
        <v>2.6028110359179048E-4</v>
      </c>
    </row>
    <row r="428" spans="1:6" ht="15">
      <c r="A428" s="7">
        <v>40151</v>
      </c>
      <c r="B428" s="45">
        <v>1161.9000000000001</v>
      </c>
      <c r="C428" s="45">
        <v>1161.6000000000001</v>
      </c>
      <c r="D428" s="45">
        <f t="shared" si="13"/>
        <v>0.29999999999995453</v>
      </c>
      <c r="E428" s="45"/>
      <c r="F428" s="47">
        <f t="shared" si="12"/>
        <v>2.5819777949905715E-4</v>
      </c>
    </row>
    <row r="429" spans="1:6" ht="15">
      <c r="A429" s="7">
        <v>40144</v>
      </c>
      <c r="B429" s="45">
        <v>1177.8</v>
      </c>
      <c r="C429" s="45">
        <v>1177.5</v>
      </c>
      <c r="D429" s="45">
        <f t="shared" si="13"/>
        <v>0.29999999999995453</v>
      </c>
      <c r="E429" s="45"/>
      <c r="F429" s="47">
        <f t="shared" si="12"/>
        <v>2.5471217524193797E-4</v>
      </c>
    </row>
    <row r="430" spans="1:6" ht="15">
      <c r="A430" s="7">
        <v>41558</v>
      </c>
      <c r="B430" s="45">
        <v>1270.8</v>
      </c>
      <c r="C430" s="45">
        <v>1270.5</v>
      </c>
      <c r="D430" s="45">
        <f t="shared" si="13"/>
        <v>0.29999999999995453</v>
      </c>
      <c r="E430" s="45"/>
      <c r="F430" s="47">
        <f t="shared" si="12"/>
        <v>2.3607176581677254E-4</v>
      </c>
    </row>
    <row r="431" spans="1:6" ht="15">
      <c r="A431" s="7">
        <v>40767</v>
      </c>
      <c r="B431" s="45">
        <v>1746.7</v>
      </c>
      <c r="C431" s="45">
        <v>1746.3</v>
      </c>
      <c r="D431" s="45">
        <f t="shared" si="13"/>
        <v>0.40000000000009095</v>
      </c>
      <c r="E431" s="45"/>
      <c r="F431" s="47">
        <f t="shared" si="12"/>
        <v>2.2900326329655405E-4</v>
      </c>
    </row>
    <row r="432" spans="1:6" ht="15">
      <c r="A432" s="7">
        <v>40585</v>
      </c>
      <c r="B432" s="45">
        <v>1356.4</v>
      </c>
      <c r="C432" s="45">
        <v>1356.1000000000001</v>
      </c>
      <c r="D432" s="45">
        <f t="shared" si="13"/>
        <v>0.29999999999995453</v>
      </c>
      <c r="E432" s="45"/>
      <c r="F432" s="47">
        <f t="shared" si="12"/>
        <v>2.2117369507516552E-4</v>
      </c>
    </row>
    <row r="433" spans="1:6" ht="15">
      <c r="A433" s="7">
        <v>40557</v>
      </c>
      <c r="B433" s="45">
        <v>1361.6000000000001</v>
      </c>
      <c r="C433" s="45">
        <v>1361.3</v>
      </c>
      <c r="D433" s="45">
        <f t="shared" si="13"/>
        <v>0.3000000000001819</v>
      </c>
      <c r="E433" s="45"/>
      <c r="F433" s="47">
        <f t="shared" si="12"/>
        <v>2.2032902467698434E-4</v>
      </c>
    </row>
    <row r="434" spans="1:6" ht="15">
      <c r="A434" s="7">
        <v>40543</v>
      </c>
      <c r="B434" s="45">
        <v>1421.7</v>
      </c>
      <c r="C434" s="45">
        <v>1421.4</v>
      </c>
      <c r="D434" s="45">
        <f t="shared" si="13"/>
        <v>0.29999999999995453</v>
      </c>
      <c r="E434" s="45"/>
      <c r="F434" s="47">
        <f t="shared" si="12"/>
        <v>2.1101498206369454E-4</v>
      </c>
    </row>
    <row r="435" spans="1:6" ht="15">
      <c r="A435" s="7">
        <v>41047</v>
      </c>
      <c r="B435" s="45">
        <v>1589.5</v>
      </c>
      <c r="C435" s="45">
        <v>1589.2</v>
      </c>
      <c r="D435" s="45">
        <f t="shared" si="13"/>
        <v>0.29999999999995453</v>
      </c>
      <c r="E435" s="45"/>
      <c r="F435" s="47">
        <f t="shared" si="12"/>
        <v>1.8873859704306671E-4</v>
      </c>
    </row>
    <row r="436" spans="1:6" ht="15">
      <c r="A436" s="7">
        <v>40746</v>
      </c>
      <c r="B436" s="45">
        <v>1599.6000000000001</v>
      </c>
      <c r="C436" s="45">
        <v>1599.3</v>
      </c>
      <c r="D436" s="45">
        <f t="shared" si="13"/>
        <v>0.3000000000001819</v>
      </c>
      <c r="E436" s="45"/>
      <c r="F436" s="47">
        <f t="shared" si="12"/>
        <v>1.8754688672179413E-4</v>
      </c>
    </row>
    <row r="437" spans="1:6" ht="15">
      <c r="A437" s="7">
        <v>41026</v>
      </c>
      <c r="B437" s="45">
        <v>1662</v>
      </c>
      <c r="C437" s="45">
        <v>1661.7</v>
      </c>
      <c r="D437" s="45">
        <f t="shared" si="13"/>
        <v>0.29999999999995453</v>
      </c>
      <c r="E437" s="45"/>
      <c r="F437" s="47">
        <f t="shared" si="12"/>
        <v>1.8050541516242751E-4</v>
      </c>
    </row>
    <row r="438" spans="1:6" ht="15">
      <c r="A438" s="7">
        <v>40998</v>
      </c>
      <c r="B438" s="45">
        <v>1668.2</v>
      </c>
      <c r="C438" s="45">
        <v>1667.9</v>
      </c>
      <c r="D438" s="45">
        <f t="shared" si="13"/>
        <v>0.29999999999995453</v>
      </c>
      <c r="E438" s="45"/>
      <c r="F438" s="47">
        <f t="shared" si="12"/>
        <v>1.7983455221193772E-4</v>
      </c>
    </row>
    <row r="439" spans="1:6" ht="15">
      <c r="A439" s="7">
        <v>40613</v>
      </c>
      <c r="B439" s="45">
        <v>1419.5</v>
      </c>
      <c r="C439" s="45">
        <v>1419.3</v>
      </c>
      <c r="D439" s="45">
        <f t="shared" si="13"/>
        <v>0.20000000000004547</v>
      </c>
      <c r="E439" s="45"/>
      <c r="F439" s="47">
        <f t="shared" si="12"/>
        <v>1.4089468122581577E-4</v>
      </c>
    </row>
    <row r="440" spans="1:6" ht="15">
      <c r="A440" s="7">
        <v>40725</v>
      </c>
      <c r="B440" s="45">
        <v>1486.5</v>
      </c>
      <c r="C440" s="45">
        <v>1486.3</v>
      </c>
      <c r="D440" s="45">
        <f t="shared" si="13"/>
        <v>0.20000000000004547</v>
      </c>
      <c r="E440" s="45"/>
      <c r="F440" s="47">
        <f t="shared" si="12"/>
        <v>1.3454423141610864E-4</v>
      </c>
    </row>
    <row r="441" spans="1:6" ht="15">
      <c r="A441" s="7">
        <v>40718</v>
      </c>
      <c r="B441" s="45">
        <v>1502.5</v>
      </c>
      <c r="C441" s="45">
        <v>1502.3</v>
      </c>
      <c r="D441" s="45">
        <f t="shared" si="13"/>
        <v>0.20000000000004547</v>
      </c>
      <c r="E441" s="45"/>
      <c r="F441" s="47">
        <f t="shared" si="12"/>
        <v>1.3311148086525489E-4</v>
      </c>
    </row>
    <row r="442" spans="1:6" ht="15">
      <c r="A442" s="7">
        <v>40662</v>
      </c>
      <c r="B442" s="45">
        <v>1565.6000000000001</v>
      </c>
      <c r="C442" s="45">
        <v>1565.4</v>
      </c>
      <c r="D442" s="45">
        <f t="shared" si="13"/>
        <v>0.20000000000004547</v>
      </c>
      <c r="E442" s="45"/>
      <c r="F442" s="47">
        <f t="shared" si="12"/>
        <v>1.2774655084315628E-4</v>
      </c>
    </row>
    <row r="443" spans="1:6" ht="15">
      <c r="A443" s="7">
        <v>40739</v>
      </c>
      <c r="B443" s="45">
        <v>1594.3</v>
      </c>
      <c r="C443" s="45">
        <v>1594.1000000000001</v>
      </c>
      <c r="D443" s="45">
        <f t="shared" si="13"/>
        <v>0.1999999999998181</v>
      </c>
      <c r="E443" s="45"/>
      <c r="F443" s="47">
        <f t="shared" si="12"/>
        <v>1.2544690459751495E-4</v>
      </c>
    </row>
    <row r="444" spans="1:6">
      <c r="A444" s="7">
        <v>35433</v>
      </c>
      <c r="B444" s="45"/>
      <c r="C444" s="45"/>
      <c r="D444" s="45">
        <v>0</v>
      </c>
      <c r="E444" s="45"/>
      <c r="F444" s="45"/>
    </row>
    <row r="445" spans="1:6">
      <c r="A445" s="7">
        <v>35440</v>
      </c>
      <c r="B445" s="45"/>
      <c r="C445" s="45"/>
      <c r="D445" s="45">
        <v>0</v>
      </c>
      <c r="E445" s="45"/>
      <c r="F445" s="45"/>
    </row>
    <row r="446" spans="1:6">
      <c r="A446" s="7">
        <v>35447</v>
      </c>
      <c r="B446" s="45"/>
      <c r="C446" s="45"/>
      <c r="D446" s="45">
        <v>0</v>
      </c>
      <c r="E446" s="45"/>
      <c r="F446" s="45"/>
    </row>
    <row r="447" spans="1:6">
      <c r="A447" s="7">
        <v>35454</v>
      </c>
      <c r="B447" s="45"/>
      <c r="C447" s="45"/>
      <c r="D447" s="45">
        <v>0</v>
      </c>
      <c r="E447" s="45"/>
      <c r="F447" s="45"/>
    </row>
    <row r="448" spans="1:6">
      <c r="A448" s="7">
        <v>35461</v>
      </c>
      <c r="B448" s="45"/>
      <c r="C448" s="45"/>
      <c r="D448" s="45">
        <v>0</v>
      </c>
      <c r="E448" s="45"/>
      <c r="F448" s="45"/>
    </row>
    <row r="449" spans="1:6">
      <c r="A449" s="7">
        <v>35468</v>
      </c>
      <c r="B449" s="45"/>
      <c r="C449" s="45"/>
      <c r="D449" s="45">
        <v>0</v>
      </c>
      <c r="E449" s="45"/>
      <c r="F449" s="45"/>
    </row>
    <row r="450" spans="1:6">
      <c r="A450" s="7">
        <v>35475</v>
      </c>
      <c r="B450" s="45"/>
      <c r="C450" s="45"/>
      <c r="D450" s="45">
        <v>0</v>
      </c>
      <c r="E450" s="45"/>
      <c r="F450" s="45"/>
    </row>
    <row r="451" spans="1:6">
      <c r="A451" s="7">
        <v>35482</v>
      </c>
      <c r="B451" s="45"/>
      <c r="C451" s="45"/>
      <c r="D451" s="45">
        <v>0</v>
      </c>
      <c r="E451" s="45"/>
      <c r="F451" s="45"/>
    </row>
    <row r="452" spans="1:6">
      <c r="A452" s="7">
        <v>35483</v>
      </c>
      <c r="B452" s="45"/>
      <c r="C452" s="45"/>
      <c r="D452" s="45">
        <v>0</v>
      </c>
      <c r="E452" s="45"/>
      <c r="F452" s="45"/>
    </row>
    <row r="453" spans="1:6">
      <c r="A453" s="7">
        <v>35484</v>
      </c>
      <c r="B453" s="45"/>
      <c r="C453" s="45"/>
      <c r="D453" s="45">
        <v>0</v>
      </c>
      <c r="E453" s="45"/>
      <c r="F453" s="45"/>
    </row>
    <row r="454" spans="1:6">
      <c r="A454" s="7">
        <v>35485</v>
      </c>
      <c r="B454" s="45"/>
      <c r="C454" s="45"/>
      <c r="D454" s="45">
        <v>0</v>
      </c>
      <c r="E454" s="45"/>
      <c r="F454" s="45"/>
    </row>
    <row r="455" spans="1:6">
      <c r="A455" s="7">
        <v>35486</v>
      </c>
      <c r="B455" s="45"/>
      <c r="C455" s="45"/>
      <c r="D455" s="45">
        <v>0</v>
      </c>
      <c r="E455" s="45"/>
      <c r="F455" s="45"/>
    </row>
    <row r="456" spans="1:6">
      <c r="A456" s="7">
        <v>35487</v>
      </c>
      <c r="B456" s="45"/>
      <c r="C456" s="45"/>
      <c r="D456" s="45">
        <v>0</v>
      </c>
      <c r="E456" s="45"/>
      <c r="F456" s="45"/>
    </row>
    <row r="457" spans="1:6">
      <c r="A457" s="7">
        <v>35488</v>
      </c>
      <c r="B457" s="45"/>
      <c r="C457" s="45"/>
      <c r="D457" s="45">
        <v>0</v>
      </c>
      <c r="E457" s="45"/>
      <c r="F457" s="45"/>
    </row>
    <row r="458" spans="1:6">
      <c r="A458" s="7">
        <v>35489</v>
      </c>
      <c r="B458" s="45"/>
      <c r="C458" s="45"/>
      <c r="D458" s="45">
        <v>0</v>
      </c>
      <c r="E458" s="45"/>
      <c r="F458" s="45"/>
    </row>
    <row r="459" spans="1:6">
      <c r="A459" s="7">
        <v>35490</v>
      </c>
      <c r="B459" s="45"/>
      <c r="C459" s="45"/>
      <c r="D459" s="45">
        <v>0</v>
      </c>
      <c r="E459" s="45"/>
      <c r="F459" s="45"/>
    </row>
    <row r="460" spans="1:6">
      <c r="A460" s="7">
        <v>35491</v>
      </c>
      <c r="B460" s="45"/>
      <c r="C460" s="45"/>
      <c r="D460" s="45">
        <v>0</v>
      </c>
      <c r="E460" s="45"/>
      <c r="F460" s="45"/>
    </row>
    <row r="461" spans="1:6">
      <c r="A461" s="7">
        <v>35492</v>
      </c>
      <c r="B461" s="45"/>
      <c r="C461" s="45"/>
      <c r="D461" s="45">
        <v>0</v>
      </c>
      <c r="E461" s="45"/>
      <c r="F461" s="45"/>
    </row>
    <row r="462" spans="1:6">
      <c r="A462" s="7">
        <v>35493</v>
      </c>
      <c r="B462" s="45"/>
      <c r="C462" s="45"/>
      <c r="D462" s="45">
        <v>0</v>
      </c>
      <c r="E462" s="45"/>
      <c r="F462" s="45"/>
    </row>
    <row r="463" spans="1:6">
      <c r="A463" s="7">
        <v>35494</v>
      </c>
      <c r="B463" s="45"/>
      <c r="C463" s="45"/>
      <c r="D463" s="45">
        <v>0</v>
      </c>
      <c r="E463" s="45"/>
      <c r="F463" s="45"/>
    </row>
    <row r="464" spans="1:6">
      <c r="A464" s="7">
        <v>35495</v>
      </c>
      <c r="B464" s="45"/>
      <c r="C464" s="45"/>
      <c r="D464" s="45">
        <v>0</v>
      </c>
      <c r="E464" s="45"/>
      <c r="F464" s="45"/>
    </row>
    <row r="465" spans="1:6">
      <c r="A465" s="7">
        <v>35496</v>
      </c>
      <c r="B465" s="45"/>
      <c r="C465" s="45"/>
      <c r="D465" s="45">
        <v>0</v>
      </c>
      <c r="E465" s="45"/>
      <c r="F465" s="45"/>
    </row>
    <row r="466" spans="1:6">
      <c r="A466" s="7">
        <v>35587</v>
      </c>
      <c r="B466" s="45"/>
      <c r="C466" s="45"/>
      <c r="D466" s="45">
        <v>0</v>
      </c>
      <c r="E466" s="45"/>
      <c r="F466" s="45"/>
    </row>
    <row r="467" spans="1:6">
      <c r="A467" s="7">
        <v>35594</v>
      </c>
      <c r="B467" s="45"/>
      <c r="C467" s="45"/>
      <c r="D467" s="45">
        <v>0</v>
      </c>
      <c r="E467" s="45"/>
      <c r="F467" s="45"/>
    </row>
    <row r="468" spans="1:6">
      <c r="A468" s="7">
        <v>35601</v>
      </c>
      <c r="B468" s="45"/>
      <c r="C468" s="45"/>
      <c r="D468" s="45">
        <v>0</v>
      </c>
      <c r="E468" s="45"/>
      <c r="F468" s="45"/>
    </row>
    <row r="469" spans="1:6">
      <c r="A469" s="7">
        <v>35615</v>
      </c>
      <c r="B469" s="45"/>
      <c r="C469" s="45"/>
      <c r="D469" s="45">
        <v>0</v>
      </c>
      <c r="E469" s="45"/>
      <c r="F469" s="45"/>
    </row>
    <row r="470" spans="1:6">
      <c r="A470" s="7">
        <v>35622</v>
      </c>
      <c r="B470" s="45"/>
      <c r="C470" s="45"/>
      <c r="D470" s="45">
        <v>0</v>
      </c>
      <c r="E470" s="45"/>
      <c r="F470" s="45"/>
    </row>
    <row r="471" spans="1:6">
      <c r="A471" s="7">
        <v>35643</v>
      </c>
      <c r="B471" s="45"/>
      <c r="C471" s="45"/>
      <c r="D471" s="45">
        <v>0</v>
      </c>
      <c r="E471" s="45"/>
      <c r="F471" s="45"/>
    </row>
    <row r="472" spans="1:6">
      <c r="A472" s="7">
        <v>35650</v>
      </c>
      <c r="B472" s="45"/>
      <c r="C472" s="45"/>
      <c r="D472" s="45">
        <v>0</v>
      </c>
      <c r="E472" s="45"/>
      <c r="F472" s="45"/>
    </row>
    <row r="473" spans="1:6">
      <c r="A473" s="7">
        <v>35657</v>
      </c>
      <c r="B473" s="45"/>
      <c r="C473" s="45"/>
      <c r="D473" s="45">
        <v>0</v>
      </c>
      <c r="E473" s="45"/>
      <c r="F473" s="45"/>
    </row>
    <row r="474" spans="1:6">
      <c r="A474" s="7">
        <v>35664</v>
      </c>
      <c r="B474" s="45"/>
      <c r="C474" s="45"/>
      <c r="D474" s="45">
        <v>0</v>
      </c>
      <c r="E474" s="45"/>
      <c r="F474" s="45"/>
    </row>
    <row r="475" spans="1:6">
      <c r="A475" s="7">
        <v>35671</v>
      </c>
      <c r="B475" s="45"/>
      <c r="C475" s="45"/>
      <c r="D475" s="45">
        <v>0</v>
      </c>
      <c r="E475" s="45"/>
      <c r="F475" s="45"/>
    </row>
    <row r="476" spans="1:6">
      <c r="A476" s="7">
        <v>35678</v>
      </c>
      <c r="B476" s="45"/>
      <c r="C476" s="45"/>
      <c r="D476" s="45">
        <v>0</v>
      </c>
      <c r="E476" s="45"/>
      <c r="F476" s="45"/>
    </row>
    <row r="477" spans="1:6">
      <c r="A477" s="7">
        <v>35692</v>
      </c>
      <c r="B477" s="45"/>
      <c r="C477" s="45"/>
      <c r="D477" s="45">
        <v>0</v>
      </c>
      <c r="E477" s="45"/>
      <c r="F477" s="45"/>
    </row>
    <row r="478" spans="1:6">
      <c r="A478" s="7">
        <v>35699</v>
      </c>
      <c r="B478" s="45"/>
      <c r="C478" s="45"/>
      <c r="D478" s="45">
        <v>0</v>
      </c>
      <c r="E478" s="45"/>
      <c r="F478" s="45"/>
    </row>
    <row r="479" spans="1:6">
      <c r="A479" s="7">
        <v>35706</v>
      </c>
      <c r="B479" s="45"/>
      <c r="C479" s="45"/>
      <c r="D479" s="45">
        <v>0</v>
      </c>
      <c r="E479" s="45"/>
      <c r="F479" s="45"/>
    </row>
    <row r="480" spans="1:6">
      <c r="A480" s="7">
        <v>35713</v>
      </c>
      <c r="B480" s="45"/>
      <c r="C480" s="45"/>
      <c r="D480" s="45">
        <v>0</v>
      </c>
      <c r="E480" s="45"/>
      <c r="F480" s="45"/>
    </row>
    <row r="481" spans="1:6">
      <c r="A481" s="7">
        <v>35720</v>
      </c>
      <c r="B481" s="45"/>
      <c r="C481" s="45"/>
      <c r="D481" s="45">
        <v>0</v>
      </c>
      <c r="E481" s="45"/>
      <c r="F481" s="45"/>
    </row>
    <row r="482" spans="1:6">
      <c r="A482" s="7">
        <v>35727</v>
      </c>
      <c r="B482" s="45"/>
      <c r="C482" s="45"/>
      <c r="D482" s="45">
        <v>0</v>
      </c>
      <c r="E482" s="45"/>
      <c r="F482" s="45"/>
    </row>
    <row r="483" spans="1:6">
      <c r="A483" s="7">
        <v>35741</v>
      </c>
      <c r="B483" s="45"/>
      <c r="C483" s="45"/>
      <c r="D483" s="45">
        <v>0</v>
      </c>
      <c r="E483" s="45"/>
      <c r="F483" s="45"/>
    </row>
    <row r="484" spans="1:6">
      <c r="A484" s="7">
        <v>35748</v>
      </c>
      <c r="B484" s="45"/>
      <c r="C484" s="45"/>
      <c r="D484" s="45">
        <v>0</v>
      </c>
      <c r="E484" s="45"/>
      <c r="F484" s="45"/>
    </row>
    <row r="485" spans="1:6">
      <c r="A485" s="7">
        <v>35762</v>
      </c>
      <c r="B485" s="45"/>
      <c r="C485" s="45"/>
      <c r="D485" s="45">
        <v>0</v>
      </c>
      <c r="E485" s="45"/>
      <c r="F485" s="45"/>
    </row>
    <row r="486" spans="1:6">
      <c r="A486" s="7">
        <v>35769</v>
      </c>
      <c r="B486" s="45"/>
      <c r="C486" s="45"/>
      <c r="D486" s="45">
        <v>0</v>
      </c>
      <c r="E486" s="45"/>
      <c r="F486" s="45"/>
    </row>
    <row r="487" spans="1:6">
      <c r="A487" s="7">
        <v>35776</v>
      </c>
      <c r="B487" s="45"/>
      <c r="C487" s="45"/>
      <c r="D487" s="45">
        <v>0</v>
      </c>
      <c r="E487" s="45"/>
      <c r="F487" s="45"/>
    </row>
    <row r="488" spans="1:6">
      <c r="A488" s="7">
        <v>35783</v>
      </c>
      <c r="B488" s="45"/>
      <c r="C488" s="45"/>
      <c r="D488" s="45">
        <v>0</v>
      </c>
      <c r="E488" s="45"/>
      <c r="F488" s="45"/>
    </row>
    <row r="489" spans="1:6">
      <c r="A489" s="7">
        <v>35790</v>
      </c>
      <c r="B489" s="45"/>
      <c r="C489" s="45"/>
      <c r="D489" s="45">
        <v>0</v>
      </c>
      <c r="E489" s="45"/>
      <c r="F489" s="45"/>
    </row>
    <row r="490" spans="1:6">
      <c r="A490" s="7">
        <v>35797</v>
      </c>
      <c r="B490" s="45"/>
      <c r="C490" s="45"/>
      <c r="D490" s="45">
        <v>0</v>
      </c>
      <c r="E490" s="45"/>
      <c r="F490" s="45"/>
    </row>
    <row r="491" spans="1:6">
      <c r="A491" s="7">
        <v>35804</v>
      </c>
      <c r="B491" s="45"/>
      <c r="C491" s="45"/>
      <c r="D491" s="45">
        <v>0</v>
      </c>
      <c r="E491" s="45"/>
      <c r="F491" s="45"/>
    </row>
    <row r="492" spans="1:6">
      <c r="A492" s="7">
        <v>35818</v>
      </c>
      <c r="B492" s="45"/>
      <c r="C492" s="45"/>
      <c r="D492" s="45">
        <v>0</v>
      </c>
      <c r="E492" s="45"/>
      <c r="F492" s="45"/>
    </row>
    <row r="493" spans="1:6">
      <c r="A493" s="7">
        <v>35825</v>
      </c>
      <c r="B493" s="45"/>
      <c r="C493" s="45"/>
      <c r="D493" s="45">
        <v>0</v>
      </c>
      <c r="E493" s="45"/>
      <c r="F493" s="45"/>
    </row>
    <row r="494" spans="1:6">
      <c r="A494" s="7">
        <v>35832</v>
      </c>
      <c r="B494" s="45"/>
      <c r="C494" s="45"/>
      <c r="D494" s="45">
        <v>0</v>
      </c>
      <c r="E494" s="45"/>
      <c r="F494" s="45"/>
    </row>
    <row r="495" spans="1:6">
      <c r="A495" s="7">
        <v>35839</v>
      </c>
      <c r="B495" s="45"/>
      <c r="C495" s="45"/>
      <c r="D495" s="45">
        <v>0</v>
      </c>
      <c r="E495" s="45"/>
      <c r="F495" s="45"/>
    </row>
    <row r="496" spans="1:6">
      <c r="A496" s="7">
        <v>35846</v>
      </c>
      <c r="B496" s="45"/>
      <c r="C496" s="45"/>
      <c r="D496" s="45">
        <v>0</v>
      </c>
      <c r="E496" s="45"/>
      <c r="F496" s="45"/>
    </row>
    <row r="497" spans="1:6">
      <c r="A497" s="7">
        <v>35874</v>
      </c>
      <c r="B497" s="45"/>
      <c r="C497" s="45"/>
      <c r="D497" s="45">
        <v>0</v>
      </c>
      <c r="E497" s="45"/>
      <c r="F497" s="45"/>
    </row>
    <row r="498" spans="1:6">
      <c r="A498" s="7">
        <v>35881</v>
      </c>
      <c r="B498" s="45"/>
      <c r="C498" s="45"/>
      <c r="D498" s="45">
        <v>0</v>
      </c>
      <c r="E498" s="45"/>
      <c r="F498" s="45"/>
    </row>
    <row r="499" spans="1:6">
      <c r="A499" s="7">
        <v>35888</v>
      </c>
      <c r="B499" s="45"/>
      <c r="C499" s="45"/>
      <c r="D499" s="45">
        <v>0</v>
      </c>
      <c r="E499" s="45"/>
      <c r="F499" s="45"/>
    </row>
    <row r="500" spans="1:6">
      <c r="A500" s="7">
        <v>35895</v>
      </c>
      <c r="B500" s="45"/>
      <c r="C500" s="45"/>
      <c r="D500" s="45">
        <v>0</v>
      </c>
      <c r="E500" s="45"/>
      <c r="F500" s="45"/>
    </row>
    <row r="501" spans="1:6">
      <c r="A501" s="7">
        <v>35902</v>
      </c>
      <c r="B501" s="45"/>
      <c r="C501" s="45"/>
      <c r="D501" s="45">
        <v>0</v>
      </c>
      <c r="E501" s="45"/>
      <c r="F501" s="45"/>
    </row>
    <row r="502" spans="1:6">
      <c r="A502" s="7">
        <v>35909</v>
      </c>
      <c r="B502" s="45"/>
      <c r="C502" s="45"/>
      <c r="D502" s="45">
        <v>0</v>
      </c>
      <c r="E502" s="45"/>
      <c r="F502" s="45"/>
    </row>
    <row r="503" spans="1:6">
      <c r="A503" s="7">
        <v>35916</v>
      </c>
      <c r="B503" s="45"/>
      <c r="C503" s="45"/>
      <c r="D503" s="45">
        <v>0</v>
      </c>
      <c r="E503" s="45"/>
      <c r="F503" s="45"/>
    </row>
    <row r="504" spans="1:6">
      <c r="A504" s="7">
        <v>35923</v>
      </c>
      <c r="B504" s="45"/>
      <c r="C504" s="45"/>
      <c r="D504" s="45">
        <v>0</v>
      </c>
      <c r="E504" s="45"/>
      <c r="F504" s="45"/>
    </row>
    <row r="505" spans="1:6">
      <c r="A505" s="7">
        <v>35930</v>
      </c>
      <c r="B505" s="45"/>
      <c r="C505" s="45"/>
      <c r="D505" s="45">
        <v>0</v>
      </c>
      <c r="E505" s="45"/>
      <c r="F505" s="45"/>
    </row>
    <row r="506" spans="1:6">
      <c r="A506" s="7">
        <v>35937</v>
      </c>
      <c r="B506" s="45"/>
      <c r="C506" s="45"/>
      <c r="D506" s="45">
        <v>0</v>
      </c>
      <c r="E506" s="45"/>
      <c r="F506" s="45"/>
    </row>
    <row r="507" spans="1:6">
      <c r="A507" s="7">
        <v>35944</v>
      </c>
      <c r="B507" s="45"/>
      <c r="C507" s="45"/>
      <c r="D507" s="45">
        <v>0</v>
      </c>
      <c r="E507" s="45"/>
      <c r="F507" s="45"/>
    </row>
    <row r="508" spans="1:6">
      <c r="A508" s="7">
        <v>35951</v>
      </c>
      <c r="B508" s="45"/>
      <c r="C508" s="45"/>
      <c r="D508" s="45">
        <v>0</v>
      </c>
      <c r="E508" s="45"/>
      <c r="F508" s="45"/>
    </row>
    <row r="509" spans="1:6">
      <c r="A509" s="7">
        <v>35958</v>
      </c>
      <c r="B509" s="45"/>
      <c r="C509" s="45"/>
      <c r="D509" s="45">
        <v>0</v>
      </c>
      <c r="E509" s="45"/>
      <c r="F509" s="45"/>
    </row>
    <row r="510" spans="1:6">
      <c r="A510" s="7">
        <v>35972</v>
      </c>
      <c r="B510" s="45"/>
      <c r="C510" s="45"/>
      <c r="D510" s="45">
        <v>0</v>
      </c>
      <c r="E510" s="45"/>
      <c r="F510" s="45"/>
    </row>
    <row r="511" spans="1:6">
      <c r="A511" s="7">
        <v>35979</v>
      </c>
      <c r="B511" s="45"/>
      <c r="C511" s="45"/>
      <c r="D511" s="45">
        <v>0</v>
      </c>
      <c r="E511" s="45"/>
      <c r="F511" s="45"/>
    </row>
    <row r="512" spans="1:6">
      <c r="A512" s="7">
        <v>35986</v>
      </c>
      <c r="B512" s="45"/>
      <c r="C512" s="45"/>
      <c r="D512" s="45">
        <v>0</v>
      </c>
      <c r="E512" s="45"/>
      <c r="F512" s="45"/>
    </row>
    <row r="513" spans="1:6">
      <c r="A513" s="7">
        <v>36000</v>
      </c>
      <c r="B513" s="45"/>
      <c r="C513" s="45"/>
      <c r="D513" s="45">
        <v>0</v>
      </c>
      <c r="E513" s="45"/>
      <c r="F513" s="45"/>
    </row>
    <row r="514" spans="1:6">
      <c r="A514" s="7">
        <v>36007</v>
      </c>
      <c r="B514" s="45"/>
      <c r="C514" s="45"/>
      <c r="D514" s="45">
        <v>0</v>
      </c>
      <c r="E514" s="45"/>
      <c r="F514" s="45"/>
    </row>
    <row r="515" spans="1:6">
      <c r="A515" s="7">
        <v>36014</v>
      </c>
      <c r="B515" s="45"/>
      <c r="C515" s="45"/>
      <c r="D515" s="45">
        <v>0</v>
      </c>
      <c r="E515" s="45"/>
      <c r="F515" s="45"/>
    </row>
    <row r="516" spans="1:6">
      <c r="A516" s="7">
        <v>36021</v>
      </c>
      <c r="B516" s="45"/>
      <c r="C516" s="45"/>
      <c r="D516" s="45">
        <v>0</v>
      </c>
      <c r="E516" s="45"/>
      <c r="F516" s="45"/>
    </row>
    <row r="517" spans="1:6">
      <c r="A517" s="7">
        <v>36035</v>
      </c>
      <c r="B517" s="45"/>
      <c r="C517" s="45"/>
      <c r="D517" s="45">
        <v>0</v>
      </c>
      <c r="E517" s="45"/>
      <c r="F517" s="45"/>
    </row>
    <row r="518" spans="1:6">
      <c r="A518" s="7">
        <v>36049</v>
      </c>
      <c r="B518" s="45"/>
      <c r="C518" s="45"/>
      <c r="D518" s="45">
        <v>0</v>
      </c>
      <c r="E518" s="45"/>
      <c r="F518" s="45"/>
    </row>
    <row r="519" spans="1:6">
      <c r="A519" s="7">
        <v>36070</v>
      </c>
      <c r="B519" s="45"/>
      <c r="C519" s="45"/>
      <c r="D519" s="45">
        <v>0</v>
      </c>
      <c r="E519" s="45"/>
      <c r="F519" s="45"/>
    </row>
    <row r="520" spans="1:6">
      <c r="A520" s="7">
        <v>36084</v>
      </c>
      <c r="B520" s="45"/>
      <c r="C520" s="45"/>
      <c r="D520" s="45">
        <v>0</v>
      </c>
      <c r="E520" s="45"/>
      <c r="F520" s="45"/>
    </row>
    <row r="521" spans="1:6">
      <c r="A521" s="7">
        <v>36091</v>
      </c>
      <c r="B521" s="45"/>
      <c r="C521" s="45"/>
      <c r="D521" s="45">
        <v>0</v>
      </c>
      <c r="E521" s="45"/>
      <c r="F521" s="45"/>
    </row>
    <row r="522" spans="1:6">
      <c r="A522" s="7">
        <v>36098</v>
      </c>
      <c r="B522" s="45"/>
      <c r="C522" s="45"/>
      <c r="D522" s="45">
        <v>0</v>
      </c>
      <c r="E522" s="45"/>
      <c r="F522" s="45"/>
    </row>
    <row r="523" spans="1:6">
      <c r="A523" s="7">
        <v>36105</v>
      </c>
      <c r="B523" s="45"/>
      <c r="C523" s="45"/>
      <c r="D523" s="45">
        <v>0</v>
      </c>
      <c r="E523" s="45"/>
      <c r="F523" s="45"/>
    </row>
    <row r="524" spans="1:6">
      <c r="A524" s="7">
        <v>36112</v>
      </c>
      <c r="B524" s="45"/>
      <c r="C524" s="45"/>
      <c r="D524" s="45">
        <v>0</v>
      </c>
      <c r="E524" s="45"/>
      <c r="F524" s="45"/>
    </row>
    <row r="525" spans="1:6">
      <c r="A525" s="7">
        <v>36126</v>
      </c>
      <c r="B525" s="45"/>
      <c r="C525" s="45"/>
      <c r="D525" s="45">
        <v>0</v>
      </c>
      <c r="E525" s="45"/>
      <c r="F525" s="45"/>
    </row>
    <row r="526" spans="1:6">
      <c r="A526" s="7">
        <v>36133</v>
      </c>
      <c r="B526" s="45"/>
      <c r="C526" s="45"/>
      <c r="D526" s="45">
        <v>0</v>
      </c>
      <c r="E526" s="45"/>
      <c r="F526" s="45"/>
    </row>
    <row r="527" spans="1:6">
      <c r="A527" s="7">
        <v>36140</v>
      </c>
      <c r="B527" s="45"/>
      <c r="C527" s="45"/>
      <c r="D527" s="45">
        <v>0</v>
      </c>
      <c r="E527" s="45"/>
      <c r="F527" s="45"/>
    </row>
    <row r="528" spans="1:6">
      <c r="A528" s="7">
        <v>36147</v>
      </c>
      <c r="B528" s="45"/>
      <c r="C528" s="45"/>
      <c r="D528" s="45">
        <v>0</v>
      </c>
      <c r="E528" s="45"/>
      <c r="F528" s="45"/>
    </row>
    <row r="529" spans="1:6">
      <c r="A529" s="7">
        <v>36154</v>
      </c>
      <c r="B529" s="45"/>
      <c r="C529" s="45"/>
      <c r="D529" s="45">
        <v>0</v>
      </c>
      <c r="E529" s="45"/>
      <c r="F529" s="45"/>
    </row>
    <row r="530" spans="1:6">
      <c r="A530" s="7">
        <v>36161</v>
      </c>
      <c r="B530" s="45"/>
      <c r="C530" s="45"/>
      <c r="D530" s="45">
        <v>0</v>
      </c>
      <c r="E530" s="45"/>
      <c r="F530" s="45"/>
    </row>
    <row r="531" spans="1:6">
      <c r="A531" s="7">
        <v>36182</v>
      </c>
      <c r="B531" s="45"/>
      <c r="C531" s="45"/>
      <c r="D531" s="45">
        <v>0</v>
      </c>
      <c r="E531" s="45"/>
      <c r="F531" s="45"/>
    </row>
    <row r="532" spans="1:6">
      <c r="A532" s="7">
        <v>36189</v>
      </c>
      <c r="B532" s="45"/>
      <c r="C532" s="45"/>
      <c r="D532" s="45">
        <v>0</v>
      </c>
      <c r="E532" s="45"/>
      <c r="F532" s="45"/>
    </row>
    <row r="533" spans="1:6">
      <c r="A533" s="7">
        <v>36196</v>
      </c>
      <c r="B533" s="45"/>
      <c r="C533" s="45"/>
      <c r="D533" s="45">
        <v>0</v>
      </c>
      <c r="E533" s="45"/>
      <c r="F533" s="45"/>
    </row>
    <row r="534" spans="1:6">
      <c r="A534" s="7">
        <v>36203</v>
      </c>
      <c r="B534" s="45"/>
      <c r="C534" s="45"/>
      <c r="D534" s="45">
        <v>0</v>
      </c>
      <c r="E534" s="45"/>
      <c r="F534" s="45"/>
    </row>
    <row r="535" spans="1:6">
      <c r="A535" s="7">
        <v>36210</v>
      </c>
      <c r="B535" s="45"/>
      <c r="C535" s="45"/>
      <c r="D535" s="45">
        <v>0</v>
      </c>
      <c r="E535" s="45"/>
      <c r="F535" s="45"/>
    </row>
    <row r="536" spans="1:6">
      <c r="A536" s="7">
        <v>36217</v>
      </c>
      <c r="B536" s="45"/>
      <c r="C536" s="45"/>
      <c r="D536" s="45">
        <v>0</v>
      </c>
      <c r="E536" s="45"/>
      <c r="F536" s="45"/>
    </row>
    <row r="537" spans="1:6">
      <c r="A537" s="7">
        <v>36252</v>
      </c>
      <c r="B537" s="45"/>
      <c r="C537" s="45"/>
      <c r="D537" s="45">
        <v>0</v>
      </c>
      <c r="E537" s="45"/>
      <c r="F537" s="45"/>
    </row>
    <row r="538" spans="1:6">
      <c r="A538" s="7">
        <v>36259</v>
      </c>
      <c r="B538" s="45"/>
      <c r="C538" s="45"/>
      <c r="D538" s="45">
        <v>0</v>
      </c>
      <c r="E538" s="45"/>
      <c r="F538" s="45"/>
    </row>
    <row r="539" spans="1:6">
      <c r="A539" s="7">
        <v>36266</v>
      </c>
      <c r="B539" s="45"/>
      <c r="C539" s="45"/>
      <c r="D539" s="45">
        <v>0</v>
      </c>
      <c r="E539" s="45"/>
      <c r="F539" s="45"/>
    </row>
    <row r="540" spans="1:6">
      <c r="A540" s="7">
        <v>36273</v>
      </c>
      <c r="B540" s="45"/>
      <c r="C540" s="45"/>
      <c r="D540" s="45">
        <v>0</v>
      </c>
      <c r="E540" s="45"/>
      <c r="F540" s="45"/>
    </row>
    <row r="541" spans="1:6">
      <c r="A541" s="7">
        <v>36301</v>
      </c>
      <c r="B541" s="45"/>
      <c r="C541" s="45"/>
      <c r="D541" s="45">
        <v>0</v>
      </c>
      <c r="E541" s="45"/>
      <c r="F541" s="45"/>
    </row>
    <row r="542" spans="1:6">
      <c r="A542" s="7">
        <v>36308</v>
      </c>
      <c r="B542" s="45"/>
      <c r="C542" s="45"/>
      <c r="D542" s="45">
        <v>0</v>
      </c>
      <c r="E542" s="45"/>
      <c r="F542" s="45"/>
    </row>
    <row r="543" spans="1:6">
      <c r="A543" s="7">
        <v>36315</v>
      </c>
      <c r="B543" s="45"/>
      <c r="C543" s="45"/>
      <c r="D543" s="45">
        <v>0</v>
      </c>
      <c r="E543" s="45"/>
      <c r="F543" s="45"/>
    </row>
    <row r="544" spans="1:6">
      <c r="A544" s="7">
        <v>36322</v>
      </c>
      <c r="B544" s="45"/>
      <c r="C544" s="45"/>
      <c r="D544" s="45">
        <v>0</v>
      </c>
      <c r="E544" s="45"/>
      <c r="F544" s="45"/>
    </row>
    <row r="545" spans="1:6">
      <c r="A545" s="7">
        <v>36329</v>
      </c>
      <c r="B545" s="45"/>
      <c r="C545" s="45"/>
      <c r="D545" s="45">
        <v>0</v>
      </c>
      <c r="E545" s="45"/>
      <c r="F545" s="45"/>
    </row>
    <row r="546" spans="1:6">
      <c r="A546" s="7">
        <v>36336</v>
      </c>
      <c r="B546" s="45"/>
      <c r="C546" s="45"/>
      <c r="D546" s="45">
        <v>0</v>
      </c>
      <c r="E546" s="45"/>
      <c r="F546" s="45"/>
    </row>
    <row r="547" spans="1:6">
      <c r="A547" s="7">
        <v>36343</v>
      </c>
      <c r="B547" s="45"/>
      <c r="C547" s="45"/>
      <c r="D547" s="45">
        <v>0</v>
      </c>
      <c r="E547" s="45"/>
      <c r="F547" s="45"/>
    </row>
    <row r="548" spans="1:6">
      <c r="A548" s="7">
        <v>36357</v>
      </c>
      <c r="B548" s="45"/>
      <c r="C548" s="45"/>
      <c r="D548" s="45">
        <v>0</v>
      </c>
      <c r="E548" s="45"/>
      <c r="F548" s="45"/>
    </row>
    <row r="549" spans="1:6">
      <c r="A549" s="7">
        <v>36364</v>
      </c>
      <c r="B549" s="45"/>
      <c r="C549" s="45"/>
      <c r="D549" s="45">
        <v>0</v>
      </c>
      <c r="E549" s="45"/>
      <c r="F549" s="45"/>
    </row>
    <row r="550" spans="1:6">
      <c r="A550" s="7">
        <v>36371</v>
      </c>
      <c r="B550" s="45"/>
      <c r="C550" s="45"/>
      <c r="D550" s="45">
        <v>0</v>
      </c>
      <c r="E550" s="45"/>
      <c r="F550" s="45"/>
    </row>
    <row r="551" spans="1:6">
      <c r="A551" s="7">
        <v>36385</v>
      </c>
      <c r="B551" s="45"/>
      <c r="C551" s="45"/>
      <c r="D551" s="45">
        <v>0</v>
      </c>
      <c r="E551" s="45"/>
      <c r="F551" s="45"/>
    </row>
    <row r="552" spans="1:6">
      <c r="A552" s="7">
        <v>36392</v>
      </c>
      <c r="B552" s="45"/>
      <c r="C552" s="45"/>
      <c r="D552" s="45">
        <v>0</v>
      </c>
      <c r="E552" s="45"/>
      <c r="F552" s="45"/>
    </row>
    <row r="553" spans="1:6">
      <c r="A553" s="7">
        <v>36399</v>
      </c>
      <c r="B553" s="45"/>
      <c r="C553" s="45"/>
      <c r="D553" s="45">
        <v>0</v>
      </c>
      <c r="E553" s="45"/>
      <c r="F553" s="45"/>
    </row>
    <row r="554" spans="1:6">
      <c r="A554" s="7">
        <v>36413</v>
      </c>
      <c r="B554" s="45"/>
      <c r="C554" s="45"/>
      <c r="D554" s="45">
        <v>0</v>
      </c>
      <c r="E554" s="45"/>
      <c r="F554" s="45"/>
    </row>
    <row r="555" spans="1:6">
      <c r="A555" s="7">
        <v>36420</v>
      </c>
      <c r="B555" s="45"/>
      <c r="C555" s="45"/>
      <c r="D555" s="45">
        <v>0</v>
      </c>
      <c r="E555" s="45"/>
      <c r="F555" s="45"/>
    </row>
    <row r="556" spans="1:6">
      <c r="A556" s="7">
        <v>36427</v>
      </c>
      <c r="B556" s="45"/>
      <c r="C556" s="45"/>
      <c r="D556" s="45">
        <v>0</v>
      </c>
      <c r="E556" s="45"/>
      <c r="F556" s="45"/>
    </row>
    <row r="557" spans="1:6">
      <c r="A557" s="7">
        <v>36434</v>
      </c>
      <c r="B557" s="45"/>
      <c r="C557" s="45"/>
      <c r="D557" s="45">
        <v>0</v>
      </c>
      <c r="E557" s="45"/>
      <c r="F557" s="45"/>
    </row>
    <row r="558" spans="1:6">
      <c r="A558" s="7">
        <v>36441</v>
      </c>
      <c r="B558" s="45"/>
      <c r="C558" s="45"/>
      <c r="D558" s="45">
        <v>0</v>
      </c>
      <c r="E558" s="45"/>
      <c r="F558" s="45"/>
    </row>
    <row r="559" spans="1:6">
      <c r="A559" s="7">
        <v>36448</v>
      </c>
      <c r="B559" s="45"/>
      <c r="C559" s="45"/>
      <c r="D559" s="45">
        <v>0</v>
      </c>
      <c r="E559" s="45"/>
      <c r="F559" s="45"/>
    </row>
    <row r="560" spans="1:6">
      <c r="A560" s="7">
        <v>36455</v>
      </c>
      <c r="B560" s="45"/>
      <c r="C560" s="45"/>
      <c r="D560" s="45">
        <v>0</v>
      </c>
      <c r="E560" s="45"/>
      <c r="F560" s="45"/>
    </row>
    <row r="561" spans="1:6">
      <c r="A561" s="7">
        <v>36476</v>
      </c>
      <c r="B561" s="45"/>
      <c r="C561" s="45"/>
      <c r="D561" s="45">
        <v>0</v>
      </c>
      <c r="E561" s="45"/>
      <c r="F561" s="45"/>
    </row>
    <row r="562" spans="1:6">
      <c r="A562" s="7">
        <v>36483</v>
      </c>
      <c r="B562" s="45"/>
      <c r="C562" s="45"/>
      <c r="D562" s="45">
        <v>0</v>
      </c>
      <c r="E562" s="45"/>
      <c r="F562" s="45"/>
    </row>
    <row r="563" spans="1:6">
      <c r="A563" s="7">
        <v>36490</v>
      </c>
      <c r="B563" s="45"/>
      <c r="C563" s="45"/>
      <c r="D563" s="45">
        <v>0</v>
      </c>
      <c r="E563" s="45"/>
      <c r="F563" s="45"/>
    </row>
    <row r="564" spans="1:6">
      <c r="A564" s="7">
        <v>36497</v>
      </c>
      <c r="B564" s="45"/>
      <c r="C564" s="45"/>
      <c r="D564" s="45">
        <v>0</v>
      </c>
      <c r="E564" s="45"/>
      <c r="F564" s="45"/>
    </row>
    <row r="565" spans="1:6">
      <c r="A565" s="7">
        <v>36504</v>
      </c>
      <c r="B565" s="45"/>
      <c r="C565" s="45"/>
      <c r="D565" s="45">
        <v>0</v>
      </c>
      <c r="E565" s="45"/>
      <c r="F565" s="45"/>
    </row>
    <row r="566" spans="1:6">
      <c r="A566" s="7">
        <v>36511</v>
      </c>
      <c r="B566" s="45"/>
      <c r="C566" s="45"/>
      <c r="D566" s="45">
        <v>0</v>
      </c>
      <c r="E566" s="45"/>
      <c r="F566" s="45"/>
    </row>
    <row r="567" spans="1:6">
      <c r="A567" s="7">
        <v>36518</v>
      </c>
      <c r="B567" s="45"/>
      <c r="C567" s="45"/>
      <c r="D567" s="45">
        <v>0</v>
      </c>
      <c r="E567" s="45"/>
      <c r="F567" s="45"/>
    </row>
    <row r="568" spans="1:6">
      <c r="A568" s="7">
        <v>36525</v>
      </c>
      <c r="B568" s="45"/>
      <c r="C568" s="45"/>
      <c r="D568" s="45">
        <v>0</v>
      </c>
      <c r="E568" s="45"/>
      <c r="F568" s="45"/>
    </row>
    <row r="569" spans="1:6">
      <c r="A569" s="7">
        <v>36532</v>
      </c>
      <c r="B569" s="45"/>
      <c r="C569" s="45"/>
      <c r="D569" s="45">
        <v>0</v>
      </c>
      <c r="E569" s="45"/>
      <c r="F569" s="45"/>
    </row>
    <row r="570" spans="1:6">
      <c r="A570" s="7">
        <v>36539</v>
      </c>
      <c r="B570" s="45"/>
      <c r="C570" s="45"/>
      <c r="D570" s="45">
        <v>0</v>
      </c>
      <c r="E570" s="45"/>
      <c r="F570" s="45"/>
    </row>
    <row r="571" spans="1:6">
      <c r="A571" s="7">
        <v>36546</v>
      </c>
      <c r="B571" s="45"/>
      <c r="C571" s="45"/>
      <c r="D571" s="45">
        <v>0</v>
      </c>
      <c r="E571" s="45"/>
      <c r="F571" s="45"/>
    </row>
    <row r="572" spans="1:6">
      <c r="A572" s="7">
        <v>36553</v>
      </c>
      <c r="B572" s="45"/>
      <c r="C572" s="45"/>
      <c r="D572" s="45">
        <v>0</v>
      </c>
      <c r="E572" s="45"/>
      <c r="F572" s="45"/>
    </row>
    <row r="573" spans="1:6">
      <c r="A573" s="7">
        <v>36560</v>
      </c>
      <c r="B573" s="45"/>
      <c r="C573" s="45"/>
      <c r="D573" s="45">
        <v>0</v>
      </c>
      <c r="E573" s="45"/>
      <c r="F573" s="45"/>
    </row>
    <row r="574" spans="1:6">
      <c r="A574" s="7">
        <v>36567</v>
      </c>
      <c r="B574" s="45"/>
      <c r="C574" s="45"/>
      <c r="D574" s="45">
        <v>0</v>
      </c>
      <c r="E574" s="45"/>
      <c r="F574" s="45"/>
    </row>
    <row r="575" spans="1:6">
      <c r="A575" s="7">
        <v>36574</v>
      </c>
      <c r="B575" s="45"/>
      <c r="C575" s="45"/>
      <c r="D575" s="45">
        <v>0</v>
      </c>
      <c r="E575" s="45"/>
      <c r="F575" s="45"/>
    </row>
    <row r="576" spans="1:6">
      <c r="A576" s="7">
        <v>36581</v>
      </c>
      <c r="B576" s="45"/>
      <c r="C576" s="45"/>
      <c r="D576" s="45">
        <v>0</v>
      </c>
      <c r="E576" s="45"/>
      <c r="F576" s="45"/>
    </row>
    <row r="577" spans="1:6">
      <c r="A577" s="7">
        <v>36588</v>
      </c>
      <c r="B577" s="45"/>
      <c r="C577" s="45"/>
      <c r="D577" s="45">
        <v>0</v>
      </c>
      <c r="E577" s="45"/>
      <c r="F577" s="45"/>
    </row>
    <row r="578" spans="1:6">
      <c r="A578" s="7">
        <v>36595</v>
      </c>
      <c r="B578" s="45"/>
      <c r="C578" s="45"/>
      <c r="D578" s="45">
        <v>0</v>
      </c>
      <c r="E578" s="45"/>
      <c r="F578" s="45"/>
    </row>
    <row r="579" spans="1:6">
      <c r="A579" s="7">
        <v>36602</v>
      </c>
      <c r="B579" s="45"/>
      <c r="C579" s="45"/>
      <c r="D579" s="45">
        <v>0</v>
      </c>
      <c r="E579" s="45"/>
      <c r="F579" s="45"/>
    </row>
    <row r="580" spans="1:6">
      <c r="A580" s="7">
        <v>36609</v>
      </c>
      <c r="B580" s="45"/>
      <c r="C580" s="45"/>
      <c r="D580" s="45">
        <v>0</v>
      </c>
      <c r="E580" s="45"/>
      <c r="F580" s="45"/>
    </row>
    <row r="581" spans="1:6">
      <c r="A581" s="7">
        <v>36616</v>
      </c>
      <c r="B581" s="45"/>
      <c r="C581" s="45"/>
      <c r="D581" s="45">
        <v>0</v>
      </c>
      <c r="E581" s="45"/>
      <c r="F581" s="45"/>
    </row>
    <row r="582" spans="1:6">
      <c r="A582" s="7">
        <v>36623</v>
      </c>
      <c r="B582" s="45"/>
      <c r="C582" s="45"/>
      <c r="D582" s="45">
        <v>0</v>
      </c>
      <c r="E582" s="45"/>
      <c r="F582" s="45"/>
    </row>
    <row r="583" spans="1:6">
      <c r="A583" s="7">
        <v>36630</v>
      </c>
      <c r="B583" s="45"/>
      <c r="C583" s="45"/>
      <c r="D583" s="45">
        <v>0</v>
      </c>
      <c r="E583" s="45"/>
      <c r="F583" s="45"/>
    </row>
    <row r="584" spans="1:6">
      <c r="A584" s="7">
        <v>36637</v>
      </c>
      <c r="B584" s="45"/>
      <c r="C584" s="45"/>
      <c r="D584" s="45">
        <v>0</v>
      </c>
      <c r="E584" s="45"/>
      <c r="F584" s="45"/>
    </row>
    <row r="585" spans="1:6">
      <c r="A585" s="7">
        <v>36644</v>
      </c>
      <c r="B585" s="45"/>
      <c r="C585" s="45"/>
      <c r="D585" s="45">
        <v>0</v>
      </c>
      <c r="E585" s="45"/>
      <c r="F585" s="45"/>
    </row>
    <row r="586" spans="1:6">
      <c r="A586" s="7">
        <v>36651</v>
      </c>
      <c r="B586" s="45"/>
      <c r="C586" s="45"/>
      <c r="D586" s="45">
        <v>0</v>
      </c>
      <c r="E586" s="45"/>
      <c r="F586" s="45"/>
    </row>
    <row r="587" spans="1:6">
      <c r="A587" s="7">
        <v>36658</v>
      </c>
      <c r="B587" s="45"/>
      <c r="C587" s="45"/>
      <c r="D587" s="45">
        <v>0</v>
      </c>
      <c r="E587" s="45"/>
      <c r="F587" s="45"/>
    </row>
    <row r="588" spans="1:6">
      <c r="A588" s="7">
        <v>36665</v>
      </c>
      <c r="B588" s="45"/>
      <c r="C588" s="45"/>
      <c r="D588" s="45">
        <v>0</v>
      </c>
      <c r="E588" s="45"/>
      <c r="F588" s="45"/>
    </row>
    <row r="589" spans="1:6">
      <c r="A589" s="7">
        <v>36672</v>
      </c>
      <c r="B589" s="45"/>
      <c r="C589" s="45"/>
      <c r="D589" s="45">
        <v>0</v>
      </c>
      <c r="E589" s="45"/>
      <c r="F589" s="45"/>
    </row>
    <row r="590" spans="1:6">
      <c r="A590" s="7">
        <v>36679</v>
      </c>
      <c r="B590" s="45"/>
      <c r="C590" s="45"/>
      <c r="D590" s="45">
        <v>0</v>
      </c>
      <c r="E590" s="45"/>
      <c r="F590" s="45"/>
    </row>
    <row r="591" spans="1:6">
      <c r="A591" s="7">
        <v>36686</v>
      </c>
      <c r="B591" s="45"/>
      <c r="C591" s="45"/>
      <c r="D591" s="45">
        <v>0</v>
      </c>
      <c r="E591" s="45"/>
      <c r="F591" s="45"/>
    </row>
    <row r="592" spans="1:6">
      <c r="A592" s="7">
        <v>36693</v>
      </c>
      <c r="B592" s="45"/>
      <c r="C592" s="45"/>
      <c r="D592" s="45">
        <v>0</v>
      </c>
      <c r="E592" s="45"/>
      <c r="F592" s="45"/>
    </row>
    <row r="593" spans="1:6">
      <c r="A593" s="7">
        <v>36707</v>
      </c>
      <c r="B593" s="45"/>
      <c r="C593" s="45"/>
      <c r="D593" s="45">
        <v>0</v>
      </c>
      <c r="E593" s="45"/>
      <c r="F593" s="45"/>
    </row>
    <row r="594" spans="1:6">
      <c r="A594" s="7">
        <v>36714</v>
      </c>
      <c r="B594" s="45"/>
      <c r="C594" s="45"/>
      <c r="D594" s="45">
        <v>0</v>
      </c>
      <c r="E594" s="45"/>
      <c r="F594" s="45"/>
    </row>
    <row r="595" spans="1:6">
      <c r="A595" s="7">
        <v>36721</v>
      </c>
      <c r="B595" s="45"/>
      <c r="C595" s="45"/>
      <c r="D595" s="45">
        <v>0</v>
      </c>
      <c r="E595" s="45"/>
      <c r="F595" s="45"/>
    </row>
    <row r="596" spans="1:6">
      <c r="A596" s="7">
        <v>36728</v>
      </c>
      <c r="B596" s="45"/>
      <c r="C596" s="45"/>
      <c r="D596" s="45">
        <v>0</v>
      </c>
      <c r="E596" s="45"/>
      <c r="F596" s="45"/>
    </row>
    <row r="597" spans="1:6">
      <c r="A597" s="7">
        <v>36735</v>
      </c>
      <c r="B597" s="45"/>
      <c r="C597" s="45"/>
      <c r="D597" s="45">
        <v>0</v>
      </c>
      <c r="E597" s="45"/>
      <c r="F597" s="45"/>
    </row>
    <row r="598" spans="1:6">
      <c r="A598" s="7">
        <v>36742</v>
      </c>
      <c r="B598" s="45"/>
      <c r="C598" s="45"/>
      <c r="D598" s="45">
        <v>0</v>
      </c>
      <c r="E598" s="45"/>
      <c r="F598" s="45"/>
    </row>
    <row r="599" spans="1:6">
      <c r="A599" s="7">
        <v>36749</v>
      </c>
      <c r="B599" s="45"/>
      <c r="C599" s="45"/>
      <c r="D599" s="45">
        <v>0</v>
      </c>
      <c r="E599" s="45"/>
      <c r="F599" s="45"/>
    </row>
    <row r="600" spans="1:6">
      <c r="A600" s="7">
        <v>36756</v>
      </c>
      <c r="B600" s="45"/>
      <c r="C600" s="45"/>
      <c r="D600" s="45">
        <v>0</v>
      </c>
      <c r="E600" s="45"/>
      <c r="F600" s="45"/>
    </row>
    <row r="601" spans="1:6">
      <c r="A601" s="7">
        <v>36763</v>
      </c>
      <c r="B601" s="45"/>
      <c r="C601" s="45"/>
      <c r="D601" s="45">
        <v>0</v>
      </c>
      <c r="E601" s="45"/>
      <c r="F601" s="45"/>
    </row>
    <row r="602" spans="1:6">
      <c r="A602" s="7">
        <v>36770</v>
      </c>
      <c r="B602" s="45"/>
      <c r="C602" s="45"/>
      <c r="D602" s="45">
        <v>0</v>
      </c>
      <c r="E602" s="45"/>
      <c r="F602" s="45"/>
    </row>
    <row r="603" spans="1:6">
      <c r="A603" s="7">
        <v>36777</v>
      </c>
      <c r="B603" s="45"/>
      <c r="C603" s="45"/>
      <c r="D603" s="45">
        <v>0</v>
      </c>
      <c r="E603" s="45"/>
      <c r="F603" s="45"/>
    </row>
    <row r="604" spans="1:6">
      <c r="A604" s="7">
        <v>36784</v>
      </c>
      <c r="B604" s="45"/>
      <c r="C604" s="45"/>
      <c r="D604" s="45">
        <v>0</v>
      </c>
      <c r="E604" s="45"/>
      <c r="F604" s="45"/>
    </row>
    <row r="605" spans="1:6">
      <c r="A605" s="7">
        <v>36791</v>
      </c>
      <c r="B605" s="45"/>
      <c r="C605" s="45"/>
      <c r="D605" s="45">
        <v>0</v>
      </c>
      <c r="E605" s="45"/>
      <c r="F605" s="45"/>
    </row>
    <row r="606" spans="1:6">
      <c r="A606" s="7">
        <v>36798</v>
      </c>
      <c r="B606" s="45"/>
      <c r="C606" s="45"/>
      <c r="D606" s="45">
        <v>0</v>
      </c>
      <c r="E606" s="45"/>
      <c r="F606" s="45"/>
    </row>
    <row r="607" spans="1:6">
      <c r="A607" s="7">
        <v>36805</v>
      </c>
      <c r="B607" s="45"/>
      <c r="C607" s="45"/>
      <c r="D607" s="45">
        <v>0</v>
      </c>
      <c r="E607" s="45"/>
      <c r="F607" s="45"/>
    </row>
    <row r="608" spans="1:6">
      <c r="A608" s="7">
        <v>36812</v>
      </c>
      <c r="B608" s="45"/>
      <c r="C608" s="45"/>
      <c r="D608" s="45">
        <v>0</v>
      </c>
      <c r="E608" s="45"/>
      <c r="F608" s="45"/>
    </row>
    <row r="609" spans="1:6">
      <c r="A609" s="7">
        <v>36826</v>
      </c>
      <c r="B609" s="45"/>
      <c r="C609" s="45"/>
      <c r="D609" s="45">
        <v>0</v>
      </c>
      <c r="E609" s="45"/>
      <c r="F609" s="45"/>
    </row>
    <row r="610" spans="1:6">
      <c r="A610" s="7">
        <v>36833</v>
      </c>
      <c r="B610" s="45"/>
      <c r="C610" s="45"/>
      <c r="D610" s="45">
        <v>0</v>
      </c>
      <c r="E610" s="45"/>
      <c r="F610" s="45"/>
    </row>
    <row r="611" spans="1:6">
      <c r="A611" s="7">
        <v>36840</v>
      </c>
      <c r="B611" s="45"/>
      <c r="C611" s="45"/>
      <c r="D611" s="45">
        <v>0</v>
      </c>
      <c r="E611" s="45"/>
      <c r="F611" s="45"/>
    </row>
    <row r="612" spans="1:6">
      <c r="A612" s="7">
        <v>36847</v>
      </c>
      <c r="B612" s="45"/>
      <c r="C612" s="45"/>
      <c r="D612" s="45">
        <v>0</v>
      </c>
      <c r="E612" s="45"/>
      <c r="F612" s="45"/>
    </row>
    <row r="613" spans="1:6">
      <c r="A613" s="7">
        <v>36854</v>
      </c>
      <c r="B613" s="45"/>
      <c r="C613" s="45"/>
      <c r="D613" s="45">
        <v>0</v>
      </c>
      <c r="E613" s="45"/>
      <c r="F613" s="45"/>
    </row>
    <row r="614" spans="1:6">
      <c r="A614" s="7">
        <v>36861</v>
      </c>
      <c r="B614" s="45"/>
      <c r="C614" s="45"/>
      <c r="D614" s="45">
        <v>0</v>
      </c>
      <c r="E614" s="45"/>
      <c r="F614" s="45"/>
    </row>
    <row r="615" spans="1:6">
      <c r="A615" s="7">
        <v>36868</v>
      </c>
      <c r="B615" s="45"/>
      <c r="C615" s="45"/>
      <c r="D615" s="45">
        <v>0</v>
      </c>
      <c r="E615" s="45"/>
      <c r="F615" s="45"/>
    </row>
    <row r="616" spans="1:6">
      <c r="A616" s="7">
        <v>36875</v>
      </c>
      <c r="B616" s="45"/>
      <c r="C616" s="45"/>
      <c r="D616" s="45">
        <v>0</v>
      </c>
      <c r="E616" s="45"/>
      <c r="F616" s="45"/>
    </row>
    <row r="617" spans="1:6">
      <c r="A617" s="7">
        <v>36882</v>
      </c>
      <c r="B617" s="45"/>
      <c r="C617" s="45"/>
      <c r="D617" s="45">
        <v>0</v>
      </c>
      <c r="E617" s="45"/>
      <c r="F617" s="45"/>
    </row>
    <row r="618" spans="1:6">
      <c r="A618" s="7">
        <v>36889</v>
      </c>
      <c r="B618" s="45"/>
      <c r="C618" s="45"/>
      <c r="D618" s="45">
        <v>0</v>
      </c>
      <c r="E618" s="45"/>
      <c r="F618" s="45"/>
    </row>
    <row r="619" spans="1:6">
      <c r="A619" s="7">
        <v>36896</v>
      </c>
      <c r="B619" s="45"/>
      <c r="C619" s="45"/>
      <c r="D619" s="45">
        <v>0</v>
      </c>
      <c r="E619" s="45"/>
      <c r="F619" s="45"/>
    </row>
    <row r="620" spans="1:6">
      <c r="A620" s="7">
        <v>36903</v>
      </c>
      <c r="B620" s="45"/>
      <c r="C620" s="45"/>
      <c r="D620" s="45">
        <v>0</v>
      </c>
      <c r="E620" s="45"/>
      <c r="F620" s="45"/>
    </row>
    <row r="621" spans="1:6">
      <c r="A621" s="7">
        <v>36910</v>
      </c>
      <c r="B621" s="45"/>
      <c r="C621" s="45"/>
      <c r="D621" s="45">
        <v>0</v>
      </c>
      <c r="E621" s="45"/>
      <c r="F621" s="45"/>
    </row>
    <row r="622" spans="1:6">
      <c r="A622" s="7">
        <v>36917</v>
      </c>
      <c r="B622" s="45"/>
      <c r="C622" s="45"/>
      <c r="D622" s="45">
        <v>0</v>
      </c>
      <c r="E622" s="45"/>
      <c r="F622" s="45"/>
    </row>
    <row r="623" spans="1:6">
      <c r="A623" s="7">
        <v>36924</v>
      </c>
      <c r="B623" s="45"/>
      <c r="C623" s="45"/>
      <c r="D623" s="45">
        <v>0</v>
      </c>
      <c r="E623" s="45"/>
      <c r="F623" s="45"/>
    </row>
    <row r="624" spans="1:6">
      <c r="A624" s="7">
        <v>36931</v>
      </c>
      <c r="B624" s="45"/>
      <c r="C624" s="45"/>
      <c r="D624" s="45">
        <v>0</v>
      </c>
      <c r="E624" s="45"/>
      <c r="F624" s="45"/>
    </row>
    <row r="625" spans="1:6">
      <c r="A625" s="7">
        <v>36938</v>
      </c>
      <c r="B625" s="45"/>
      <c r="C625" s="45"/>
      <c r="D625" s="45">
        <v>0</v>
      </c>
      <c r="E625" s="45"/>
      <c r="F625" s="45"/>
    </row>
    <row r="626" spans="1:6">
      <c r="A626" s="7">
        <v>36945</v>
      </c>
      <c r="B626" s="45"/>
      <c r="C626" s="45"/>
      <c r="D626" s="45">
        <v>0</v>
      </c>
      <c r="E626" s="45"/>
      <c r="F626" s="45"/>
    </row>
    <row r="627" spans="1:6">
      <c r="A627" s="7">
        <v>36959</v>
      </c>
      <c r="B627" s="45"/>
      <c r="C627" s="45"/>
      <c r="D627" s="45">
        <v>0</v>
      </c>
      <c r="E627" s="45"/>
      <c r="F627" s="45"/>
    </row>
    <row r="628" spans="1:6">
      <c r="A628" s="7">
        <v>36966</v>
      </c>
      <c r="B628" s="45"/>
      <c r="C628" s="45"/>
      <c r="D628" s="45">
        <v>0</v>
      </c>
      <c r="E628" s="45"/>
      <c r="F628" s="45"/>
    </row>
    <row r="629" spans="1:6">
      <c r="A629" s="7">
        <v>36973</v>
      </c>
      <c r="B629" s="45"/>
      <c r="C629" s="45"/>
      <c r="D629" s="45">
        <v>0</v>
      </c>
      <c r="E629" s="45"/>
      <c r="F629" s="45"/>
    </row>
    <row r="630" spans="1:6">
      <c r="A630" s="7">
        <v>36980</v>
      </c>
      <c r="B630" s="45"/>
      <c r="C630" s="45"/>
      <c r="D630" s="45">
        <v>0</v>
      </c>
      <c r="E630" s="45"/>
      <c r="F630" s="45"/>
    </row>
    <row r="631" spans="1:6">
      <c r="A631" s="7">
        <v>36987</v>
      </c>
      <c r="B631" s="45"/>
      <c r="C631" s="45"/>
      <c r="D631" s="45">
        <v>0</v>
      </c>
      <c r="E631" s="45"/>
      <c r="F631" s="45"/>
    </row>
    <row r="632" spans="1:6">
      <c r="A632" s="7">
        <v>36994</v>
      </c>
      <c r="B632" s="45"/>
      <c r="C632" s="45"/>
      <c r="D632" s="45">
        <v>0</v>
      </c>
      <c r="E632" s="45"/>
      <c r="F632" s="45"/>
    </row>
    <row r="633" spans="1:6">
      <c r="A633" s="7">
        <v>37001</v>
      </c>
      <c r="B633" s="45"/>
      <c r="C633" s="45"/>
      <c r="D633" s="45">
        <v>0</v>
      </c>
      <c r="E633" s="45"/>
      <c r="F633" s="45"/>
    </row>
    <row r="634" spans="1:6">
      <c r="A634" s="7">
        <v>37008</v>
      </c>
      <c r="B634" s="45"/>
      <c r="C634" s="45"/>
      <c r="D634" s="45">
        <v>0</v>
      </c>
      <c r="E634" s="45"/>
      <c r="F634" s="45"/>
    </row>
    <row r="635" spans="1:6">
      <c r="A635" s="7">
        <v>37015</v>
      </c>
      <c r="B635" s="45"/>
      <c r="C635" s="45"/>
      <c r="D635" s="45">
        <v>0</v>
      </c>
      <c r="E635" s="45"/>
      <c r="F635" s="45"/>
    </row>
    <row r="636" spans="1:6">
      <c r="A636" s="7">
        <v>37022</v>
      </c>
      <c r="B636" s="45"/>
      <c r="C636" s="45"/>
      <c r="D636" s="45">
        <v>0</v>
      </c>
      <c r="E636" s="45"/>
      <c r="F636" s="45"/>
    </row>
    <row r="637" spans="1:6">
      <c r="A637" s="7">
        <v>37029</v>
      </c>
      <c r="B637" s="45"/>
      <c r="C637" s="45"/>
      <c r="D637" s="45">
        <v>0</v>
      </c>
      <c r="E637" s="45"/>
      <c r="F637" s="45"/>
    </row>
    <row r="638" spans="1:6">
      <c r="A638" s="7">
        <v>37036</v>
      </c>
      <c r="B638" s="45"/>
      <c r="C638" s="45"/>
      <c r="D638" s="45">
        <v>0</v>
      </c>
      <c r="E638" s="45"/>
      <c r="F638" s="45"/>
    </row>
    <row r="639" spans="1:6">
      <c r="A639" s="7">
        <v>37043</v>
      </c>
      <c r="B639" s="45"/>
      <c r="C639" s="45"/>
      <c r="D639" s="45">
        <v>0</v>
      </c>
      <c r="E639" s="45"/>
      <c r="F639" s="45"/>
    </row>
    <row r="640" spans="1:6">
      <c r="A640" s="7">
        <v>37050</v>
      </c>
      <c r="B640" s="45"/>
      <c r="C640" s="45"/>
      <c r="D640" s="45">
        <v>0</v>
      </c>
      <c r="E640" s="45"/>
      <c r="F640" s="45"/>
    </row>
    <row r="641" spans="1:6">
      <c r="A641" s="7">
        <v>37057</v>
      </c>
      <c r="B641" s="45"/>
      <c r="C641" s="45"/>
      <c r="D641" s="45">
        <v>0</v>
      </c>
      <c r="E641" s="45"/>
      <c r="F641" s="45"/>
    </row>
    <row r="642" spans="1:6">
      <c r="A642" s="7">
        <v>37064</v>
      </c>
      <c r="B642" s="45"/>
      <c r="C642" s="45"/>
      <c r="D642" s="45">
        <v>0</v>
      </c>
      <c r="E642" s="45"/>
      <c r="F642" s="45"/>
    </row>
    <row r="643" spans="1:6">
      <c r="A643" s="7">
        <v>37071</v>
      </c>
      <c r="B643" s="45"/>
      <c r="C643" s="45"/>
      <c r="D643" s="45">
        <v>0</v>
      </c>
      <c r="E643" s="45"/>
      <c r="F643" s="45"/>
    </row>
    <row r="644" spans="1:6">
      <c r="A644" s="7">
        <v>37078</v>
      </c>
      <c r="B644" s="45"/>
      <c r="C644" s="45"/>
      <c r="D644" s="45">
        <v>0</v>
      </c>
      <c r="E644" s="45"/>
      <c r="F644" s="45"/>
    </row>
    <row r="645" spans="1:6">
      <c r="A645" s="7">
        <v>37085</v>
      </c>
      <c r="B645" s="45"/>
      <c r="C645" s="45"/>
      <c r="D645" s="45">
        <v>0</v>
      </c>
      <c r="E645" s="45"/>
      <c r="F645" s="45"/>
    </row>
    <row r="646" spans="1:6">
      <c r="A646" s="7">
        <v>37092</v>
      </c>
      <c r="B646" s="45"/>
      <c r="C646" s="45"/>
      <c r="D646" s="45">
        <v>0</v>
      </c>
      <c r="E646" s="45"/>
      <c r="F646" s="45"/>
    </row>
    <row r="647" spans="1:6">
      <c r="A647" s="7">
        <v>37099</v>
      </c>
      <c r="B647" s="45"/>
      <c r="C647" s="45"/>
      <c r="D647" s="45">
        <v>0</v>
      </c>
      <c r="E647" s="45"/>
      <c r="F647" s="45"/>
    </row>
    <row r="648" spans="1:6">
      <c r="A648" s="7">
        <v>37106</v>
      </c>
      <c r="B648" s="45"/>
      <c r="C648" s="45"/>
      <c r="D648" s="45">
        <v>0</v>
      </c>
      <c r="E648" s="45"/>
      <c r="F648" s="45"/>
    </row>
    <row r="649" spans="1:6">
      <c r="A649" s="7">
        <v>37113</v>
      </c>
      <c r="B649" s="45"/>
      <c r="C649" s="45"/>
      <c r="D649" s="45">
        <v>0</v>
      </c>
      <c r="E649" s="45"/>
      <c r="F649" s="45"/>
    </row>
    <row r="650" spans="1:6">
      <c r="A650" s="7">
        <v>37120</v>
      </c>
      <c r="B650" s="45"/>
      <c r="C650" s="45"/>
      <c r="D650" s="45">
        <v>0</v>
      </c>
      <c r="E650" s="45"/>
      <c r="F650" s="45"/>
    </row>
    <row r="651" spans="1:6">
      <c r="A651" s="7">
        <v>37134</v>
      </c>
      <c r="B651" s="45"/>
      <c r="C651" s="45"/>
      <c r="D651" s="45">
        <v>0</v>
      </c>
      <c r="E651" s="45"/>
      <c r="F651" s="45"/>
    </row>
    <row r="652" spans="1:6">
      <c r="A652" s="7">
        <v>37141</v>
      </c>
      <c r="B652" s="45"/>
      <c r="C652" s="45"/>
      <c r="D652" s="45">
        <v>0</v>
      </c>
      <c r="E652" s="45"/>
      <c r="F652" s="45"/>
    </row>
    <row r="653" spans="1:6">
      <c r="A653" s="7">
        <v>37148</v>
      </c>
      <c r="B653" s="45"/>
      <c r="C653" s="45"/>
      <c r="D653" s="45">
        <v>0</v>
      </c>
      <c r="E653" s="45"/>
      <c r="F653" s="45"/>
    </row>
    <row r="654" spans="1:6">
      <c r="A654" s="7">
        <v>37162</v>
      </c>
      <c r="B654" s="45"/>
      <c r="C654" s="45"/>
      <c r="D654" s="45">
        <v>0</v>
      </c>
      <c r="E654" s="45"/>
      <c r="F654" s="45"/>
    </row>
    <row r="655" spans="1:6">
      <c r="A655" s="7">
        <v>37169</v>
      </c>
      <c r="B655" s="45"/>
      <c r="C655" s="45"/>
      <c r="D655" s="45">
        <v>0</v>
      </c>
      <c r="E655" s="45"/>
      <c r="F655" s="45"/>
    </row>
    <row r="656" spans="1:6">
      <c r="A656" s="7">
        <v>37183</v>
      </c>
      <c r="B656" s="45"/>
      <c r="C656" s="45"/>
      <c r="D656" s="45">
        <v>0</v>
      </c>
      <c r="E656" s="45"/>
      <c r="F656" s="45"/>
    </row>
    <row r="657" spans="1:6">
      <c r="A657" s="7">
        <v>37190</v>
      </c>
      <c r="B657" s="45"/>
      <c r="C657" s="45"/>
      <c r="D657" s="45">
        <v>0</v>
      </c>
      <c r="E657" s="45"/>
      <c r="F657" s="45"/>
    </row>
    <row r="658" spans="1:6">
      <c r="A658" s="7">
        <v>37197</v>
      </c>
      <c r="B658" s="45"/>
      <c r="C658" s="45"/>
      <c r="D658" s="45">
        <v>0</v>
      </c>
      <c r="E658" s="45"/>
      <c r="F658" s="45"/>
    </row>
    <row r="659" spans="1:6">
      <c r="A659" s="7">
        <v>37204</v>
      </c>
      <c r="B659" s="45"/>
      <c r="C659" s="45"/>
      <c r="D659" s="45">
        <v>0</v>
      </c>
      <c r="E659" s="45"/>
      <c r="F659" s="45"/>
    </row>
    <row r="660" spans="1:6">
      <c r="A660" s="7">
        <v>37211</v>
      </c>
      <c r="B660" s="45"/>
      <c r="C660" s="45"/>
      <c r="D660" s="45">
        <v>0</v>
      </c>
      <c r="E660" s="45"/>
      <c r="F660" s="45"/>
    </row>
    <row r="661" spans="1:6">
      <c r="A661" s="7">
        <v>37218</v>
      </c>
      <c r="B661" s="45"/>
      <c r="C661" s="45"/>
      <c r="D661" s="45">
        <v>0</v>
      </c>
      <c r="E661" s="45"/>
      <c r="F661" s="45"/>
    </row>
    <row r="662" spans="1:6">
      <c r="A662" s="7">
        <v>37225</v>
      </c>
      <c r="B662" s="45"/>
      <c r="C662" s="45"/>
      <c r="D662" s="45">
        <v>0</v>
      </c>
      <c r="E662" s="45"/>
      <c r="F662" s="45"/>
    </row>
    <row r="663" spans="1:6">
      <c r="A663" s="7">
        <v>37267</v>
      </c>
      <c r="B663" s="45"/>
      <c r="C663" s="45"/>
      <c r="D663" s="45">
        <v>0</v>
      </c>
      <c r="E663" s="45"/>
      <c r="F663" s="45"/>
    </row>
    <row r="664" spans="1:6">
      <c r="A664" s="7">
        <v>37274</v>
      </c>
      <c r="B664" s="45"/>
      <c r="C664" s="45"/>
      <c r="D664" s="45">
        <v>0</v>
      </c>
      <c r="E664" s="45"/>
      <c r="F664" s="45"/>
    </row>
    <row r="665" spans="1:6">
      <c r="A665" s="7">
        <v>37281</v>
      </c>
      <c r="B665" s="45"/>
      <c r="C665" s="45"/>
      <c r="D665" s="45">
        <v>0</v>
      </c>
      <c r="E665" s="45"/>
      <c r="F665" s="45"/>
    </row>
    <row r="666" spans="1:6">
      <c r="A666" s="7">
        <v>37288</v>
      </c>
      <c r="B666" s="45"/>
      <c r="C666" s="45"/>
      <c r="D666" s="45">
        <v>0</v>
      </c>
      <c r="E666" s="45"/>
      <c r="F666" s="45"/>
    </row>
    <row r="667" spans="1:6">
      <c r="A667" s="7">
        <v>37302</v>
      </c>
      <c r="B667" s="45"/>
      <c r="C667" s="45"/>
      <c r="D667" s="45">
        <v>0</v>
      </c>
      <c r="E667" s="45"/>
      <c r="F667" s="45"/>
    </row>
    <row r="668" spans="1:6">
      <c r="A668" s="7">
        <v>37309</v>
      </c>
      <c r="B668" s="45"/>
      <c r="C668" s="45"/>
      <c r="D668" s="45">
        <v>0</v>
      </c>
      <c r="E668" s="45"/>
      <c r="F668" s="45"/>
    </row>
    <row r="669" spans="1:6">
      <c r="A669" s="7">
        <v>37323</v>
      </c>
      <c r="B669" s="45"/>
      <c r="C669" s="45"/>
      <c r="D669" s="45">
        <v>0</v>
      </c>
      <c r="E669" s="45"/>
      <c r="F669" s="45"/>
    </row>
    <row r="670" spans="1:6">
      <c r="A670" s="7">
        <v>37330</v>
      </c>
      <c r="B670" s="45"/>
      <c r="C670" s="45"/>
      <c r="D670" s="45">
        <v>0</v>
      </c>
      <c r="E670" s="45"/>
      <c r="F670" s="45"/>
    </row>
    <row r="671" spans="1:6">
      <c r="A671" s="7">
        <v>37344</v>
      </c>
      <c r="B671" s="45"/>
      <c r="C671" s="45"/>
      <c r="D671" s="45">
        <v>0</v>
      </c>
      <c r="E671" s="45"/>
      <c r="F671" s="45"/>
    </row>
    <row r="672" spans="1:6">
      <c r="A672" s="7">
        <v>37351</v>
      </c>
      <c r="B672" s="45"/>
      <c r="C672" s="45"/>
      <c r="D672" s="45">
        <v>0</v>
      </c>
      <c r="E672" s="45"/>
      <c r="F672" s="45"/>
    </row>
    <row r="673" spans="1:6">
      <c r="A673" s="7">
        <v>37358</v>
      </c>
      <c r="B673" s="45"/>
      <c r="C673" s="45"/>
      <c r="D673" s="45">
        <v>0</v>
      </c>
      <c r="E673" s="45"/>
      <c r="F673" s="45"/>
    </row>
    <row r="674" spans="1:6">
      <c r="A674" s="7">
        <v>37365</v>
      </c>
      <c r="B674" s="45"/>
      <c r="C674" s="45"/>
      <c r="D674" s="45">
        <v>0</v>
      </c>
      <c r="E674" s="45"/>
      <c r="F674" s="45"/>
    </row>
    <row r="675" spans="1:6">
      <c r="A675" s="7">
        <v>37372</v>
      </c>
      <c r="B675" s="45"/>
      <c r="C675" s="45"/>
      <c r="D675" s="45">
        <v>0</v>
      </c>
      <c r="E675" s="45"/>
      <c r="F675" s="45"/>
    </row>
    <row r="676" spans="1:6">
      <c r="A676" s="7">
        <v>37379</v>
      </c>
      <c r="B676" s="45"/>
      <c r="C676" s="45"/>
      <c r="D676" s="45">
        <v>0</v>
      </c>
      <c r="E676" s="45"/>
      <c r="F676" s="45"/>
    </row>
    <row r="677" spans="1:6">
      <c r="A677" s="7">
        <v>37386</v>
      </c>
      <c r="B677" s="45"/>
      <c r="C677" s="45"/>
      <c r="D677" s="45">
        <v>0</v>
      </c>
      <c r="E677" s="45"/>
      <c r="F677" s="45"/>
    </row>
    <row r="678" spans="1:6">
      <c r="A678" s="7">
        <v>37393</v>
      </c>
      <c r="B678" s="45"/>
      <c r="C678" s="45"/>
      <c r="D678" s="45">
        <v>0</v>
      </c>
      <c r="E678" s="45"/>
      <c r="F678" s="45"/>
    </row>
    <row r="679" spans="1:6">
      <c r="A679" s="7">
        <v>37400</v>
      </c>
      <c r="B679" s="45"/>
      <c r="C679" s="45"/>
      <c r="D679" s="45">
        <v>0</v>
      </c>
      <c r="E679" s="45"/>
      <c r="F679" s="45"/>
    </row>
    <row r="680" spans="1:6">
      <c r="A680" s="7">
        <v>37407</v>
      </c>
      <c r="B680" s="45"/>
      <c r="C680" s="45"/>
      <c r="D680" s="45">
        <v>0</v>
      </c>
      <c r="E680" s="45"/>
      <c r="F680" s="45"/>
    </row>
    <row r="681" spans="1:6">
      <c r="A681" s="7">
        <v>37414</v>
      </c>
      <c r="B681" s="45"/>
      <c r="C681" s="45"/>
      <c r="D681" s="45">
        <v>0</v>
      </c>
      <c r="E681" s="45"/>
      <c r="F681" s="45"/>
    </row>
    <row r="682" spans="1:6">
      <c r="A682" s="7">
        <v>37421</v>
      </c>
      <c r="B682" s="45"/>
      <c r="C682" s="45"/>
      <c r="D682" s="45">
        <v>0</v>
      </c>
      <c r="E682" s="45"/>
      <c r="F682" s="45"/>
    </row>
    <row r="683" spans="1:6">
      <c r="A683" s="7">
        <v>37428</v>
      </c>
      <c r="B683" s="45"/>
      <c r="C683" s="45"/>
      <c r="D683" s="45">
        <v>0</v>
      </c>
      <c r="E683" s="45"/>
      <c r="F683" s="45"/>
    </row>
    <row r="684" spans="1:6">
      <c r="A684" s="7">
        <v>37442</v>
      </c>
      <c r="B684" s="45"/>
      <c r="C684" s="45"/>
      <c r="D684" s="45">
        <v>0</v>
      </c>
      <c r="E684" s="45"/>
      <c r="F684" s="45"/>
    </row>
    <row r="685" spans="1:6">
      <c r="A685" s="7">
        <v>37463</v>
      </c>
      <c r="B685" s="45"/>
      <c r="C685" s="45"/>
      <c r="D685" s="45">
        <v>0</v>
      </c>
      <c r="E685" s="45"/>
      <c r="F685" s="45"/>
    </row>
    <row r="686" spans="1:6">
      <c r="A686" s="7">
        <v>37470</v>
      </c>
      <c r="B686" s="45"/>
      <c r="C686" s="45"/>
      <c r="D686" s="45">
        <v>0</v>
      </c>
      <c r="E686" s="45"/>
      <c r="F686" s="45"/>
    </row>
    <row r="687" spans="1:6">
      <c r="A687" s="7">
        <v>37477</v>
      </c>
      <c r="B687" s="45"/>
      <c r="C687" s="45"/>
      <c r="D687" s="45">
        <v>0</v>
      </c>
      <c r="E687" s="45"/>
      <c r="F687" s="45"/>
    </row>
    <row r="688" spans="1:6">
      <c r="A688" s="7">
        <v>37484</v>
      </c>
      <c r="B688" s="45"/>
      <c r="C688" s="45"/>
      <c r="D688" s="45">
        <v>0</v>
      </c>
      <c r="E688" s="45"/>
      <c r="F688" s="45"/>
    </row>
    <row r="689" spans="1:6">
      <c r="A689" s="7">
        <v>37491</v>
      </c>
      <c r="B689" s="45"/>
      <c r="C689" s="45"/>
      <c r="D689" s="45">
        <v>0</v>
      </c>
      <c r="E689" s="45"/>
      <c r="F689" s="45"/>
    </row>
    <row r="690" spans="1:6">
      <c r="A690" s="7">
        <v>37505</v>
      </c>
      <c r="B690" s="45"/>
      <c r="C690" s="45"/>
      <c r="D690" s="45">
        <v>0</v>
      </c>
      <c r="E690" s="45"/>
      <c r="F690" s="45"/>
    </row>
    <row r="691" spans="1:6">
      <c r="A691" s="7">
        <v>37512</v>
      </c>
      <c r="B691" s="45"/>
      <c r="C691" s="45"/>
      <c r="D691" s="45">
        <v>0</v>
      </c>
      <c r="E691" s="45"/>
      <c r="F691" s="45"/>
    </row>
    <row r="692" spans="1:6">
      <c r="A692" s="7">
        <v>37526</v>
      </c>
      <c r="B692" s="45"/>
      <c r="C692" s="45"/>
      <c r="D692" s="45">
        <v>0</v>
      </c>
      <c r="E692" s="45"/>
      <c r="F692" s="45"/>
    </row>
    <row r="693" spans="1:6">
      <c r="A693" s="7">
        <v>37540</v>
      </c>
      <c r="B693" s="45"/>
      <c r="C693" s="45"/>
      <c r="D693" s="45">
        <v>0</v>
      </c>
      <c r="E693" s="45"/>
      <c r="F693" s="45"/>
    </row>
    <row r="694" spans="1:6">
      <c r="A694" s="7">
        <v>37547</v>
      </c>
      <c r="B694" s="45"/>
      <c r="C694" s="45"/>
      <c r="D694" s="45">
        <v>0</v>
      </c>
      <c r="E694" s="45"/>
      <c r="F694" s="45"/>
    </row>
    <row r="695" spans="1:6">
      <c r="A695" s="7">
        <v>37568</v>
      </c>
      <c r="B695" s="45"/>
      <c r="C695" s="45"/>
      <c r="D695" s="45">
        <v>0</v>
      </c>
      <c r="E695" s="45"/>
      <c r="F695" s="45"/>
    </row>
    <row r="696" spans="1:6">
      <c r="A696" s="7">
        <v>37575</v>
      </c>
      <c r="B696" s="45"/>
      <c r="C696" s="45"/>
      <c r="D696" s="45">
        <v>0</v>
      </c>
      <c r="E696" s="45"/>
      <c r="F696" s="45"/>
    </row>
    <row r="697" spans="1:6">
      <c r="A697" s="7">
        <v>37589</v>
      </c>
      <c r="B697" s="45"/>
      <c r="C697" s="45"/>
      <c r="D697" s="45">
        <v>0</v>
      </c>
      <c r="E697" s="45"/>
      <c r="F697" s="45"/>
    </row>
    <row r="698" spans="1:6">
      <c r="A698" s="7">
        <v>37596</v>
      </c>
      <c r="B698" s="45"/>
      <c r="C698" s="45"/>
      <c r="D698" s="45">
        <v>0</v>
      </c>
      <c r="E698" s="45"/>
      <c r="F698" s="45"/>
    </row>
    <row r="699" spans="1:6">
      <c r="A699" s="7">
        <v>37603</v>
      </c>
      <c r="B699" s="45"/>
      <c r="C699" s="45"/>
      <c r="D699" s="45">
        <v>0</v>
      </c>
      <c r="E699" s="45"/>
      <c r="F699" s="45"/>
    </row>
    <row r="700" spans="1:6">
      <c r="A700" s="7">
        <v>37610</v>
      </c>
      <c r="B700" s="45"/>
      <c r="C700" s="45"/>
      <c r="D700" s="45">
        <v>0</v>
      </c>
      <c r="E700" s="45"/>
      <c r="F700" s="45"/>
    </row>
    <row r="701" spans="1:6">
      <c r="A701" s="7">
        <v>37617</v>
      </c>
      <c r="B701" s="45"/>
      <c r="C701" s="45"/>
      <c r="D701" s="45">
        <v>0</v>
      </c>
      <c r="E701" s="45"/>
      <c r="F701" s="45"/>
    </row>
    <row r="702" spans="1:6">
      <c r="A702" s="7">
        <v>37624</v>
      </c>
      <c r="B702" s="45"/>
      <c r="C702" s="45"/>
      <c r="D702" s="45">
        <v>0</v>
      </c>
      <c r="E702" s="45"/>
      <c r="F702" s="45"/>
    </row>
    <row r="703" spans="1:6">
      <c r="A703" s="7">
        <v>37631</v>
      </c>
      <c r="B703" s="45"/>
      <c r="C703" s="45"/>
      <c r="D703" s="45">
        <v>0</v>
      </c>
      <c r="E703" s="45"/>
      <c r="F703" s="45"/>
    </row>
    <row r="704" spans="1:6">
      <c r="A704" s="7">
        <v>37645</v>
      </c>
      <c r="B704" s="45"/>
      <c r="C704" s="45"/>
      <c r="D704" s="45">
        <v>0</v>
      </c>
      <c r="E704" s="45"/>
      <c r="F704" s="45"/>
    </row>
    <row r="705" spans="1:6">
      <c r="A705" s="7">
        <v>37652</v>
      </c>
      <c r="B705" s="45"/>
      <c r="C705" s="45"/>
      <c r="D705" s="45">
        <v>0</v>
      </c>
      <c r="E705" s="45"/>
      <c r="F705" s="45"/>
    </row>
    <row r="706" spans="1:6">
      <c r="A706" s="7">
        <v>37666</v>
      </c>
      <c r="B706" s="45"/>
      <c r="C706" s="45"/>
      <c r="D706" s="45">
        <v>0</v>
      </c>
      <c r="E706" s="45"/>
      <c r="F706" s="45"/>
    </row>
    <row r="707" spans="1:6">
      <c r="A707" s="7">
        <v>37673</v>
      </c>
      <c r="B707" s="45"/>
      <c r="C707" s="45"/>
      <c r="D707" s="45">
        <v>0</v>
      </c>
      <c r="E707" s="45"/>
      <c r="F707" s="45"/>
    </row>
    <row r="708" spans="1:6">
      <c r="A708" s="7">
        <v>37694</v>
      </c>
      <c r="B708" s="45"/>
      <c r="C708" s="45"/>
      <c r="D708" s="45">
        <v>0</v>
      </c>
      <c r="E708" s="45"/>
      <c r="F708" s="45"/>
    </row>
    <row r="709" spans="1:6">
      <c r="A709" s="7">
        <v>37701</v>
      </c>
      <c r="B709" s="45"/>
      <c r="C709" s="45"/>
      <c r="D709" s="45">
        <v>0</v>
      </c>
      <c r="E709" s="45"/>
      <c r="F709" s="45"/>
    </row>
    <row r="710" spans="1:6">
      <c r="A710" s="7">
        <v>37708</v>
      </c>
      <c r="B710" s="45"/>
      <c r="C710" s="45"/>
      <c r="D710" s="45">
        <v>0</v>
      </c>
      <c r="E710" s="45"/>
      <c r="F710" s="45"/>
    </row>
    <row r="711" spans="1:6">
      <c r="A711" s="7">
        <v>37715</v>
      </c>
      <c r="B711" s="45"/>
      <c r="C711" s="45"/>
      <c r="D711" s="45">
        <v>0</v>
      </c>
      <c r="E711" s="45"/>
      <c r="F711" s="45"/>
    </row>
    <row r="712" spans="1:6">
      <c r="A712" s="7">
        <v>37722</v>
      </c>
      <c r="B712" s="45"/>
      <c r="C712" s="45"/>
      <c r="D712" s="45">
        <v>0</v>
      </c>
      <c r="E712" s="45"/>
      <c r="F712" s="45"/>
    </row>
    <row r="713" spans="1:6">
      <c r="A713" s="7">
        <v>37729</v>
      </c>
      <c r="B713" s="45"/>
      <c r="C713" s="45"/>
      <c r="D713" s="45">
        <v>0</v>
      </c>
      <c r="E713" s="45"/>
      <c r="F713" s="45"/>
    </row>
    <row r="714" spans="1:6">
      <c r="A714" s="7">
        <v>37736</v>
      </c>
      <c r="B714" s="45"/>
      <c r="C714" s="45"/>
      <c r="D714" s="45">
        <v>0</v>
      </c>
      <c r="E714" s="45"/>
      <c r="F714" s="45"/>
    </row>
    <row r="715" spans="1:6">
      <c r="A715" s="7">
        <v>37743</v>
      </c>
      <c r="B715" s="45"/>
      <c r="C715" s="45"/>
      <c r="D715" s="45">
        <v>0</v>
      </c>
      <c r="E715" s="45"/>
      <c r="F715" s="45"/>
    </row>
    <row r="716" spans="1:6">
      <c r="A716" s="7">
        <v>37750</v>
      </c>
      <c r="B716" s="45"/>
      <c r="C716" s="45"/>
      <c r="D716" s="45">
        <v>0</v>
      </c>
      <c r="E716" s="45"/>
      <c r="F716" s="45"/>
    </row>
    <row r="717" spans="1:6">
      <c r="A717" s="7">
        <v>37757</v>
      </c>
      <c r="B717" s="45"/>
      <c r="C717" s="45"/>
      <c r="D717" s="45">
        <v>0</v>
      </c>
      <c r="E717" s="45"/>
      <c r="F717" s="45"/>
    </row>
    <row r="718" spans="1:6">
      <c r="A718" s="7">
        <v>37771</v>
      </c>
      <c r="B718" s="45"/>
      <c r="C718" s="45"/>
      <c r="D718" s="45">
        <v>0</v>
      </c>
      <c r="E718" s="45"/>
      <c r="F718" s="45"/>
    </row>
    <row r="719" spans="1:6">
      <c r="A719" s="7">
        <v>37785</v>
      </c>
      <c r="B719" s="45"/>
      <c r="C719" s="45"/>
      <c r="D719" s="45">
        <v>0</v>
      </c>
      <c r="E719" s="45"/>
      <c r="F719" s="45"/>
    </row>
    <row r="720" spans="1:6">
      <c r="A720" s="7">
        <v>37792</v>
      </c>
      <c r="B720" s="45"/>
      <c r="C720" s="45"/>
      <c r="D720" s="45">
        <v>0</v>
      </c>
      <c r="E720" s="45"/>
      <c r="F720" s="45"/>
    </row>
    <row r="721" spans="1:6">
      <c r="A721" s="7">
        <v>37799</v>
      </c>
      <c r="B721" s="45"/>
      <c r="C721" s="45"/>
      <c r="D721" s="45">
        <v>0</v>
      </c>
      <c r="E721" s="45"/>
      <c r="F721" s="45"/>
    </row>
    <row r="722" spans="1:6">
      <c r="A722" s="7">
        <v>37806</v>
      </c>
      <c r="B722" s="45"/>
      <c r="C722" s="45"/>
      <c r="D722" s="45">
        <v>0</v>
      </c>
      <c r="E722" s="45"/>
      <c r="F722" s="45"/>
    </row>
    <row r="723" spans="1:6">
      <c r="A723" s="7">
        <v>37813</v>
      </c>
      <c r="B723" s="45"/>
      <c r="C723" s="45"/>
      <c r="D723" s="45">
        <v>0</v>
      </c>
      <c r="E723" s="45"/>
      <c r="F723" s="45"/>
    </row>
    <row r="724" spans="1:6">
      <c r="A724" s="7">
        <v>37820</v>
      </c>
      <c r="B724" s="45"/>
      <c r="C724" s="45"/>
      <c r="D724" s="45">
        <v>0</v>
      </c>
      <c r="E724" s="45"/>
      <c r="F724" s="45"/>
    </row>
    <row r="725" spans="1:6">
      <c r="A725" s="7">
        <v>37827</v>
      </c>
      <c r="B725" s="45"/>
      <c r="C725" s="45"/>
      <c r="D725" s="45">
        <v>0</v>
      </c>
      <c r="E725" s="45"/>
      <c r="F725" s="45"/>
    </row>
    <row r="726" spans="1:6">
      <c r="A726" s="7">
        <v>37834</v>
      </c>
      <c r="B726" s="45"/>
      <c r="C726" s="45"/>
      <c r="D726" s="45">
        <v>0</v>
      </c>
      <c r="E726" s="45"/>
      <c r="F726" s="45"/>
    </row>
    <row r="727" spans="1:6">
      <c r="A727" s="7">
        <v>37841</v>
      </c>
      <c r="B727" s="45"/>
      <c r="C727" s="45"/>
      <c r="D727" s="45">
        <v>0</v>
      </c>
      <c r="E727" s="45"/>
      <c r="F727" s="45"/>
    </row>
    <row r="728" spans="1:6">
      <c r="A728" s="7">
        <v>37848</v>
      </c>
      <c r="B728" s="45"/>
      <c r="C728" s="45"/>
      <c r="D728" s="45">
        <v>0</v>
      </c>
      <c r="E728" s="45"/>
      <c r="F728" s="45"/>
    </row>
    <row r="729" spans="1:6">
      <c r="A729" s="7">
        <v>37855</v>
      </c>
      <c r="B729" s="45"/>
      <c r="C729" s="45"/>
      <c r="D729" s="45">
        <v>0</v>
      </c>
      <c r="E729" s="45"/>
      <c r="F729" s="45"/>
    </row>
    <row r="730" spans="1:6">
      <c r="A730" s="7">
        <v>37862</v>
      </c>
      <c r="B730" s="45"/>
      <c r="C730" s="45"/>
      <c r="D730" s="45">
        <v>0</v>
      </c>
      <c r="E730" s="45"/>
      <c r="F730" s="45"/>
    </row>
    <row r="731" spans="1:6">
      <c r="A731" s="7">
        <v>37869</v>
      </c>
      <c r="B731" s="45"/>
      <c r="C731" s="45"/>
      <c r="D731" s="45">
        <v>0</v>
      </c>
      <c r="E731" s="45"/>
      <c r="F731" s="45"/>
    </row>
    <row r="732" spans="1:6">
      <c r="A732" s="7">
        <v>37876</v>
      </c>
      <c r="B732" s="45"/>
      <c r="C732" s="45"/>
      <c r="D732" s="45">
        <v>0</v>
      </c>
      <c r="E732" s="45"/>
      <c r="F732" s="45"/>
    </row>
    <row r="733" spans="1:6">
      <c r="A733" s="7">
        <v>37883</v>
      </c>
      <c r="B733" s="45"/>
      <c r="C733" s="45"/>
      <c r="D733" s="45">
        <v>0</v>
      </c>
      <c r="E733" s="45"/>
      <c r="F733" s="45"/>
    </row>
    <row r="734" spans="1:6">
      <c r="A734" s="7">
        <v>37890</v>
      </c>
      <c r="B734" s="45"/>
      <c r="C734" s="45"/>
      <c r="D734" s="45">
        <v>0</v>
      </c>
      <c r="E734" s="45"/>
      <c r="F734" s="45"/>
    </row>
    <row r="735" spans="1:6">
      <c r="A735" s="7">
        <v>37897</v>
      </c>
      <c r="B735" s="45"/>
      <c r="C735" s="45"/>
      <c r="D735" s="45">
        <v>0</v>
      </c>
      <c r="E735" s="45"/>
      <c r="F735" s="45"/>
    </row>
    <row r="736" spans="1:6">
      <c r="A736" s="7">
        <v>37918</v>
      </c>
      <c r="B736" s="45"/>
      <c r="C736" s="45"/>
      <c r="D736" s="45">
        <v>0</v>
      </c>
      <c r="E736" s="45"/>
      <c r="F736" s="45"/>
    </row>
    <row r="737" spans="1:6">
      <c r="A737" s="7">
        <v>37932</v>
      </c>
      <c r="B737" s="45"/>
      <c r="C737" s="45"/>
      <c r="D737" s="45">
        <v>0</v>
      </c>
      <c r="E737" s="45"/>
      <c r="F737" s="45"/>
    </row>
    <row r="738" spans="1:6">
      <c r="A738" s="7">
        <v>37939</v>
      </c>
      <c r="B738" s="45"/>
      <c r="C738" s="45"/>
      <c r="D738" s="45">
        <v>0</v>
      </c>
      <c r="E738" s="45"/>
      <c r="F738" s="45"/>
    </row>
    <row r="739" spans="1:6">
      <c r="A739" s="7">
        <v>37946</v>
      </c>
      <c r="B739" s="45"/>
      <c r="C739" s="45"/>
      <c r="D739" s="45">
        <v>0</v>
      </c>
      <c r="E739" s="45"/>
      <c r="F739" s="45"/>
    </row>
    <row r="740" spans="1:6">
      <c r="A740" s="7">
        <v>37953</v>
      </c>
      <c r="B740" s="45"/>
      <c r="C740" s="45"/>
      <c r="D740" s="45">
        <v>0</v>
      </c>
      <c r="E740" s="45"/>
      <c r="F740" s="45"/>
    </row>
    <row r="741" spans="1:6">
      <c r="A741" s="7">
        <v>37960</v>
      </c>
      <c r="B741" s="45"/>
      <c r="C741" s="45"/>
      <c r="D741" s="45">
        <v>0</v>
      </c>
      <c r="E741" s="45"/>
      <c r="F741" s="45"/>
    </row>
    <row r="742" spans="1:6">
      <c r="A742" s="7">
        <v>37967</v>
      </c>
      <c r="B742" s="45"/>
      <c r="C742" s="45"/>
      <c r="D742" s="45">
        <v>0</v>
      </c>
      <c r="E742" s="45"/>
      <c r="F742" s="45"/>
    </row>
    <row r="743" spans="1:6">
      <c r="A743" s="7">
        <v>37981</v>
      </c>
      <c r="B743" s="45"/>
      <c r="C743" s="45"/>
      <c r="D743" s="45">
        <v>0</v>
      </c>
      <c r="E743" s="45"/>
      <c r="F743" s="45"/>
    </row>
    <row r="744" spans="1:6">
      <c r="A744" s="7">
        <v>37988</v>
      </c>
      <c r="B744" s="45"/>
      <c r="C744" s="45"/>
      <c r="D744" s="45">
        <v>0</v>
      </c>
      <c r="E744" s="45"/>
      <c r="F744" s="45"/>
    </row>
    <row r="745" spans="1:6">
      <c r="A745" s="7">
        <v>37995</v>
      </c>
      <c r="B745" s="45"/>
      <c r="C745" s="45"/>
      <c r="D745" s="45">
        <v>0</v>
      </c>
      <c r="E745" s="45"/>
      <c r="F745" s="45"/>
    </row>
    <row r="746" spans="1:6">
      <c r="A746" s="7">
        <v>38002</v>
      </c>
      <c r="B746" s="45"/>
      <c r="C746" s="45"/>
      <c r="D746" s="45">
        <v>0</v>
      </c>
      <c r="E746" s="45"/>
      <c r="F746" s="45"/>
    </row>
    <row r="747" spans="1:6">
      <c r="A747" s="7">
        <v>38009</v>
      </c>
      <c r="B747" s="45"/>
      <c r="C747" s="45"/>
      <c r="D747" s="45">
        <v>0</v>
      </c>
      <c r="E747" s="45"/>
      <c r="F747" s="45"/>
    </row>
    <row r="748" spans="1:6">
      <c r="A748" s="7">
        <v>38016</v>
      </c>
      <c r="B748" s="45"/>
      <c r="C748" s="45"/>
      <c r="D748" s="45">
        <v>0</v>
      </c>
      <c r="E748" s="45"/>
      <c r="F748" s="45"/>
    </row>
    <row r="749" spans="1:6">
      <c r="A749" s="7">
        <v>38023</v>
      </c>
      <c r="B749" s="45"/>
      <c r="C749" s="45"/>
      <c r="D749" s="45">
        <v>0</v>
      </c>
      <c r="E749" s="45"/>
      <c r="F749" s="45"/>
    </row>
    <row r="750" spans="1:6">
      <c r="A750" s="7">
        <v>38037</v>
      </c>
      <c r="B750" s="45"/>
      <c r="C750" s="45"/>
      <c r="D750" s="45">
        <v>0</v>
      </c>
      <c r="E750" s="45"/>
      <c r="F750" s="45"/>
    </row>
    <row r="751" spans="1:6">
      <c r="A751" s="7">
        <v>38044</v>
      </c>
      <c r="B751" s="45"/>
      <c r="C751" s="45"/>
      <c r="D751" s="45">
        <v>0</v>
      </c>
      <c r="E751" s="45"/>
      <c r="F751" s="45"/>
    </row>
    <row r="752" spans="1:6">
      <c r="A752" s="7">
        <v>38051</v>
      </c>
      <c r="B752" s="45"/>
      <c r="C752" s="45"/>
      <c r="D752" s="45">
        <v>0</v>
      </c>
      <c r="E752" s="45"/>
      <c r="F752" s="45"/>
    </row>
    <row r="753" spans="1:6">
      <c r="A753" s="7">
        <v>38065</v>
      </c>
      <c r="B753" s="45"/>
      <c r="C753" s="45"/>
      <c r="D753" s="45">
        <v>0</v>
      </c>
      <c r="E753" s="45"/>
      <c r="F753" s="45"/>
    </row>
    <row r="754" spans="1:6">
      <c r="A754" s="7">
        <v>38072</v>
      </c>
      <c r="B754" s="45"/>
      <c r="C754" s="45"/>
      <c r="D754" s="45">
        <v>0</v>
      </c>
      <c r="E754" s="45"/>
      <c r="F754" s="45"/>
    </row>
    <row r="755" spans="1:6">
      <c r="A755" s="7">
        <v>38079</v>
      </c>
      <c r="B755" s="45"/>
      <c r="C755" s="45"/>
      <c r="D755" s="45">
        <v>0</v>
      </c>
      <c r="E755" s="45"/>
      <c r="F755" s="45"/>
    </row>
    <row r="756" spans="1:6">
      <c r="A756" s="7">
        <v>38086</v>
      </c>
      <c r="B756" s="45"/>
      <c r="C756" s="45"/>
      <c r="D756" s="45">
        <v>0</v>
      </c>
      <c r="E756" s="45"/>
      <c r="F756" s="45"/>
    </row>
    <row r="757" spans="1:6">
      <c r="A757" s="7">
        <v>38093</v>
      </c>
      <c r="B757" s="45"/>
      <c r="C757" s="45"/>
      <c r="D757" s="45">
        <v>0</v>
      </c>
      <c r="E757" s="45"/>
      <c r="F757" s="45"/>
    </row>
    <row r="758" spans="1:6">
      <c r="A758" s="7">
        <v>38100</v>
      </c>
      <c r="B758" s="45"/>
      <c r="C758" s="45"/>
      <c r="D758" s="45">
        <v>0</v>
      </c>
      <c r="E758" s="45"/>
      <c r="F758" s="45"/>
    </row>
    <row r="759" spans="1:6">
      <c r="A759" s="7">
        <v>38107</v>
      </c>
      <c r="B759" s="45"/>
      <c r="C759" s="45"/>
      <c r="D759" s="45">
        <v>0</v>
      </c>
      <c r="E759" s="45"/>
      <c r="F759" s="45"/>
    </row>
    <row r="760" spans="1:6">
      <c r="A760" s="7">
        <v>38114</v>
      </c>
      <c r="B760" s="45"/>
      <c r="C760" s="45"/>
      <c r="D760" s="45">
        <v>0</v>
      </c>
      <c r="E760" s="45"/>
      <c r="F760" s="45"/>
    </row>
    <row r="761" spans="1:6">
      <c r="A761" s="7">
        <v>38121</v>
      </c>
      <c r="B761" s="45"/>
      <c r="C761" s="45"/>
      <c r="D761" s="45">
        <v>0</v>
      </c>
      <c r="E761" s="45"/>
      <c r="F761" s="45"/>
    </row>
    <row r="762" spans="1:6">
      <c r="A762" s="7">
        <v>38128</v>
      </c>
      <c r="B762" s="45"/>
      <c r="C762" s="45"/>
      <c r="D762" s="45">
        <v>0</v>
      </c>
      <c r="E762" s="45"/>
      <c r="F762" s="45"/>
    </row>
    <row r="763" spans="1:6">
      <c r="A763" s="7">
        <v>38135</v>
      </c>
      <c r="B763" s="45"/>
      <c r="C763" s="45"/>
      <c r="D763" s="45">
        <v>0</v>
      </c>
      <c r="E763" s="45"/>
      <c r="F763" s="45"/>
    </row>
    <row r="764" spans="1:6">
      <c r="A764" s="7">
        <v>38142</v>
      </c>
      <c r="B764" s="45"/>
      <c r="C764" s="45"/>
      <c r="D764" s="45">
        <v>0</v>
      </c>
      <c r="E764" s="45"/>
      <c r="F764" s="45"/>
    </row>
    <row r="765" spans="1:6">
      <c r="A765" s="7">
        <v>38149</v>
      </c>
      <c r="B765" s="45"/>
      <c r="C765" s="45"/>
      <c r="D765" s="45">
        <v>0</v>
      </c>
      <c r="E765" s="45"/>
      <c r="F765" s="45"/>
    </row>
    <row r="766" spans="1:6">
      <c r="A766" s="7">
        <v>38156</v>
      </c>
      <c r="B766" s="45"/>
      <c r="C766" s="45"/>
      <c r="D766" s="45">
        <v>0</v>
      </c>
      <c r="E766" s="45"/>
      <c r="F766" s="45"/>
    </row>
    <row r="767" spans="1:6">
      <c r="A767" s="7">
        <v>38163</v>
      </c>
      <c r="B767" s="45"/>
      <c r="C767" s="45"/>
      <c r="D767" s="45">
        <v>0</v>
      </c>
      <c r="E767" s="45"/>
      <c r="F767" s="45"/>
    </row>
    <row r="768" spans="1:6">
      <c r="A768" s="7">
        <v>38170</v>
      </c>
      <c r="B768" s="45"/>
      <c r="C768" s="45"/>
      <c r="D768" s="45">
        <v>0</v>
      </c>
      <c r="E768" s="45"/>
      <c r="F768" s="45"/>
    </row>
    <row r="769" spans="1:6">
      <c r="A769" s="7">
        <v>38177</v>
      </c>
      <c r="B769" s="45"/>
      <c r="C769" s="45"/>
      <c r="D769" s="45">
        <v>0</v>
      </c>
      <c r="E769" s="45"/>
      <c r="F769" s="45"/>
    </row>
    <row r="770" spans="1:6">
      <c r="A770" s="7">
        <v>38184</v>
      </c>
      <c r="B770" s="45"/>
      <c r="C770" s="45"/>
      <c r="D770" s="45">
        <v>0</v>
      </c>
      <c r="E770" s="45"/>
      <c r="F770" s="45"/>
    </row>
    <row r="771" spans="1:6">
      <c r="A771" s="7">
        <v>38191</v>
      </c>
      <c r="B771" s="45"/>
      <c r="C771" s="45"/>
      <c r="D771" s="45">
        <v>0</v>
      </c>
      <c r="E771" s="45"/>
      <c r="F771" s="45"/>
    </row>
    <row r="772" spans="1:6">
      <c r="A772" s="7">
        <v>38198</v>
      </c>
      <c r="B772" s="45"/>
      <c r="C772" s="45"/>
      <c r="D772" s="45">
        <v>0</v>
      </c>
      <c r="E772" s="45"/>
      <c r="F772" s="45"/>
    </row>
    <row r="773" spans="1:6">
      <c r="A773" s="7">
        <v>38212</v>
      </c>
      <c r="B773" s="45"/>
      <c r="C773" s="45"/>
      <c r="D773" s="45">
        <v>0</v>
      </c>
      <c r="E773" s="45"/>
      <c r="F773" s="45"/>
    </row>
    <row r="774" spans="1:6">
      <c r="A774" s="7">
        <v>38226</v>
      </c>
      <c r="B774" s="45"/>
      <c r="C774" s="45"/>
      <c r="D774" s="45">
        <v>0</v>
      </c>
      <c r="E774" s="45"/>
      <c r="F774" s="45"/>
    </row>
    <row r="775" spans="1:6">
      <c r="A775" s="7">
        <v>38240</v>
      </c>
      <c r="B775" s="45"/>
      <c r="C775" s="45"/>
      <c r="D775" s="45">
        <v>0</v>
      </c>
      <c r="E775" s="45"/>
      <c r="F775" s="45"/>
    </row>
    <row r="776" spans="1:6">
      <c r="A776" s="7">
        <v>38247</v>
      </c>
      <c r="B776" s="45"/>
      <c r="C776" s="45"/>
      <c r="D776" s="45">
        <v>0</v>
      </c>
      <c r="E776" s="45"/>
      <c r="F776" s="45"/>
    </row>
    <row r="777" spans="1:6">
      <c r="A777" s="7">
        <v>38261</v>
      </c>
      <c r="B777" s="45"/>
      <c r="C777" s="45"/>
      <c r="D777" s="45">
        <v>0</v>
      </c>
      <c r="E777" s="45"/>
      <c r="F777" s="45"/>
    </row>
    <row r="778" spans="1:6">
      <c r="A778" s="7">
        <v>38275</v>
      </c>
      <c r="B778" s="45"/>
      <c r="C778" s="45"/>
      <c r="D778" s="45">
        <v>0</v>
      </c>
      <c r="E778" s="45"/>
      <c r="F778" s="45"/>
    </row>
    <row r="779" spans="1:6">
      <c r="A779" s="7">
        <v>38282</v>
      </c>
      <c r="B779" s="45"/>
      <c r="C779" s="45"/>
      <c r="D779" s="45">
        <v>0</v>
      </c>
      <c r="E779" s="45"/>
      <c r="F779" s="45"/>
    </row>
    <row r="780" spans="1:6">
      <c r="A780" s="7">
        <v>38303</v>
      </c>
      <c r="B780" s="45"/>
      <c r="C780" s="45"/>
      <c r="D780" s="45">
        <v>0</v>
      </c>
      <c r="E780" s="45"/>
      <c r="F780" s="45"/>
    </row>
    <row r="781" spans="1:6">
      <c r="A781" s="7">
        <v>38310</v>
      </c>
      <c r="B781" s="45"/>
      <c r="C781" s="45"/>
      <c r="D781" s="45">
        <v>0</v>
      </c>
      <c r="E781" s="45"/>
      <c r="F781" s="45"/>
    </row>
    <row r="782" spans="1:6">
      <c r="A782" s="7">
        <v>38317</v>
      </c>
      <c r="B782" s="45"/>
      <c r="C782" s="45"/>
      <c r="D782" s="45">
        <v>0</v>
      </c>
      <c r="E782" s="45"/>
      <c r="F782" s="45"/>
    </row>
    <row r="783" spans="1:6">
      <c r="A783" s="7">
        <v>38324</v>
      </c>
      <c r="B783" s="45"/>
      <c r="C783" s="45"/>
      <c r="D783" s="45">
        <v>0</v>
      </c>
      <c r="E783" s="45"/>
      <c r="F783" s="45"/>
    </row>
    <row r="784" spans="1:6">
      <c r="A784" s="7">
        <v>38331</v>
      </c>
      <c r="B784" s="45"/>
      <c r="C784" s="45"/>
      <c r="D784" s="45">
        <v>0</v>
      </c>
      <c r="E784" s="45"/>
      <c r="F784" s="45"/>
    </row>
    <row r="785" spans="1:6">
      <c r="A785" s="7">
        <v>38338</v>
      </c>
      <c r="B785" s="45"/>
      <c r="C785" s="45"/>
      <c r="D785" s="45">
        <v>0</v>
      </c>
      <c r="E785" s="45"/>
      <c r="F785" s="45"/>
    </row>
    <row r="786" spans="1:6">
      <c r="A786" s="7">
        <v>38345</v>
      </c>
      <c r="B786" s="45"/>
      <c r="C786" s="45"/>
      <c r="D786" s="45">
        <v>0</v>
      </c>
      <c r="E786" s="45"/>
      <c r="F786" s="45"/>
    </row>
    <row r="787" spans="1:6">
      <c r="A787" s="7">
        <v>38352</v>
      </c>
      <c r="B787" s="45"/>
      <c r="C787" s="45"/>
      <c r="D787" s="45">
        <v>0</v>
      </c>
      <c r="E787" s="45"/>
      <c r="F787" s="45"/>
    </row>
    <row r="788" spans="1:6">
      <c r="A788" s="7">
        <v>38359</v>
      </c>
      <c r="B788" s="45"/>
      <c r="C788" s="45"/>
      <c r="D788" s="45">
        <v>0</v>
      </c>
      <c r="E788" s="45"/>
      <c r="F788" s="45"/>
    </row>
    <row r="789" spans="1:6">
      <c r="A789" s="7">
        <v>38366</v>
      </c>
      <c r="B789" s="45"/>
      <c r="C789" s="45"/>
      <c r="D789" s="45">
        <v>0</v>
      </c>
      <c r="E789" s="45"/>
      <c r="F789" s="45"/>
    </row>
    <row r="790" spans="1:6">
      <c r="A790" s="7">
        <v>38373</v>
      </c>
      <c r="B790" s="45"/>
      <c r="C790" s="45"/>
      <c r="D790" s="45">
        <v>0</v>
      </c>
      <c r="E790" s="45"/>
      <c r="F790" s="45"/>
    </row>
    <row r="791" spans="1:6">
      <c r="A791" s="7">
        <v>38387</v>
      </c>
      <c r="B791" s="45"/>
      <c r="C791" s="45"/>
      <c r="D791" s="45">
        <v>0</v>
      </c>
      <c r="E791" s="45"/>
      <c r="F791" s="45"/>
    </row>
    <row r="792" spans="1:6">
      <c r="A792" s="7">
        <v>38394</v>
      </c>
      <c r="B792" s="45"/>
      <c r="C792" s="45"/>
      <c r="D792" s="45">
        <v>0</v>
      </c>
      <c r="E792" s="45"/>
      <c r="F792" s="45"/>
    </row>
    <row r="793" spans="1:6">
      <c r="A793" s="7">
        <v>38401</v>
      </c>
      <c r="B793" s="45"/>
      <c r="C793" s="45"/>
      <c r="D793" s="45">
        <v>0</v>
      </c>
      <c r="E793" s="45"/>
      <c r="F793" s="45"/>
    </row>
    <row r="794" spans="1:6">
      <c r="A794" s="7">
        <v>38408</v>
      </c>
      <c r="B794" s="45"/>
      <c r="C794" s="45"/>
      <c r="D794" s="45">
        <v>0</v>
      </c>
      <c r="E794" s="45"/>
      <c r="F794" s="45"/>
    </row>
    <row r="795" spans="1:6">
      <c r="A795" s="7">
        <v>38422</v>
      </c>
      <c r="B795" s="45"/>
      <c r="C795" s="45"/>
      <c r="D795" s="45">
        <v>0</v>
      </c>
      <c r="E795" s="45"/>
      <c r="F795" s="45"/>
    </row>
    <row r="796" spans="1:6">
      <c r="A796" s="7">
        <v>38429</v>
      </c>
      <c r="B796" s="45"/>
      <c r="C796" s="45"/>
      <c r="D796" s="45">
        <v>0</v>
      </c>
      <c r="E796" s="45"/>
      <c r="F796" s="45"/>
    </row>
    <row r="797" spans="1:6">
      <c r="A797" s="7">
        <v>38436</v>
      </c>
      <c r="B797" s="45"/>
      <c r="C797" s="45"/>
      <c r="D797" s="45">
        <v>0</v>
      </c>
      <c r="E797" s="45"/>
      <c r="F797" s="45"/>
    </row>
    <row r="798" spans="1:6">
      <c r="A798" s="7">
        <v>38450</v>
      </c>
      <c r="B798" s="45"/>
      <c r="C798" s="45"/>
      <c r="D798" s="45">
        <v>0</v>
      </c>
      <c r="E798" s="45"/>
      <c r="F798" s="45"/>
    </row>
    <row r="799" spans="1:6">
      <c r="A799" s="7">
        <v>38457</v>
      </c>
      <c r="B799" s="45"/>
      <c r="C799" s="45"/>
      <c r="D799" s="45">
        <v>0</v>
      </c>
      <c r="E799" s="45"/>
      <c r="F799" s="45"/>
    </row>
    <row r="800" spans="1:6">
      <c r="A800" s="7">
        <v>38464</v>
      </c>
      <c r="B800" s="45"/>
      <c r="C800" s="45"/>
      <c r="D800" s="45">
        <v>0</v>
      </c>
      <c r="E800" s="45"/>
      <c r="F800" s="45"/>
    </row>
    <row r="801" spans="1:6">
      <c r="A801" s="7">
        <v>38471</v>
      </c>
      <c r="B801" s="45"/>
      <c r="C801" s="45"/>
      <c r="D801" s="45">
        <v>0</v>
      </c>
      <c r="E801" s="45"/>
      <c r="F801" s="45"/>
    </row>
    <row r="802" spans="1:6">
      <c r="A802" s="7">
        <v>38478</v>
      </c>
      <c r="B802" s="45"/>
      <c r="C802" s="45"/>
      <c r="D802" s="45">
        <v>0</v>
      </c>
      <c r="E802" s="45"/>
      <c r="F802" s="45"/>
    </row>
    <row r="803" spans="1:6">
      <c r="A803" s="7">
        <v>38485</v>
      </c>
      <c r="B803" s="45"/>
      <c r="C803" s="45"/>
      <c r="D803" s="45">
        <v>0</v>
      </c>
      <c r="E803" s="45"/>
      <c r="F803" s="45"/>
    </row>
    <row r="804" spans="1:6">
      <c r="A804" s="7">
        <v>38492</v>
      </c>
      <c r="B804" s="45"/>
      <c r="C804" s="45"/>
      <c r="D804" s="45">
        <v>0</v>
      </c>
      <c r="E804" s="45"/>
      <c r="F804" s="45"/>
    </row>
    <row r="805" spans="1:6">
      <c r="A805" s="7">
        <v>38513</v>
      </c>
      <c r="B805" s="45"/>
      <c r="C805" s="45"/>
      <c r="D805" s="45">
        <v>0</v>
      </c>
      <c r="E805" s="45"/>
      <c r="F805" s="45"/>
    </row>
    <row r="806" spans="1:6">
      <c r="A806" s="7">
        <v>38520</v>
      </c>
      <c r="B806" s="45"/>
      <c r="C806" s="45"/>
      <c r="D806" s="45">
        <v>0</v>
      </c>
      <c r="E806" s="45"/>
      <c r="F806" s="45"/>
    </row>
    <row r="807" spans="1:6">
      <c r="A807" s="7">
        <v>38527</v>
      </c>
      <c r="B807" s="45"/>
      <c r="C807" s="45"/>
      <c r="D807" s="45">
        <v>0</v>
      </c>
      <c r="E807" s="45"/>
      <c r="F807" s="45"/>
    </row>
    <row r="808" spans="1:6">
      <c r="A808" s="7">
        <v>38534</v>
      </c>
      <c r="B808" s="45"/>
      <c r="C808" s="45"/>
      <c r="D808" s="45">
        <v>0</v>
      </c>
      <c r="E808" s="45"/>
      <c r="F808" s="45"/>
    </row>
    <row r="809" spans="1:6">
      <c r="A809" s="7">
        <v>38541</v>
      </c>
      <c r="B809" s="45"/>
      <c r="C809" s="45"/>
      <c r="D809" s="45">
        <v>0</v>
      </c>
      <c r="E809" s="45"/>
      <c r="F809" s="45"/>
    </row>
    <row r="810" spans="1:6">
      <c r="A810" s="7">
        <v>38548</v>
      </c>
      <c r="B810" s="45"/>
      <c r="C810" s="45"/>
      <c r="D810" s="45">
        <v>0</v>
      </c>
      <c r="E810" s="45"/>
      <c r="F810" s="45"/>
    </row>
    <row r="811" spans="1:6">
      <c r="A811" s="7">
        <v>38555</v>
      </c>
      <c r="B811" s="45"/>
      <c r="C811" s="45"/>
      <c r="D811" s="45">
        <v>0</v>
      </c>
      <c r="E811" s="45"/>
      <c r="F811" s="45"/>
    </row>
    <row r="812" spans="1:6">
      <c r="A812" s="7">
        <v>38562</v>
      </c>
      <c r="B812" s="45"/>
      <c r="C812" s="45"/>
      <c r="D812" s="45">
        <v>0</v>
      </c>
      <c r="E812" s="45"/>
      <c r="F812" s="45"/>
    </row>
    <row r="813" spans="1:6">
      <c r="A813" s="7">
        <v>38569</v>
      </c>
      <c r="B813" s="45"/>
      <c r="C813" s="45"/>
      <c r="D813" s="45">
        <v>0</v>
      </c>
      <c r="E813" s="45"/>
      <c r="F813" s="45"/>
    </row>
    <row r="814" spans="1:6">
      <c r="A814" s="7">
        <v>38576</v>
      </c>
      <c r="B814" s="45"/>
      <c r="C814" s="45"/>
      <c r="D814" s="45">
        <v>0</v>
      </c>
      <c r="E814" s="45"/>
      <c r="F814" s="45"/>
    </row>
    <row r="815" spans="1:6">
      <c r="A815" s="7">
        <v>38590</v>
      </c>
      <c r="B815" s="45"/>
      <c r="C815" s="45"/>
      <c r="D815" s="45">
        <v>0</v>
      </c>
      <c r="E815" s="45"/>
      <c r="F815" s="45"/>
    </row>
    <row r="816" spans="1:6">
      <c r="A816" s="7">
        <v>38597</v>
      </c>
      <c r="B816" s="45"/>
      <c r="C816" s="45"/>
      <c r="D816" s="45">
        <v>0</v>
      </c>
      <c r="E816" s="45"/>
      <c r="F816" s="45"/>
    </row>
    <row r="817" spans="1:6">
      <c r="A817" s="7">
        <v>38604</v>
      </c>
      <c r="B817" s="45"/>
      <c r="C817" s="45"/>
      <c r="D817" s="45">
        <v>0</v>
      </c>
      <c r="E817" s="45"/>
      <c r="F817" s="45"/>
    </row>
    <row r="818" spans="1:6">
      <c r="A818" s="7">
        <v>38611</v>
      </c>
      <c r="B818" s="45"/>
      <c r="C818" s="45"/>
      <c r="D818" s="45">
        <v>0</v>
      </c>
      <c r="E818" s="45"/>
      <c r="F818" s="45"/>
    </row>
    <row r="819" spans="1:6">
      <c r="A819" s="7">
        <v>38618</v>
      </c>
      <c r="B819" s="45"/>
      <c r="C819" s="45"/>
      <c r="D819" s="45">
        <v>0</v>
      </c>
      <c r="E819" s="45"/>
      <c r="F819" s="45"/>
    </row>
    <row r="820" spans="1:6">
      <c r="A820" s="7">
        <v>38625</v>
      </c>
      <c r="B820" s="45"/>
      <c r="C820" s="45"/>
      <c r="D820" s="45">
        <v>0</v>
      </c>
      <c r="E820" s="45"/>
      <c r="F820" s="45"/>
    </row>
    <row r="821" spans="1:6">
      <c r="A821" s="7">
        <v>38632</v>
      </c>
      <c r="B821" s="45"/>
      <c r="C821" s="45"/>
      <c r="D821" s="45">
        <v>0</v>
      </c>
      <c r="E821" s="45"/>
      <c r="F821" s="45"/>
    </row>
    <row r="822" spans="1:6">
      <c r="A822" s="7">
        <v>38639</v>
      </c>
      <c r="B822" s="45"/>
      <c r="C822" s="45"/>
      <c r="D822" s="45">
        <v>0</v>
      </c>
      <c r="E822" s="45"/>
      <c r="F822" s="45"/>
    </row>
    <row r="823" spans="1:6">
      <c r="A823" s="7">
        <v>38646</v>
      </c>
      <c r="B823" s="45"/>
      <c r="C823" s="45"/>
      <c r="D823" s="45">
        <v>0</v>
      </c>
      <c r="E823" s="45"/>
      <c r="F823" s="45"/>
    </row>
    <row r="824" spans="1:6">
      <c r="A824" s="7">
        <v>38653</v>
      </c>
      <c r="B824" s="45"/>
      <c r="C824" s="45"/>
      <c r="D824" s="45">
        <v>0</v>
      </c>
      <c r="E824" s="45"/>
      <c r="F824" s="45"/>
    </row>
    <row r="825" spans="1:6">
      <c r="A825" s="7">
        <v>38660</v>
      </c>
      <c r="B825" s="45"/>
      <c r="C825" s="45"/>
      <c r="D825" s="45">
        <v>0</v>
      </c>
      <c r="E825" s="45"/>
      <c r="F825" s="45"/>
    </row>
    <row r="826" spans="1:6">
      <c r="A826" s="7">
        <v>38667</v>
      </c>
      <c r="B826" s="45"/>
      <c r="C826" s="45"/>
      <c r="D826" s="45">
        <v>0</v>
      </c>
      <c r="E826" s="45"/>
      <c r="F826" s="45"/>
    </row>
    <row r="827" spans="1:6">
      <c r="A827" s="7">
        <v>38674</v>
      </c>
      <c r="B827" s="45"/>
      <c r="C827" s="45"/>
      <c r="D827" s="45">
        <v>0</v>
      </c>
      <c r="E827" s="45"/>
      <c r="F827" s="45"/>
    </row>
    <row r="828" spans="1:6">
      <c r="A828" s="7">
        <v>38681</v>
      </c>
      <c r="B828" s="45"/>
      <c r="C828" s="45"/>
      <c r="D828" s="45">
        <v>0</v>
      </c>
      <c r="E828" s="45"/>
      <c r="F828" s="45"/>
    </row>
    <row r="829" spans="1:6">
      <c r="A829" s="7">
        <v>38688</v>
      </c>
      <c r="B829" s="45"/>
      <c r="C829" s="45"/>
      <c r="D829" s="45">
        <v>0</v>
      </c>
      <c r="E829" s="45"/>
      <c r="F829" s="45"/>
    </row>
    <row r="830" spans="1:6">
      <c r="A830" s="7">
        <v>38695</v>
      </c>
      <c r="B830" s="45"/>
      <c r="C830" s="45"/>
      <c r="D830" s="45">
        <v>0</v>
      </c>
      <c r="E830" s="45"/>
      <c r="F830" s="45"/>
    </row>
    <row r="831" spans="1:6">
      <c r="A831" s="7">
        <v>38702</v>
      </c>
      <c r="B831" s="45"/>
      <c r="C831" s="45"/>
      <c r="D831" s="45">
        <v>0</v>
      </c>
      <c r="E831" s="45"/>
      <c r="F831" s="45"/>
    </row>
    <row r="832" spans="1:6">
      <c r="A832" s="7">
        <v>38737</v>
      </c>
      <c r="B832" s="45"/>
      <c r="C832" s="45"/>
      <c r="D832" s="45">
        <v>0</v>
      </c>
      <c r="E832" s="45"/>
      <c r="F832" s="45"/>
    </row>
    <row r="833" spans="1:6">
      <c r="A833" s="7">
        <v>38751</v>
      </c>
      <c r="B833" s="45"/>
      <c r="C833" s="45"/>
      <c r="D833" s="45">
        <v>0</v>
      </c>
      <c r="E833" s="45"/>
      <c r="F833" s="45"/>
    </row>
    <row r="834" spans="1:6">
      <c r="A834" s="7">
        <v>38772</v>
      </c>
      <c r="B834" s="45"/>
      <c r="C834" s="45"/>
      <c r="D834" s="45">
        <v>0</v>
      </c>
      <c r="E834" s="45"/>
      <c r="F834" s="45"/>
    </row>
    <row r="835" spans="1:6">
      <c r="A835" s="7">
        <v>38786</v>
      </c>
      <c r="B835" s="45"/>
      <c r="C835" s="45"/>
      <c r="D835" s="45">
        <v>0</v>
      </c>
      <c r="E835" s="45"/>
      <c r="F835" s="45"/>
    </row>
    <row r="836" spans="1:6">
      <c r="A836" s="7">
        <v>38793</v>
      </c>
      <c r="B836" s="45"/>
      <c r="C836" s="45"/>
      <c r="D836" s="45">
        <v>0</v>
      </c>
      <c r="E836" s="45"/>
      <c r="F836" s="45"/>
    </row>
    <row r="837" spans="1:6">
      <c r="A837" s="7">
        <v>38800</v>
      </c>
      <c r="B837" s="45"/>
      <c r="C837" s="45"/>
      <c r="D837" s="45">
        <v>0</v>
      </c>
      <c r="E837" s="45"/>
      <c r="F837" s="45"/>
    </row>
    <row r="838" spans="1:6">
      <c r="A838" s="7">
        <v>38814</v>
      </c>
      <c r="B838" s="45"/>
      <c r="C838" s="45"/>
      <c r="D838" s="45">
        <v>0</v>
      </c>
      <c r="E838" s="45"/>
      <c r="F838" s="45"/>
    </row>
    <row r="839" spans="1:6">
      <c r="A839" s="7">
        <v>38821</v>
      </c>
      <c r="B839" s="45"/>
      <c r="C839" s="45"/>
      <c r="D839" s="45">
        <v>0</v>
      </c>
      <c r="E839" s="45"/>
      <c r="F839" s="45"/>
    </row>
    <row r="840" spans="1:6">
      <c r="A840" s="7">
        <v>38828</v>
      </c>
      <c r="B840" s="45"/>
      <c r="C840" s="45"/>
      <c r="D840" s="45">
        <v>0</v>
      </c>
      <c r="E840" s="45"/>
      <c r="F840" s="45"/>
    </row>
    <row r="841" spans="1:6">
      <c r="A841" s="7">
        <v>38835</v>
      </c>
      <c r="B841" s="45"/>
      <c r="C841" s="45"/>
      <c r="D841" s="45">
        <v>0</v>
      </c>
      <c r="E841" s="45"/>
      <c r="F841" s="45"/>
    </row>
    <row r="842" spans="1:6">
      <c r="A842" s="7">
        <v>38842</v>
      </c>
      <c r="B842" s="45"/>
      <c r="C842" s="45"/>
      <c r="D842" s="45">
        <v>0</v>
      </c>
      <c r="E842" s="45"/>
      <c r="F842" s="45"/>
    </row>
    <row r="843" spans="1:6">
      <c r="A843" s="7">
        <v>38849</v>
      </c>
      <c r="B843" s="45"/>
      <c r="C843" s="45"/>
      <c r="D843" s="45">
        <v>0</v>
      </c>
      <c r="E843" s="45"/>
      <c r="F843" s="45"/>
    </row>
    <row r="844" spans="1:6">
      <c r="A844" s="7">
        <v>38856</v>
      </c>
      <c r="B844" s="45"/>
      <c r="C844" s="45"/>
      <c r="D844" s="45">
        <v>0</v>
      </c>
      <c r="E844" s="45"/>
      <c r="F844" s="45"/>
    </row>
    <row r="845" spans="1:6">
      <c r="A845" s="7">
        <v>38863</v>
      </c>
      <c r="B845" s="45"/>
      <c r="C845" s="45"/>
      <c r="D845" s="45">
        <v>0</v>
      </c>
      <c r="E845" s="45"/>
      <c r="F845" s="45"/>
    </row>
    <row r="846" spans="1:6">
      <c r="A846" s="7">
        <v>38884</v>
      </c>
      <c r="B846" s="45"/>
      <c r="C846" s="45"/>
      <c r="D846" s="45">
        <v>0</v>
      </c>
      <c r="E846" s="45"/>
      <c r="F846" s="45"/>
    </row>
    <row r="847" spans="1:6">
      <c r="A847" s="7">
        <v>38891</v>
      </c>
      <c r="B847" s="45"/>
      <c r="C847" s="45"/>
      <c r="D847" s="45">
        <v>0</v>
      </c>
      <c r="E847" s="45"/>
      <c r="F847" s="45"/>
    </row>
    <row r="848" spans="1:6">
      <c r="A848" s="7">
        <v>38898</v>
      </c>
      <c r="B848" s="45"/>
      <c r="C848" s="45"/>
      <c r="D848" s="45">
        <v>0</v>
      </c>
      <c r="E848" s="45"/>
      <c r="F848" s="45"/>
    </row>
    <row r="849" spans="1:6">
      <c r="A849" s="7">
        <v>38905</v>
      </c>
      <c r="B849" s="45"/>
      <c r="C849" s="45"/>
      <c r="D849" s="45">
        <v>0</v>
      </c>
      <c r="E849" s="45"/>
      <c r="F849" s="45"/>
    </row>
    <row r="850" spans="1:6">
      <c r="A850" s="7">
        <v>38912</v>
      </c>
      <c r="B850" s="45"/>
      <c r="C850" s="45"/>
      <c r="D850" s="45">
        <v>0</v>
      </c>
      <c r="E850" s="45"/>
      <c r="F850" s="45"/>
    </row>
    <row r="851" spans="1:6">
      <c r="A851" s="7">
        <v>38919</v>
      </c>
      <c r="B851" s="45"/>
      <c r="C851" s="45"/>
      <c r="D851" s="45">
        <v>0</v>
      </c>
      <c r="E851" s="45"/>
      <c r="F851" s="45"/>
    </row>
    <row r="852" spans="1:6">
      <c r="A852" s="7">
        <v>38933</v>
      </c>
      <c r="B852" s="45"/>
      <c r="C852" s="45"/>
      <c r="D852" s="45">
        <v>0</v>
      </c>
      <c r="E852" s="45"/>
      <c r="F852" s="45"/>
    </row>
    <row r="853" spans="1:6">
      <c r="A853" s="7">
        <v>38940</v>
      </c>
      <c r="B853" s="45"/>
      <c r="C853" s="45"/>
      <c r="D853" s="45">
        <v>0</v>
      </c>
      <c r="E853" s="45"/>
      <c r="F853" s="45"/>
    </row>
    <row r="854" spans="1:6">
      <c r="A854" s="7">
        <v>38961</v>
      </c>
      <c r="B854" s="45"/>
      <c r="C854" s="45"/>
      <c r="D854" s="45">
        <v>0</v>
      </c>
      <c r="E854" s="45"/>
      <c r="F854" s="45"/>
    </row>
    <row r="855" spans="1:6">
      <c r="A855" s="7">
        <v>38968</v>
      </c>
      <c r="B855" s="45"/>
      <c r="C855" s="45"/>
      <c r="D855" s="45">
        <v>0</v>
      </c>
      <c r="E855" s="45"/>
      <c r="F855" s="45"/>
    </row>
    <row r="856" spans="1:6">
      <c r="A856" s="7">
        <v>38975</v>
      </c>
      <c r="B856" s="45"/>
      <c r="C856" s="45"/>
      <c r="D856" s="45">
        <v>0</v>
      </c>
      <c r="E856" s="45"/>
      <c r="F856" s="45"/>
    </row>
    <row r="857" spans="1:6">
      <c r="A857" s="7">
        <v>38982</v>
      </c>
      <c r="B857" s="45"/>
      <c r="C857" s="45"/>
      <c r="D857" s="45">
        <v>0</v>
      </c>
      <c r="E857" s="45"/>
      <c r="F857" s="45"/>
    </row>
    <row r="858" spans="1:6">
      <c r="A858" s="7">
        <v>38989</v>
      </c>
      <c r="B858" s="45"/>
      <c r="C858" s="45"/>
      <c r="D858" s="45">
        <v>0</v>
      </c>
      <c r="E858" s="45"/>
      <c r="F858" s="45"/>
    </row>
    <row r="859" spans="1:6">
      <c r="A859" s="7">
        <v>38996</v>
      </c>
      <c r="B859" s="45"/>
      <c r="C859" s="45"/>
      <c r="D859" s="45">
        <v>0</v>
      </c>
      <c r="E859" s="45"/>
      <c r="F859" s="45"/>
    </row>
    <row r="860" spans="1:6">
      <c r="A860" s="7">
        <v>39003</v>
      </c>
      <c r="B860" s="45"/>
      <c r="C860" s="45"/>
      <c r="D860" s="45">
        <v>0</v>
      </c>
      <c r="E860" s="45"/>
      <c r="F860" s="45"/>
    </row>
    <row r="861" spans="1:6">
      <c r="A861" s="7">
        <v>39010</v>
      </c>
      <c r="B861" s="45"/>
      <c r="C861" s="45"/>
      <c r="D861" s="45">
        <v>0</v>
      </c>
      <c r="E861" s="45"/>
      <c r="F861" s="45"/>
    </row>
    <row r="862" spans="1:6">
      <c r="A862" s="7">
        <v>39017</v>
      </c>
      <c r="B862" s="45"/>
      <c r="C862" s="45"/>
      <c r="D862" s="45">
        <v>0</v>
      </c>
      <c r="E862" s="45"/>
      <c r="F862" s="45"/>
    </row>
    <row r="863" spans="1:6">
      <c r="A863" s="7">
        <v>39024</v>
      </c>
      <c r="B863" s="45"/>
      <c r="C863" s="45"/>
      <c r="D863" s="45">
        <v>0</v>
      </c>
      <c r="E863" s="45"/>
      <c r="F863" s="45"/>
    </row>
    <row r="864" spans="1:6">
      <c r="A864" s="7">
        <v>39031</v>
      </c>
      <c r="B864" s="45"/>
      <c r="C864" s="45"/>
      <c r="D864" s="45">
        <v>0</v>
      </c>
      <c r="E864" s="45"/>
      <c r="F864" s="45"/>
    </row>
    <row r="865" spans="1:6">
      <c r="A865" s="7">
        <v>39038</v>
      </c>
      <c r="B865" s="45"/>
      <c r="C865" s="45"/>
      <c r="D865" s="45">
        <v>0</v>
      </c>
      <c r="E865" s="45"/>
      <c r="F865" s="45"/>
    </row>
    <row r="866" spans="1:6">
      <c r="A866" s="7">
        <v>39045</v>
      </c>
      <c r="B866" s="45"/>
      <c r="C866" s="45"/>
      <c r="D866" s="45">
        <v>0</v>
      </c>
      <c r="E866" s="45"/>
      <c r="F866" s="45"/>
    </row>
    <row r="867" spans="1:6">
      <c r="A867" s="7">
        <v>39178</v>
      </c>
      <c r="B867" s="45"/>
      <c r="C867" s="45"/>
      <c r="D867" s="45">
        <v>0</v>
      </c>
      <c r="E867" s="45"/>
      <c r="F867" s="45"/>
    </row>
    <row r="868" spans="1:6">
      <c r="A868" s="7">
        <v>39290</v>
      </c>
      <c r="B868" s="45"/>
      <c r="C868" s="45"/>
      <c r="D868" s="45">
        <v>0</v>
      </c>
      <c r="E868" s="45"/>
      <c r="F868" s="45"/>
    </row>
    <row r="869" spans="1:6">
      <c r="A869" s="7">
        <v>39528</v>
      </c>
      <c r="B869" s="45"/>
      <c r="C869" s="45"/>
      <c r="D869" s="45">
        <v>0</v>
      </c>
      <c r="E869" s="45"/>
      <c r="F869" s="45"/>
    </row>
    <row r="870" spans="1:6">
      <c r="A870" s="7">
        <v>39633</v>
      </c>
      <c r="B870" s="45"/>
      <c r="C870" s="45"/>
      <c r="D870" s="45">
        <v>0</v>
      </c>
      <c r="E870" s="45"/>
      <c r="F870" s="45"/>
    </row>
    <row r="871" spans="1:6">
      <c r="A871" s="7">
        <v>39717</v>
      </c>
      <c r="B871" s="45"/>
      <c r="C871" s="45"/>
      <c r="D871" s="45">
        <v>0</v>
      </c>
      <c r="E871" s="45"/>
      <c r="F871" s="45"/>
    </row>
    <row r="872" spans="1:6">
      <c r="A872" s="7">
        <v>39899</v>
      </c>
      <c r="B872" s="45"/>
      <c r="C872" s="45"/>
      <c r="D872" s="45">
        <v>0</v>
      </c>
      <c r="E872" s="45"/>
      <c r="F872" s="45"/>
    </row>
    <row r="873" spans="1:6">
      <c r="A873" s="7">
        <v>39913</v>
      </c>
      <c r="B873" s="45"/>
      <c r="C873" s="45"/>
      <c r="D873" s="45">
        <v>0</v>
      </c>
      <c r="E873" s="45"/>
      <c r="F873" s="45"/>
    </row>
    <row r="874" spans="1:6">
      <c r="A874" s="7">
        <v>39990</v>
      </c>
      <c r="B874" s="45"/>
      <c r="C874" s="45"/>
      <c r="D874" s="45">
        <v>0</v>
      </c>
      <c r="E874" s="45"/>
      <c r="F874" s="45"/>
    </row>
    <row r="875" spans="1:6">
      <c r="A875" s="7">
        <v>39997</v>
      </c>
      <c r="B875" s="45"/>
      <c r="C875" s="45"/>
      <c r="D875" s="45">
        <v>0</v>
      </c>
      <c r="E875" s="45"/>
      <c r="F875" s="45"/>
    </row>
    <row r="876" spans="1:6">
      <c r="A876" s="7">
        <v>40172</v>
      </c>
      <c r="B876" s="45"/>
      <c r="C876" s="45"/>
      <c r="D876" s="45">
        <v>0</v>
      </c>
      <c r="E876" s="45"/>
      <c r="F876" s="45"/>
    </row>
    <row r="877" spans="1:6">
      <c r="A877" s="7">
        <v>40179</v>
      </c>
      <c r="B877" s="45"/>
      <c r="C877" s="45"/>
      <c r="D877" s="45">
        <v>0</v>
      </c>
      <c r="E877" s="45"/>
      <c r="F877" s="45"/>
    </row>
    <row r="878" spans="1:6">
      <c r="A878" s="7">
        <v>40200</v>
      </c>
      <c r="B878" s="45"/>
      <c r="C878" s="45"/>
      <c r="D878" s="45">
        <v>0</v>
      </c>
      <c r="E878" s="45"/>
      <c r="F878" s="45"/>
    </row>
    <row r="879" spans="1:6">
      <c r="A879" s="7">
        <v>40228</v>
      </c>
      <c r="B879" s="45"/>
      <c r="C879" s="45"/>
      <c r="D879" s="45">
        <v>0</v>
      </c>
      <c r="E879" s="45"/>
      <c r="F879" s="45"/>
    </row>
    <row r="880" spans="1:6">
      <c r="A880" s="7">
        <v>40235</v>
      </c>
      <c r="B880" s="45"/>
      <c r="C880" s="45"/>
      <c r="D880" s="45">
        <v>0</v>
      </c>
      <c r="E880" s="45"/>
      <c r="F880" s="45"/>
    </row>
    <row r="881" spans="1:6">
      <c r="A881" s="7">
        <v>40242</v>
      </c>
      <c r="B881" s="45"/>
      <c r="C881" s="45"/>
      <c r="D881" s="45">
        <v>0</v>
      </c>
      <c r="E881" s="45"/>
      <c r="F881" s="45"/>
    </row>
    <row r="882" spans="1:6">
      <c r="A882" s="7">
        <v>40249</v>
      </c>
      <c r="B882" s="45"/>
      <c r="C882" s="45"/>
      <c r="D882" s="45">
        <v>0</v>
      </c>
      <c r="E882" s="45"/>
      <c r="F882" s="45"/>
    </row>
    <row r="883" spans="1:6">
      <c r="A883" s="7">
        <v>40256</v>
      </c>
      <c r="B883" s="45"/>
      <c r="C883" s="45"/>
      <c r="D883" s="45">
        <v>0</v>
      </c>
      <c r="E883" s="45"/>
      <c r="F883" s="45"/>
    </row>
    <row r="884" spans="1:6">
      <c r="A884" s="7">
        <v>40263</v>
      </c>
      <c r="B884" s="45"/>
      <c r="C884" s="45"/>
      <c r="D884" s="45">
        <v>0</v>
      </c>
      <c r="E884" s="45"/>
      <c r="F884" s="45"/>
    </row>
    <row r="885" spans="1:6">
      <c r="A885" s="7">
        <v>40270</v>
      </c>
      <c r="B885" s="45"/>
      <c r="C885" s="45"/>
      <c r="D885" s="45">
        <v>0</v>
      </c>
      <c r="E885" s="45"/>
      <c r="F885" s="45"/>
    </row>
    <row r="886" spans="1:6">
      <c r="A886" s="7">
        <v>40284</v>
      </c>
      <c r="B886" s="45"/>
      <c r="C886" s="45"/>
      <c r="D886" s="45">
        <v>0</v>
      </c>
      <c r="E886" s="45"/>
      <c r="F886" s="45"/>
    </row>
    <row r="887" spans="1:6">
      <c r="A887" s="7">
        <v>40291</v>
      </c>
      <c r="B887" s="45"/>
      <c r="C887" s="45"/>
      <c r="D887" s="45">
        <v>0</v>
      </c>
      <c r="E887" s="45"/>
      <c r="F887" s="45"/>
    </row>
    <row r="888" spans="1:6">
      <c r="A888" s="7">
        <v>40298</v>
      </c>
      <c r="B888" s="45"/>
      <c r="C888" s="45"/>
      <c r="D888" s="45">
        <v>0</v>
      </c>
      <c r="E888" s="45"/>
      <c r="F888" s="45"/>
    </row>
    <row r="889" spans="1:6">
      <c r="A889" s="7">
        <v>40536</v>
      </c>
      <c r="B889" s="45"/>
      <c r="C889" s="45"/>
      <c r="D889" s="45">
        <v>0</v>
      </c>
      <c r="E889" s="45"/>
      <c r="F889" s="45"/>
    </row>
    <row r="890" spans="1:6">
      <c r="A890" s="7">
        <v>40655</v>
      </c>
      <c r="B890" s="45"/>
      <c r="C890" s="45"/>
      <c r="D890" s="45">
        <v>0</v>
      </c>
      <c r="E890" s="45"/>
      <c r="F890" s="45"/>
    </row>
    <row r="891" spans="1:6">
      <c r="A891" s="7">
        <v>40858</v>
      </c>
      <c r="B891" s="45"/>
      <c r="C891" s="45"/>
      <c r="D891" s="45">
        <v>0</v>
      </c>
      <c r="E891" s="45"/>
      <c r="F891" s="45"/>
    </row>
    <row r="892" spans="1:6">
      <c r="A892" s="7">
        <v>40872</v>
      </c>
      <c r="B892" s="45"/>
      <c r="C892" s="45"/>
      <c r="D892" s="45">
        <v>0</v>
      </c>
      <c r="E892" s="45"/>
      <c r="F892" s="45"/>
    </row>
    <row r="893" spans="1:6">
      <c r="A893" s="7">
        <v>40914</v>
      </c>
      <c r="B893" s="45"/>
      <c r="C893" s="45"/>
      <c r="D893" s="45">
        <v>0</v>
      </c>
      <c r="E893" s="45"/>
      <c r="F893" s="45"/>
    </row>
    <row r="894" spans="1:6">
      <c r="A894" s="7">
        <v>40928</v>
      </c>
      <c r="B894" s="45"/>
      <c r="C894" s="45"/>
      <c r="D894" s="45">
        <v>0</v>
      </c>
      <c r="E894" s="45"/>
      <c r="F894" s="45"/>
    </row>
    <row r="895" spans="1:6">
      <c r="A895" s="7">
        <v>40935</v>
      </c>
      <c r="B895" s="45"/>
      <c r="C895" s="45"/>
      <c r="D895" s="45">
        <v>0</v>
      </c>
      <c r="E895" s="45"/>
      <c r="F895" s="45"/>
    </row>
    <row r="896" spans="1:6">
      <c r="A896" s="7">
        <v>40977</v>
      </c>
      <c r="B896" s="45"/>
      <c r="C896" s="45"/>
      <c r="D896" s="45">
        <v>0</v>
      </c>
      <c r="E896" s="45"/>
      <c r="F896" s="45"/>
    </row>
    <row r="897" spans="1:6">
      <c r="A897" s="7">
        <v>40991</v>
      </c>
      <c r="B897" s="45"/>
      <c r="C897" s="45"/>
      <c r="D897" s="45">
        <v>0</v>
      </c>
      <c r="E897" s="45"/>
      <c r="F897" s="45"/>
    </row>
    <row r="898" spans="1:6">
      <c r="A898" s="7">
        <v>41054</v>
      </c>
      <c r="B898" s="45"/>
      <c r="C898" s="45"/>
      <c r="D898" s="45">
        <v>0</v>
      </c>
      <c r="E898" s="45"/>
      <c r="F898" s="45"/>
    </row>
    <row r="899" spans="1:6">
      <c r="A899" s="7">
        <v>41096</v>
      </c>
      <c r="B899" s="45"/>
      <c r="C899" s="45"/>
      <c r="D899" s="45">
        <v>0</v>
      </c>
      <c r="E899" s="45"/>
      <c r="F899" s="45"/>
    </row>
    <row r="900" spans="1:6">
      <c r="A900" s="7">
        <v>41103</v>
      </c>
      <c r="B900" s="45"/>
      <c r="C900" s="45"/>
      <c r="D900" s="45">
        <v>0</v>
      </c>
      <c r="E900" s="45"/>
      <c r="F900" s="45"/>
    </row>
    <row r="901" spans="1:6">
      <c r="A901" s="7">
        <v>41110</v>
      </c>
      <c r="B901" s="45"/>
      <c r="C901" s="45"/>
      <c r="D901" s="45">
        <v>0</v>
      </c>
      <c r="E901" s="45"/>
      <c r="F901" s="45"/>
    </row>
    <row r="902" spans="1:6">
      <c r="A902" s="7">
        <v>41117</v>
      </c>
      <c r="B902" s="45"/>
      <c r="C902" s="45"/>
      <c r="D902" s="45">
        <v>0</v>
      </c>
      <c r="E902" s="45"/>
      <c r="F902" s="45"/>
    </row>
    <row r="903" spans="1:6">
      <c r="A903" s="7">
        <v>41215</v>
      </c>
      <c r="B903" s="45"/>
      <c r="C903" s="45"/>
      <c r="D903" s="45">
        <v>0</v>
      </c>
      <c r="E903" s="45"/>
      <c r="F903" s="45"/>
    </row>
    <row r="904" spans="1:6">
      <c r="A904" s="7">
        <v>41229</v>
      </c>
      <c r="B904" s="45"/>
      <c r="C904" s="45"/>
      <c r="D904" s="45">
        <v>0</v>
      </c>
      <c r="E904" s="45"/>
      <c r="F904" s="45"/>
    </row>
    <row r="905" spans="1:6">
      <c r="A905" s="7">
        <v>41355</v>
      </c>
      <c r="B905" s="45"/>
      <c r="C905" s="45"/>
      <c r="D905" s="45">
        <v>0</v>
      </c>
      <c r="E905" s="45"/>
      <c r="F905" s="45"/>
    </row>
    <row r="906" spans="1:6">
      <c r="A906" s="7">
        <v>41362</v>
      </c>
      <c r="B906" s="45"/>
      <c r="C906" s="45"/>
      <c r="D906" s="45">
        <v>0</v>
      </c>
      <c r="E906" s="45"/>
      <c r="F906" s="45"/>
    </row>
    <row r="907" spans="1:6">
      <c r="A907" s="7">
        <v>41390</v>
      </c>
      <c r="B907" s="45"/>
      <c r="C907" s="45"/>
      <c r="D907" s="45">
        <v>0</v>
      </c>
      <c r="E907" s="45"/>
      <c r="F907" s="45"/>
    </row>
    <row r="908" spans="1:6">
      <c r="A908" s="7">
        <v>41418</v>
      </c>
      <c r="B908" s="45"/>
      <c r="C908" s="45"/>
      <c r="D908" s="45">
        <v>0</v>
      </c>
      <c r="E908" s="45"/>
      <c r="F908" s="45"/>
    </row>
    <row r="909" spans="1:6">
      <c r="A909" s="7">
        <v>41481</v>
      </c>
      <c r="B909" s="45"/>
      <c r="C909" s="45"/>
      <c r="D909" s="45">
        <v>0</v>
      </c>
      <c r="E909" s="45"/>
      <c r="F909" s="45"/>
    </row>
    <row r="910" spans="1:6">
      <c r="A910" s="7">
        <v>41565</v>
      </c>
      <c r="B910" s="45"/>
      <c r="C910" s="45"/>
      <c r="D910" s="45">
        <v>0</v>
      </c>
      <c r="E910" s="45"/>
      <c r="F910" s="45"/>
    </row>
    <row r="911" spans="1:6">
      <c r="A911" s="7">
        <v>41635</v>
      </c>
      <c r="B911" s="45"/>
      <c r="C911" s="45"/>
      <c r="D911" s="45">
        <v>0</v>
      </c>
      <c r="E911" s="45"/>
      <c r="F911" s="45"/>
    </row>
    <row r="912" spans="1:6">
      <c r="A912" s="7">
        <v>41747</v>
      </c>
      <c r="B912" s="45"/>
      <c r="C912" s="45"/>
      <c r="D912" s="45">
        <v>0</v>
      </c>
      <c r="E912" s="45"/>
      <c r="F912" s="45"/>
    </row>
    <row r="913" spans="1:6">
      <c r="A913" s="7">
        <v>41775</v>
      </c>
      <c r="B913" s="45"/>
      <c r="C913" s="45"/>
      <c r="D913" s="45">
        <v>0</v>
      </c>
      <c r="E913" s="45"/>
      <c r="F913" s="45"/>
    </row>
    <row r="914" spans="1:6">
      <c r="A914" s="7">
        <v>41782</v>
      </c>
      <c r="B914" s="45"/>
      <c r="C914" s="45"/>
      <c r="D914" s="45">
        <v>0</v>
      </c>
      <c r="E914" s="45"/>
      <c r="F914" s="45"/>
    </row>
    <row r="915" spans="1:6">
      <c r="A915" s="7">
        <v>41824</v>
      </c>
      <c r="B915" s="45"/>
      <c r="C915" s="45"/>
      <c r="D915" s="45">
        <v>0</v>
      </c>
      <c r="E915" s="45"/>
      <c r="F915" s="45"/>
    </row>
    <row r="916" spans="1:6">
      <c r="A916" s="7">
        <v>41845</v>
      </c>
      <c r="B916" s="45"/>
      <c r="C916" s="45"/>
      <c r="D916" s="45">
        <v>0</v>
      </c>
      <c r="E916" s="45"/>
      <c r="F916" s="45"/>
    </row>
    <row r="917" spans="1:6">
      <c r="A917" s="7">
        <v>41901</v>
      </c>
      <c r="B917" s="45"/>
      <c r="C917" s="45"/>
      <c r="D917" s="45">
        <v>0</v>
      </c>
      <c r="E917" s="45"/>
      <c r="F917" s="45"/>
    </row>
    <row r="918" spans="1:6">
      <c r="A918" s="7">
        <v>41908</v>
      </c>
      <c r="B918" s="45"/>
      <c r="C918" s="45"/>
      <c r="D918" s="45">
        <v>0</v>
      </c>
      <c r="E918" s="45"/>
      <c r="F918" s="45"/>
    </row>
    <row r="919" spans="1:6">
      <c r="A919" s="7">
        <v>41943</v>
      </c>
      <c r="B919" s="45"/>
      <c r="C919" s="45"/>
      <c r="D919" s="45">
        <v>0</v>
      </c>
      <c r="E919" s="45"/>
      <c r="F919" s="45"/>
    </row>
    <row r="920" spans="1:6">
      <c r="A920" s="7">
        <v>41957</v>
      </c>
      <c r="B920" s="45"/>
      <c r="C920" s="45"/>
      <c r="D920" s="45">
        <v>0</v>
      </c>
      <c r="E920" s="45"/>
      <c r="F920" s="45"/>
    </row>
    <row r="921" spans="1:6">
      <c r="A921" s="7">
        <v>41964</v>
      </c>
      <c r="B921" s="45"/>
      <c r="C921" s="45"/>
      <c r="D921" s="45">
        <v>0</v>
      </c>
      <c r="E921" s="45"/>
      <c r="F921" s="45"/>
    </row>
    <row r="922" spans="1:6">
      <c r="A922" s="7">
        <v>42090</v>
      </c>
      <c r="B922" s="45"/>
      <c r="C922" s="45"/>
      <c r="D922" s="45">
        <v>0</v>
      </c>
      <c r="E922" s="45"/>
      <c r="F922" s="45"/>
    </row>
    <row r="923" spans="1:6">
      <c r="A923" s="7">
        <v>42139</v>
      </c>
      <c r="B923" s="45"/>
      <c r="C923" s="45"/>
      <c r="D923" s="45">
        <v>0</v>
      </c>
      <c r="E923" s="45"/>
      <c r="F923" s="45"/>
    </row>
    <row r="924" spans="1:6">
      <c r="A924" s="7">
        <v>42146</v>
      </c>
      <c r="B924" s="45"/>
      <c r="C924" s="45"/>
      <c r="D924" s="45">
        <v>0</v>
      </c>
      <c r="E924" s="45"/>
      <c r="F924" s="45"/>
    </row>
    <row r="925" spans="1:6">
      <c r="A925" s="7">
        <v>42181</v>
      </c>
      <c r="B925" s="45"/>
      <c r="C925" s="45"/>
      <c r="D925" s="45">
        <v>0</v>
      </c>
      <c r="E925" s="45"/>
      <c r="F925" s="45"/>
    </row>
    <row r="926" spans="1:6">
      <c r="A926" s="7">
        <v>42188</v>
      </c>
      <c r="B926" s="45"/>
      <c r="C926" s="45"/>
      <c r="D926" s="45">
        <v>0</v>
      </c>
      <c r="E926" s="45"/>
      <c r="F926" s="45"/>
    </row>
    <row r="927" spans="1:6">
      <c r="A927" s="7">
        <v>42195</v>
      </c>
      <c r="B927" s="45"/>
      <c r="C927" s="45"/>
      <c r="D927" s="45">
        <v>0</v>
      </c>
      <c r="E927" s="45"/>
      <c r="F927" s="45"/>
    </row>
    <row r="928" spans="1:6">
      <c r="A928" s="7">
        <v>42314</v>
      </c>
      <c r="B928" s="45"/>
      <c r="C928" s="45"/>
      <c r="D928" s="45">
        <v>0</v>
      </c>
      <c r="E928" s="45"/>
      <c r="F928" s="45"/>
    </row>
    <row r="929" spans="1:6">
      <c r="A929" s="7">
        <v>42321</v>
      </c>
      <c r="B929" s="45"/>
      <c r="C929" s="45"/>
      <c r="D929" s="45">
        <v>0</v>
      </c>
      <c r="E929" s="45"/>
      <c r="F929" s="45"/>
    </row>
    <row r="930" spans="1:6">
      <c r="A930" s="7">
        <v>42328</v>
      </c>
      <c r="B930" s="45"/>
      <c r="C930" s="45"/>
      <c r="D930" s="45">
        <v>0</v>
      </c>
      <c r="E930" s="45"/>
      <c r="F930" s="45"/>
    </row>
    <row r="931" spans="1:6">
      <c r="A931" s="7">
        <v>42363</v>
      </c>
      <c r="B931" s="45"/>
      <c r="C931" s="45"/>
      <c r="D931" s="45">
        <v>0</v>
      </c>
      <c r="E931" s="45"/>
      <c r="F931" s="45"/>
    </row>
    <row r="932" spans="1:6">
      <c r="A932" s="7">
        <v>42370</v>
      </c>
      <c r="B932" s="45"/>
      <c r="C932" s="45"/>
      <c r="D932" s="45">
        <v>0</v>
      </c>
      <c r="E932" s="45"/>
      <c r="F932" s="45"/>
    </row>
    <row r="933" spans="1:6">
      <c r="A933" s="7">
        <v>42454</v>
      </c>
      <c r="B933" s="45"/>
      <c r="C933" s="45"/>
      <c r="D933" s="45">
        <v>0</v>
      </c>
      <c r="E933" s="45"/>
      <c r="F933" s="45"/>
    </row>
    <row r="934" spans="1:6">
      <c r="A934" s="7">
        <v>42685</v>
      </c>
      <c r="B934" s="45"/>
      <c r="C934" s="45"/>
      <c r="D934" s="45">
        <v>0</v>
      </c>
      <c r="E934" s="45"/>
      <c r="F934" s="45"/>
    </row>
    <row r="935" spans="1:6">
      <c r="A935" s="7">
        <v>42692</v>
      </c>
      <c r="B935" s="45"/>
      <c r="C935" s="45"/>
      <c r="D935" s="45">
        <v>0</v>
      </c>
      <c r="E935" s="45"/>
      <c r="F935" s="45"/>
    </row>
    <row r="936" spans="1:6">
      <c r="A936" s="7">
        <v>42699</v>
      </c>
      <c r="B936" s="45"/>
      <c r="C936" s="45"/>
      <c r="D936" s="45">
        <v>0</v>
      </c>
      <c r="E936" s="45"/>
      <c r="F936" s="45"/>
    </row>
    <row r="937" spans="1:6">
      <c r="A937" s="7">
        <v>42762</v>
      </c>
      <c r="B937" s="45"/>
      <c r="C937" s="45"/>
      <c r="D937" s="45">
        <v>0</v>
      </c>
      <c r="E937" s="45"/>
      <c r="F937" s="45"/>
    </row>
    <row r="938" spans="1:6">
      <c r="A938" s="7">
        <v>42790</v>
      </c>
      <c r="B938" s="45"/>
      <c r="C938" s="45"/>
      <c r="D938" s="45">
        <v>0</v>
      </c>
      <c r="E938" s="45"/>
      <c r="F938" s="45"/>
    </row>
    <row r="939" spans="1:6">
      <c r="A939" s="7">
        <v>42818</v>
      </c>
      <c r="B939" s="45"/>
      <c r="C939" s="45"/>
      <c r="D939" s="45">
        <v>0</v>
      </c>
      <c r="E939" s="45"/>
      <c r="F939" s="45"/>
    </row>
    <row r="940" spans="1:6">
      <c r="A940" s="7">
        <v>42839</v>
      </c>
      <c r="B940" s="45"/>
      <c r="C940" s="45"/>
      <c r="D940" s="45">
        <v>0</v>
      </c>
      <c r="E940" s="45"/>
      <c r="F940" s="45"/>
    </row>
    <row r="941" spans="1:6">
      <c r="A941" s="7">
        <v>41579</v>
      </c>
      <c r="B941" s="45">
        <v>1368</v>
      </c>
      <c r="C941" s="45"/>
      <c r="D941" s="45"/>
      <c r="E941" s="45"/>
      <c r="F941" s="45"/>
    </row>
    <row r="942" spans="1:6">
      <c r="A942" s="7">
        <v>41586</v>
      </c>
      <c r="B942" s="45">
        <v>1368</v>
      </c>
      <c r="C942" s="45"/>
      <c r="D942" s="45"/>
      <c r="E942" s="45"/>
      <c r="F942" s="45"/>
    </row>
    <row r="943" spans="1:6">
      <c r="A943" s="7">
        <v>35608</v>
      </c>
      <c r="B943" s="45">
        <v>339.90000000000003</v>
      </c>
      <c r="C943" s="45"/>
      <c r="D943" s="45"/>
      <c r="E943" s="45"/>
      <c r="F943" s="45"/>
    </row>
    <row r="944" spans="1:6">
      <c r="A944" s="7">
        <v>35636</v>
      </c>
      <c r="B944" s="45"/>
      <c r="C944" s="45">
        <v>325.40000000000003</v>
      </c>
      <c r="D944" s="45"/>
      <c r="E944" s="45"/>
      <c r="F944" s="45"/>
    </row>
    <row r="945" spans="1:6">
      <c r="A945" s="7">
        <v>35734</v>
      </c>
      <c r="B945" s="45"/>
      <c r="C945" s="45">
        <v>314.2</v>
      </c>
      <c r="D945" s="45"/>
      <c r="E945" s="45"/>
      <c r="F945" s="45"/>
    </row>
    <row r="946" spans="1:6">
      <c r="A946" s="7">
        <v>35755</v>
      </c>
      <c r="B946" s="45">
        <v>304.40000000000003</v>
      </c>
      <c r="C946" s="45"/>
      <c r="D946" s="45"/>
      <c r="E946" s="45"/>
      <c r="F946" s="45"/>
    </row>
    <row r="947" spans="1:6">
      <c r="A947" s="7">
        <v>35811</v>
      </c>
      <c r="B947" s="45"/>
      <c r="C947" s="45">
        <v>285</v>
      </c>
      <c r="D947" s="45"/>
      <c r="E947" s="45"/>
      <c r="F947" s="45"/>
    </row>
    <row r="948" spans="1:6">
      <c r="A948" s="7">
        <v>35853</v>
      </c>
      <c r="B948" s="45">
        <v>300</v>
      </c>
      <c r="C948" s="45"/>
      <c r="D948" s="45"/>
      <c r="E948" s="45"/>
      <c r="F948" s="45"/>
    </row>
    <row r="949" spans="1:6">
      <c r="A949" s="7">
        <v>35860</v>
      </c>
      <c r="B949" s="45">
        <v>294.90000000000003</v>
      </c>
      <c r="C949" s="45"/>
      <c r="D949" s="45"/>
      <c r="E949" s="45"/>
      <c r="F949" s="45"/>
    </row>
    <row r="950" spans="1:6">
      <c r="A950" s="7">
        <v>35867</v>
      </c>
      <c r="B950" s="45"/>
      <c r="C950" s="45">
        <v>292.5</v>
      </c>
      <c r="D950" s="45"/>
      <c r="E950" s="45"/>
      <c r="F950" s="45"/>
    </row>
    <row r="951" spans="1:6">
      <c r="A951" s="7">
        <v>35965</v>
      </c>
      <c r="B951" s="45"/>
      <c r="C951" s="45">
        <v>298.5</v>
      </c>
      <c r="D951" s="45"/>
      <c r="E951" s="45"/>
      <c r="F951" s="45"/>
    </row>
    <row r="952" spans="1:6">
      <c r="A952" s="7">
        <v>35993</v>
      </c>
      <c r="B952" s="45"/>
      <c r="C952" s="45">
        <v>291.60000000000002</v>
      </c>
      <c r="D952" s="45"/>
      <c r="E952" s="45"/>
      <c r="F952" s="45"/>
    </row>
    <row r="953" spans="1:6">
      <c r="A953" s="7">
        <v>36028</v>
      </c>
      <c r="B953" s="45">
        <v>286</v>
      </c>
      <c r="C953" s="45"/>
      <c r="D953" s="45"/>
      <c r="E953" s="45"/>
      <c r="F953" s="45"/>
    </row>
    <row r="954" spans="1:6">
      <c r="A954" s="7">
        <v>36056</v>
      </c>
      <c r="B954" s="45"/>
      <c r="C954" s="45">
        <v>288.60000000000002</v>
      </c>
      <c r="D954" s="45"/>
      <c r="E954" s="45"/>
      <c r="F954" s="45"/>
    </row>
    <row r="955" spans="1:6">
      <c r="A955" s="7">
        <v>36063</v>
      </c>
      <c r="B955" s="45"/>
      <c r="C955" s="45">
        <v>291.3</v>
      </c>
      <c r="D955" s="45"/>
      <c r="E955" s="45"/>
      <c r="F955" s="45"/>
    </row>
    <row r="956" spans="1:6">
      <c r="A956" s="7">
        <v>36077</v>
      </c>
      <c r="B956" s="45">
        <v>296.90000000000003</v>
      </c>
      <c r="C956" s="45"/>
      <c r="D956" s="45"/>
      <c r="E956" s="45"/>
      <c r="F956" s="45"/>
    </row>
    <row r="957" spans="1:6">
      <c r="A957" s="7">
        <v>36119</v>
      </c>
      <c r="B957" s="45"/>
      <c r="C957" s="45">
        <v>295.5</v>
      </c>
      <c r="D957" s="45"/>
      <c r="E957" s="45"/>
      <c r="F957" s="45"/>
    </row>
    <row r="958" spans="1:6">
      <c r="A958" s="7">
        <v>36168</v>
      </c>
      <c r="B958" s="45">
        <v>297</v>
      </c>
      <c r="C958" s="45"/>
      <c r="D958" s="45"/>
      <c r="E958" s="45"/>
      <c r="F958" s="45"/>
    </row>
    <row r="959" spans="1:6">
      <c r="A959" s="7">
        <v>36175</v>
      </c>
      <c r="B959" s="45"/>
      <c r="C959" s="45">
        <v>284.5</v>
      </c>
      <c r="D959" s="45"/>
      <c r="E959" s="45"/>
      <c r="F959" s="45"/>
    </row>
    <row r="960" spans="1:6">
      <c r="A960" s="7">
        <v>36231</v>
      </c>
      <c r="B960" s="45">
        <v>294</v>
      </c>
      <c r="C960" s="45"/>
      <c r="D960" s="45"/>
      <c r="E960" s="45"/>
      <c r="F960" s="45"/>
    </row>
    <row r="961" spans="1:6">
      <c r="A961" s="7">
        <v>36238</v>
      </c>
      <c r="B961" s="45"/>
      <c r="C961" s="45">
        <v>280.60000000000002</v>
      </c>
      <c r="D961" s="45"/>
      <c r="E961" s="45"/>
      <c r="F961" s="45"/>
    </row>
    <row r="962" spans="1:6">
      <c r="A962" s="7">
        <v>36245</v>
      </c>
      <c r="B962" s="45"/>
      <c r="C962" s="45">
        <v>278.5</v>
      </c>
      <c r="D962" s="45"/>
      <c r="E962" s="45"/>
      <c r="F962" s="45"/>
    </row>
    <row r="963" spans="1:6">
      <c r="A963" s="7">
        <v>36287</v>
      </c>
      <c r="B963" s="45"/>
      <c r="C963" s="45">
        <v>288.40000000000003</v>
      </c>
      <c r="D963" s="45"/>
      <c r="E963" s="45"/>
      <c r="F963" s="45"/>
    </row>
    <row r="964" spans="1:6">
      <c r="A964" s="7">
        <v>36294</v>
      </c>
      <c r="B964" s="45"/>
      <c r="C964" s="45">
        <v>276</v>
      </c>
      <c r="D964" s="45"/>
      <c r="E964" s="45"/>
      <c r="F964" s="45"/>
    </row>
    <row r="965" spans="1:6">
      <c r="A965" s="7">
        <v>36350</v>
      </c>
      <c r="B965" s="45"/>
      <c r="C965" s="45">
        <v>256.3</v>
      </c>
      <c r="D965" s="45"/>
      <c r="E965" s="45"/>
      <c r="F965" s="45"/>
    </row>
    <row r="966" spans="1:6">
      <c r="A966" s="7">
        <v>36378</v>
      </c>
      <c r="B966" s="45"/>
      <c r="C966" s="45">
        <v>256.8</v>
      </c>
      <c r="D966" s="45"/>
      <c r="E966" s="45"/>
      <c r="F966" s="45"/>
    </row>
    <row r="967" spans="1:6">
      <c r="A967" s="7">
        <v>36406</v>
      </c>
      <c r="B967" s="45">
        <v>254.5</v>
      </c>
      <c r="C967" s="45"/>
      <c r="D967" s="45"/>
      <c r="E967" s="45"/>
      <c r="F967" s="45"/>
    </row>
    <row r="968" spans="1:6">
      <c r="A968" s="7">
        <v>36700</v>
      </c>
      <c r="B968" s="45">
        <v>287.5</v>
      </c>
      <c r="C968" s="45"/>
      <c r="D968" s="45"/>
      <c r="E968" s="45"/>
      <c r="F968" s="45"/>
    </row>
    <row r="969" spans="1:6">
      <c r="A969" s="7">
        <v>36819</v>
      </c>
      <c r="B969" s="45">
        <v>272</v>
      </c>
      <c r="C969" s="45"/>
      <c r="D969" s="45"/>
      <c r="E969" s="45"/>
      <c r="F969" s="45"/>
    </row>
    <row r="970" spans="1:6">
      <c r="A970" s="7">
        <v>36952</v>
      </c>
      <c r="B970" s="45"/>
      <c r="C970" s="45">
        <v>262.3</v>
      </c>
      <c r="D970" s="45"/>
      <c r="E970" s="45"/>
      <c r="F970" s="45"/>
    </row>
    <row r="971" spans="1:6">
      <c r="A971" s="7">
        <v>37127</v>
      </c>
      <c r="B971" s="45">
        <v>275.5</v>
      </c>
      <c r="C971" s="45"/>
      <c r="D971" s="45"/>
      <c r="E971" s="45"/>
      <c r="F971" s="45"/>
    </row>
    <row r="972" spans="1:6">
      <c r="A972" s="7">
        <v>37155</v>
      </c>
      <c r="B972" s="45">
        <v>291</v>
      </c>
      <c r="C972" s="45"/>
      <c r="D972" s="45"/>
      <c r="E972" s="45"/>
      <c r="F972" s="45"/>
    </row>
    <row r="973" spans="1:6">
      <c r="A973" s="7">
        <v>37232</v>
      </c>
      <c r="B973" s="45">
        <v>274.2</v>
      </c>
      <c r="C973" s="45"/>
      <c r="D973" s="45"/>
      <c r="E973" s="45"/>
      <c r="F973" s="45"/>
    </row>
    <row r="974" spans="1:6">
      <c r="A974" s="7">
        <v>37239</v>
      </c>
      <c r="B974" s="45">
        <v>278.3</v>
      </c>
      <c r="C974" s="45"/>
      <c r="D974" s="45"/>
      <c r="E974" s="45"/>
      <c r="F974" s="45"/>
    </row>
    <row r="975" spans="1:6">
      <c r="A975" s="7">
        <v>37246</v>
      </c>
      <c r="B975" s="45">
        <v>278.3</v>
      </c>
      <c r="C975" s="45"/>
      <c r="D975" s="45"/>
      <c r="E975" s="45"/>
      <c r="F975" s="45"/>
    </row>
    <row r="976" spans="1:6">
      <c r="A976" s="7">
        <v>37253</v>
      </c>
      <c r="B976" s="45">
        <v>278</v>
      </c>
      <c r="C976" s="45"/>
      <c r="D976" s="45"/>
      <c r="E976" s="45"/>
      <c r="F976" s="45"/>
    </row>
    <row r="977" spans="1:6">
      <c r="A977" s="7">
        <v>37260</v>
      </c>
      <c r="B977" s="45">
        <v>279.10000000000002</v>
      </c>
      <c r="C977" s="45"/>
      <c r="D977" s="45"/>
      <c r="E977" s="45"/>
      <c r="F977" s="45"/>
    </row>
    <row r="978" spans="1:6">
      <c r="A978" s="7">
        <v>37337</v>
      </c>
      <c r="B978" s="45"/>
      <c r="C978" s="45">
        <v>293</v>
      </c>
      <c r="D978" s="45"/>
      <c r="E978" s="45"/>
      <c r="F978" s="45"/>
    </row>
    <row r="979" spans="1:6">
      <c r="A979" s="7">
        <v>37498</v>
      </c>
      <c r="B979" s="45">
        <v>312.90000000000003</v>
      </c>
      <c r="C979" s="45"/>
      <c r="D979" s="45"/>
      <c r="E979" s="45"/>
      <c r="F979" s="45"/>
    </row>
    <row r="980" spans="1:6">
      <c r="A980" s="7">
        <v>37554</v>
      </c>
      <c r="B980" s="45">
        <v>314</v>
      </c>
      <c r="C980" s="45"/>
      <c r="D980" s="45"/>
      <c r="E980" s="45"/>
      <c r="F980" s="45"/>
    </row>
    <row r="981" spans="1:6">
      <c r="A981" s="7">
        <v>37582</v>
      </c>
      <c r="B981" s="45"/>
      <c r="C981" s="45">
        <v>317</v>
      </c>
      <c r="D981" s="45"/>
      <c r="E981" s="45"/>
      <c r="F981" s="45"/>
    </row>
    <row r="982" spans="1:6">
      <c r="A982" s="7">
        <v>37659</v>
      </c>
      <c r="B982" s="45"/>
      <c r="C982" s="45">
        <v>368.7</v>
      </c>
      <c r="D982" s="45"/>
      <c r="E982" s="45"/>
      <c r="F982" s="45"/>
    </row>
    <row r="983" spans="1:6">
      <c r="A983" s="7">
        <v>37778</v>
      </c>
      <c r="B983" s="45"/>
      <c r="C983" s="45">
        <v>363.5</v>
      </c>
      <c r="D983" s="45"/>
      <c r="E983" s="45"/>
      <c r="F983" s="45"/>
    </row>
    <row r="984" spans="1:6">
      <c r="A984" s="7">
        <v>37911</v>
      </c>
      <c r="B984" s="45"/>
      <c r="C984" s="45">
        <v>370.2</v>
      </c>
      <c r="D984" s="45"/>
      <c r="E984" s="45"/>
      <c r="F984" s="45"/>
    </row>
    <row r="985" spans="1:6">
      <c r="A985" s="7">
        <v>37925</v>
      </c>
      <c r="B985" s="45">
        <v>388.5</v>
      </c>
      <c r="C985" s="45"/>
      <c r="D985" s="45"/>
      <c r="E985" s="45"/>
      <c r="F985" s="45"/>
    </row>
    <row r="986" spans="1:6">
      <c r="A986" s="7">
        <v>37974</v>
      </c>
      <c r="B986" s="45"/>
      <c r="C986" s="45">
        <v>408.2</v>
      </c>
      <c r="D986" s="45"/>
      <c r="E986" s="45"/>
      <c r="F986" s="45"/>
    </row>
    <row r="987" spans="1:6">
      <c r="A987" s="7">
        <v>38030</v>
      </c>
      <c r="B987" s="45"/>
      <c r="C987" s="45">
        <v>408</v>
      </c>
      <c r="D987" s="45"/>
      <c r="E987" s="45"/>
      <c r="F987" s="45"/>
    </row>
    <row r="988" spans="1:6">
      <c r="A988" s="7">
        <v>38205</v>
      </c>
      <c r="B988" s="45"/>
      <c r="C988" s="45">
        <v>399.7</v>
      </c>
      <c r="D988" s="45"/>
      <c r="E988" s="45"/>
      <c r="F988" s="45"/>
    </row>
    <row r="989" spans="1:6">
      <c r="A989" s="7">
        <v>38219</v>
      </c>
      <c r="B989" s="45"/>
      <c r="C989" s="45">
        <v>412.5</v>
      </c>
      <c r="D989" s="45"/>
      <c r="E989" s="45"/>
      <c r="F989" s="45"/>
    </row>
    <row r="990" spans="1:6">
      <c r="A990" s="7">
        <v>38268</v>
      </c>
      <c r="B990" s="45"/>
      <c r="C990" s="45">
        <v>422.5</v>
      </c>
      <c r="D990" s="45"/>
      <c r="E990" s="45"/>
      <c r="F990" s="45"/>
    </row>
    <row r="991" spans="1:6">
      <c r="A991" s="7">
        <v>38296</v>
      </c>
      <c r="B991" s="45"/>
      <c r="C991" s="45">
        <v>424.1</v>
      </c>
      <c r="D991" s="45"/>
      <c r="E991" s="45"/>
      <c r="F991" s="45"/>
    </row>
    <row r="992" spans="1:6">
      <c r="A992" s="7">
        <v>38380</v>
      </c>
      <c r="B992" s="45">
        <v>426</v>
      </c>
      <c r="C992" s="45"/>
      <c r="D992" s="45"/>
      <c r="E992" s="45"/>
      <c r="F992" s="45"/>
    </row>
    <row r="993" spans="1:6">
      <c r="A993" s="7">
        <v>38443</v>
      </c>
      <c r="B993" s="45"/>
      <c r="C993" s="45">
        <v>425.7</v>
      </c>
      <c r="D993" s="45"/>
      <c r="E993" s="45"/>
      <c r="F993" s="45"/>
    </row>
    <row r="994" spans="1:6">
      <c r="A994" s="7">
        <v>38506</v>
      </c>
      <c r="B994" s="45">
        <v>423.8</v>
      </c>
      <c r="C994" s="45"/>
      <c r="D994" s="45"/>
      <c r="E994" s="45"/>
      <c r="F994" s="45"/>
    </row>
    <row r="995" spans="1:6">
      <c r="A995" s="7">
        <v>38583</v>
      </c>
      <c r="B995" s="45"/>
      <c r="C995" s="45">
        <v>436.5</v>
      </c>
      <c r="D995" s="45"/>
      <c r="E995" s="45"/>
      <c r="F995" s="45"/>
    </row>
    <row r="996" spans="1:6">
      <c r="A996" s="7">
        <v>38716</v>
      </c>
      <c r="B996" s="45">
        <v>517.79999999999995</v>
      </c>
      <c r="C996" s="45"/>
      <c r="D996" s="45"/>
      <c r="E996" s="45"/>
      <c r="F996" s="45"/>
    </row>
    <row r="997" spans="1:6">
      <c r="A997" s="7">
        <v>38758</v>
      </c>
      <c r="B997" s="45"/>
      <c r="C997" s="45">
        <v>549</v>
      </c>
      <c r="D997" s="45"/>
      <c r="E997" s="45"/>
      <c r="F997" s="45"/>
    </row>
    <row r="998" spans="1:6">
      <c r="A998" s="7">
        <v>38807</v>
      </c>
      <c r="B998" s="45"/>
      <c r="C998" s="45">
        <v>581</v>
      </c>
      <c r="D998" s="45"/>
      <c r="E998" s="45"/>
      <c r="F998" s="45"/>
    </row>
    <row r="999" spans="1:6">
      <c r="A999" s="7">
        <v>38870</v>
      </c>
      <c r="B999" s="45"/>
      <c r="C999" s="45">
        <v>634</v>
      </c>
      <c r="D999" s="45"/>
      <c r="E999" s="45"/>
      <c r="F999" s="45"/>
    </row>
    <row r="1000" spans="1:6">
      <c r="A1000" s="7">
        <v>38877</v>
      </c>
      <c r="B1000" s="45"/>
      <c r="C1000" s="45">
        <v>606</v>
      </c>
      <c r="D1000" s="45"/>
      <c r="E1000" s="45"/>
      <c r="F1000" s="45"/>
    </row>
    <row r="1001" spans="1:6">
      <c r="A1001" s="7">
        <v>38926</v>
      </c>
      <c r="B1001" s="45">
        <v>635</v>
      </c>
      <c r="C1001" s="45"/>
      <c r="D1001" s="45"/>
      <c r="E1001" s="45"/>
      <c r="F1001" s="45"/>
    </row>
    <row r="1002" spans="1:6">
      <c r="A1002" s="7">
        <v>38947</v>
      </c>
      <c r="B1002" s="45"/>
      <c r="C1002" s="45">
        <v>606</v>
      </c>
      <c r="D1002" s="45"/>
      <c r="E1002" s="45"/>
      <c r="F1002" s="45"/>
    </row>
    <row r="1003" spans="1:6">
      <c r="A1003" s="7">
        <v>38954</v>
      </c>
      <c r="B1003" s="45"/>
      <c r="C1003" s="45">
        <v>621.80000000000007</v>
      </c>
      <c r="D1003" s="45"/>
      <c r="E1003" s="45"/>
      <c r="F1003" s="45"/>
    </row>
    <row r="1004" spans="1:6">
      <c r="A1004" s="7">
        <v>39052</v>
      </c>
      <c r="B1004" s="45"/>
      <c r="C1004" s="45">
        <v>644</v>
      </c>
      <c r="D1004" s="45"/>
      <c r="E1004" s="45"/>
      <c r="F1004" s="45"/>
    </row>
    <row r="1005" spans="1:6">
      <c r="A1005" s="7">
        <v>39164</v>
      </c>
      <c r="B1005" s="45"/>
      <c r="C1005" s="45">
        <v>655.20000000000005</v>
      </c>
      <c r="D1005" s="45"/>
      <c r="E1005" s="45"/>
      <c r="F1005" s="45"/>
    </row>
    <row r="1006" spans="1:6">
      <c r="A1006" s="7">
        <v>39395</v>
      </c>
      <c r="B1006" s="45"/>
      <c r="C1006" s="45">
        <v>830.80000000000007</v>
      </c>
      <c r="D1006" s="45"/>
      <c r="E1006" s="45"/>
      <c r="F1006" s="45"/>
    </row>
    <row r="1007" spans="1:6">
      <c r="A1007" s="7">
        <v>39682</v>
      </c>
      <c r="B1007" s="45">
        <v>987.6</v>
      </c>
      <c r="C1007" s="45"/>
      <c r="D1007" s="45"/>
      <c r="E1007" s="45"/>
      <c r="F1007" s="45"/>
    </row>
    <row r="1008" spans="1:6">
      <c r="A1008" s="7">
        <v>39696</v>
      </c>
      <c r="B1008" s="45"/>
      <c r="C1008" s="45">
        <v>775</v>
      </c>
      <c r="D1008" s="45"/>
      <c r="E1008" s="45"/>
      <c r="F1008" s="45"/>
    </row>
    <row r="1009" spans="1:6">
      <c r="A1009" s="7">
        <v>39885</v>
      </c>
      <c r="B1009" s="45">
        <v>929.6</v>
      </c>
      <c r="C1009" s="45"/>
      <c r="D1009" s="45"/>
      <c r="E1009" s="45"/>
      <c r="F1009" s="45"/>
    </row>
    <row r="1010" spans="1:6">
      <c r="A1010" s="7">
        <v>40095</v>
      </c>
      <c r="B1010" s="45"/>
      <c r="C1010" s="45">
        <v>1041.5</v>
      </c>
      <c r="D1010" s="45"/>
      <c r="E1010" s="45"/>
      <c r="F1010" s="45"/>
    </row>
    <row r="1011" spans="1:6">
      <c r="A1011" s="7">
        <v>40207</v>
      </c>
      <c r="B1011" s="45"/>
      <c r="C1011" s="45">
        <v>1073</v>
      </c>
      <c r="D1011" s="45"/>
      <c r="E1011" s="45"/>
      <c r="F1011" s="45"/>
    </row>
    <row r="1012" spans="1:6">
      <c r="A1012" s="7">
        <v>40214</v>
      </c>
      <c r="B1012" s="45">
        <v>1156</v>
      </c>
      <c r="C1012" s="45"/>
      <c r="D1012" s="45"/>
      <c r="E1012" s="45"/>
      <c r="F1012" s="45"/>
    </row>
    <row r="1013" spans="1:6">
      <c r="A1013" s="7">
        <v>40277</v>
      </c>
      <c r="B1013" s="45"/>
      <c r="C1013" s="45">
        <v>1126</v>
      </c>
      <c r="D1013" s="45"/>
      <c r="E1013" s="45"/>
      <c r="F1013" s="45"/>
    </row>
    <row r="1014" spans="1:6">
      <c r="A1014" s="7">
        <v>40319</v>
      </c>
      <c r="B1014" s="45"/>
      <c r="C1014" s="45">
        <v>1120</v>
      </c>
      <c r="D1014" s="45"/>
      <c r="E1014" s="45"/>
      <c r="F1014" s="45"/>
    </row>
    <row r="1015" spans="1:6">
      <c r="A1015" s="7">
        <v>40368</v>
      </c>
      <c r="B1015" s="45"/>
      <c r="C1015" s="45">
        <v>1208.2</v>
      </c>
      <c r="D1015" s="45"/>
      <c r="E1015" s="45"/>
      <c r="F1015" s="45"/>
    </row>
    <row r="1016" spans="1:6">
      <c r="A1016" s="7">
        <v>40865</v>
      </c>
      <c r="B1016" s="45"/>
      <c r="C1016" s="45">
        <v>1726</v>
      </c>
      <c r="D1016" s="45"/>
      <c r="E1016" s="45"/>
      <c r="F1016" s="45"/>
    </row>
    <row r="1017" spans="1:6">
      <c r="A1017" s="7">
        <v>40921</v>
      </c>
      <c r="B1017" s="45"/>
      <c r="C1017" s="45">
        <v>1639.5</v>
      </c>
      <c r="D1017" s="45"/>
      <c r="E1017" s="45"/>
      <c r="F1017" s="45"/>
    </row>
    <row r="1018" spans="1:6">
      <c r="A1018" s="7">
        <v>40984</v>
      </c>
      <c r="B1018" s="45"/>
      <c r="C1018" s="45">
        <v>1660.2</v>
      </c>
      <c r="D1018" s="45"/>
      <c r="E1018" s="45"/>
      <c r="F1018" s="45"/>
    </row>
    <row r="1019" spans="1:6">
      <c r="A1019" s="7">
        <v>41033</v>
      </c>
      <c r="B1019" s="45">
        <v>1643</v>
      </c>
      <c r="C1019" s="45"/>
      <c r="D1019" s="45"/>
      <c r="E1019" s="45"/>
      <c r="F1019" s="45"/>
    </row>
    <row r="1020" spans="1:6">
      <c r="A1020" s="7">
        <v>41145</v>
      </c>
      <c r="B1020" s="45"/>
      <c r="C1020" s="45">
        <v>1546</v>
      </c>
      <c r="D1020" s="45"/>
      <c r="E1020" s="45"/>
      <c r="F1020" s="45"/>
    </row>
    <row r="1021" spans="1:6">
      <c r="A1021" s="7">
        <v>41152</v>
      </c>
      <c r="B1021" s="45"/>
      <c r="C1021" s="45">
        <v>1595</v>
      </c>
      <c r="D1021" s="45"/>
      <c r="E1021" s="45"/>
      <c r="F1021" s="45"/>
    </row>
    <row r="1022" spans="1:6">
      <c r="A1022" s="7">
        <v>41159</v>
      </c>
      <c r="B1022" s="45"/>
      <c r="C1022" s="45">
        <v>1675</v>
      </c>
      <c r="D1022" s="45"/>
      <c r="E1022" s="45"/>
      <c r="F1022" s="45"/>
    </row>
    <row r="1023" spans="1:6">
      <c r="A1023" s="7">
        <v>41166</v>
      </c>
      <c r="B1023" s="45"/>
      <c r="C1023" s="45">
        <v>1705</v>
      </c>
      <c r="D1023" s="45"/>
      <c r="E1023" s="45"/>
      <c r="F1023" s="45"/>
    </row>
    <row r="1024" spans="1:6">
      <c r="A1024" s="7">
        <v>41173</v>
      </c>
      <c r="B1024" s="45"/>
      <c r="C1024" s="45">
        <v>1750</v>
      </c>
      <c r="D1024" s="45"/>
      <c r="E1024" s="45"/>
      <c r="F1024" s="45"/>
    </row>
    <row r="1025" spans="1:6">
      <c r="A1025" s="7">
        <v>41208</v>
      </c>
      <c r="B1025" s="45"/>
      <c r="C1025" s="45">
        <v>1709</v>
      </c>
      <c r="D1025" s="45"/>
      <c r="E1025" s="45"/>
      <c r="F1025" s="45"/>
    </row>
    <row r="1026" spans="1:6">
      <c r="A1026" s="7">
        <v>41222</v>
      </c>
      <c r="B1026" s="45"/>
      <c r="C1026" s="45">
        <v>1665</v>
      </c>
      <c r="D1026" s="45"/>
      <c r="E1026" s="45"/>
      <c r="F1026" s="45"/>
    </row>
    <row r="1027" spans="1:6">
      <c r="A1027" s="7">
        <v>41236</v>
      </c>
      <c r="B1027" s="45"/>
      <c r="C1027" s="45">
        <v>1712.2</v>
      </c>
      <c r="D1027" s="45"/>
      <c r="E1027" s="45"/>
      <c r="F1027" s="45"/>
    </row>
    <row r="1028" spans="1:6">
      <c r="A1028" s="7">
        <v>41264</v>
      </c>
      <c r="B1028" s="45">
        <v>1768</v>
      </c>
      <c r="C1028" s="45"/>
      <c r="D1028" s="45"/>
      <c r="E1028" s="45"/>
      <c r="F1028" s="45"/>
    </row>
    <row r="1029" spans="1:6">
      <c r="A1029" s="7">
        <v>41271</v>
      </c>
      <c r="B1029" s="45"/>
      <c r="C1029" s="45">
        <v>1630</v>
      </c>
      <c r="D1029" s="45"/>
      <c r="E1029" s="45"/>
      <c r="F1029" s="45"/>
    </row>
    <row r="1030" spans="1:6">
      <c r="A1030" s="7">
        <v>41278</v>
      </c>
      <c r="B1030" s="45"/>
      <c r="C1030" s="45">
        <v>1620</v>
      </c>
      <c r="D1030" s="45"/>
      <c r="E1030" s="45"/>
      <c r="F1030" s="45"/>
    </row>
    <row r="1031" spans="1:6">
      <c r="A1031" s="7">
        <v>41285</v>
      </c>
      <c r="B1031" s="45"/>
      <c r="C1031" s="45">
        <v>1650.6000000000001</v>
      </c>
      <c r="D1031" s="45"/>
      <c r="E1031" s="45"/>
      <c r="F1031" s="45"/>
    </row>
    <row r="1032" spans="1:6">
      <c r="A1032" s="7">
        <v>41292</v>
      </c>
      <c r="B1032" s="45"/>
      <c r="C1032" s="45">
        <v>1620</v>
      </c>
      <c r="D1032" s="45"/>
      <c r="E1032" s="45"/>
      <c r="F1032" s="45"/>
    </row>
    <row r="1033" spans="1:6">
      <c r="A1033" s="7">
        <v>41299</v>
      </c>
      <c r="B1033" s="45"/>
      <c r="C1033" s="45">
        <v>1620</v>
      </c>
      <c r="D1033" s="45"/>
      <c r="E1033" s="45"/>
      <c r="F1033" s="45"/>
    </row>
    <row r="1034" spans="1:6">
      <c r="A1034" s="7">
        <v>41341</v>
      </c>
      <c r="B1034" s="45">
        <v>1665.1000000000001</v>
      </c>
      <c r="C1034" s="45"/>
      <c r="D1034" s="45"/>
      <c r="E1034" s="45"/>
      <c r="F1034" s="45"/>
    </row>
    <row r="1035" spans="1:6">
      <c r="A1035" s="7">
        <v>41348</v>
      </c>
      <c r="B1035" s="45">
        <v>1665.1000000000001</v>
      </c>
      <c r="C1035" s="45"/>
      <c r="D1035" s="45"/>
      <c r="E1035" s="45"/>
      <c r="F1035" s="45"/>
    </row>
    <row r="1036" spans="1:6">
      <c r="A1036" s="7">
        <v>41383</v>
      </c>
      <c r="B1036" s="45">
        <v>1622</v>
      </c>
      <c r="C1036" s="45"/>
      <c r="D1036" s="45"/>
      <c r="E1036" s="45"/>
      <c r="F1036" s="45"/>
    </row>
    <row r="1037" spans="1:6">
      <c r="A1037" s="7">
        <v>41474</v>
      </c>
      <c r="B1037" s="45">
        <v>1350</v>
      </c>
      <c r="C1037" s="45"/>
      <c r="D1037" s="45"/>
      <c r="E1037" s="45"/>
      <c r="F1037" s="45"/>
    </row>
    <row r="1038" spans="1:6">
      <c r="A1038" s="7">
        <v>41572</v>
      </c>
      <c r="B1038" s="45"/>
      <c r="C1038" s="45"/>
      <c r="D1038" s="45"/>
      <c r="E1038" s="45"/>
      <c r="F1038" s="45"/>
    </row>
    <row r="1039" spans="1:6">
      <c r="A1039" s="7">
        <v>41593</v>
      </c>
      <c r="B1039" s="45">
        <v>1295</v>
      </c>
      <c r="C1039" s="45"/>
      <c r="D1039" s="45"/>
      <c r="E1039" s="45"/>
      <c r="F1039" s="45"/>
    </row>
    <row r="1040" spans="1:6">
      <c r="A1040" s="7">
        <v>41600</v>
      </c>
      <c r="B1040" s="45">
        <v>1260</v>
      </c>
      <c r="C1040" s="45"/>
      <c r="D1040" s="45"/>
      <c r="E1040" s="45"/>
      <c r="F1040" s="45"/>
    </row>
    <row r="1041" spans="1:6">
      <c r="A1041" s="7">
        <v>41712</v>
      </c>
      <c r="B1041" s="45">
        <v>2000</v>
      </c>
      <c r="C1041" s="45"/>
      <c r="D1041" s="45"/>
      <c r="E1041" s="45"/>
      <c r="F1041" s="45"/>
    </row>
    <row r="1042" spans="1:6">
      <c r="A1042" s="7">
        <v>41768</v>
      </c>
      <c r="B1042" s="45"/>
      <c r="C1042" s="45">
        <v>1282.1000000000001</v>
      </c>
      <c r="D1042" s="45"/>
      <c r="E1042" s="45"/>
      <c r="F1042" s="45"/>
    </row>
    <row r="1043" spans="1:6">
      <c r="A1043" s="7">
        <v>41817</v>
      </c>
      <c r="B1043" s="45"/>
      <c r="C1043" s="45">
        <v>1301.6000000000001</v>
      </c>
      <c r="D1043" s="45"/>
      <c r="E1043" s="45"/>
      <c r="F1043" s="45"/>
    </row>
    <row r="1044" spans="1:6">
      <c r="A1044" s="7">
        <v>41831</v>
      </c>
      <c r="B1044" s="45"/>
      <c r="C1044" s="45">
        <v>1301.6000000000001</v>
      </c>
      <c r="D1044" s="45"/>
      <c r="E1044" s="45"/>
      <c r="F1044" s="45"/>
    </row>
    <row r="1045" spans="1:6">
      <c r="A1045" s="7">
        <v>41950</v>
      </c>
      <c r="B1045" s="45">
        <v>1190</v>
      </c>
      <c r="C1045" s="45"/>
      <c r="D1045" s="45"/>
      <c r="E1045" s="45"/>
      <c r="F1045" s="45"/>
    </row>
    <row r="1046" spans="1:6">
      <c r="A1046" s="7">
        <v>42020</v>
      </c>
      <c r="B1046" s="45"/>
      <c r="C1046" s="45">
        <v>1201.5</v>
      </c>
      <c r="D1046" s="45"/>
      <c r="E1046" s="45"/>
      <c r="F1046" s="45"/>
    </row>
    <row r="1047" spans="1:6">
      <c r="A1047" s="7">
        <v>42027</v>
      </c>
      <c r="B1047" s="45"/>
      <c r="C1047" s="45">
        <v>1113.6000000000001</v>
      </c>
      <c r="D1047" s="45"/>
      <c r="E1047" s="45"/>
      <c r="F1047" s="45"/>
    </row>
    <row r="1048" spans="1:6">
      <c r="A1048" s="7">
        <v>42055</v>
      </c>
      <c r="B1048" s="45"/>
      <c r="C1048" s="45">
        <v>1187</v>
      </c>
      <c r="D1048" s="45"/>
      <c r="E1048" s="45"/>
      <c r="F1048" s="45"/>
    </row>
    <row r="1049" spans="1:6">
      <c r="A1049" s="7">
        <v>42069</v>
      </c>
      <c r="B1049" s="45">
        <v>1215.9000000000001</v>
      </c>
      <c r="C1049" s="45"/>
      <c r="D1049" s="45"/>
      <c r="E1049" s="45"/>
      <c r="F1049" s="45"/>
    </row>
    <row r="1050" spans="1:6">
      <c r="A1050" s="7">
        <v>42202</v>
      </c>
      <c r="B1050" s="45"/>
      <c r="C1050" s="45">
        <v>1100.6000000000001</v>
      </c>
      <c r="D1050" s="45"/>
      <c r="E1050" s="45"/>
      <c r="F1050" s="45"/>
    </row>
    <row r="1051" spans="1:6">
      <c r="A1051" s="7">
        <v>42209</v>
      </c>
      <c r="B1051" s="45">
        <v>1148</v>
      </c>
      <c r="C1051" s="45"/>
      <c r="D1051" s="45"/>
      <c r="E1051" s="45"/>
      <c r="F1051" s="45"/>
    </row>
    <row r="1052" spans="1:6">
      <c r="A1052" s="7">
        <v>42265</v>
      </c>
      <c r="B1052" s="45"/>
      <c r="C1052" s="45">
        <v>1015.2</v>
      </c>
      <c r="D1052" s="45"/>
      <c r="E1052" s="45"/>
      <c r="F1052" s="45"/>
    </row>
    <row r="1053" spans="1:6">
      <c r="A1053" s="7">
        <v>42272</v>
      </c>
      <c r="B1053" s="45"/>
      <c r="C1053" s="45">
        <v>1050.2</v>
      </c>
      <c r="D1053" s="45"/>
      <c r="E1053" s="45"/>
      <c r="F1053" s="45"/>
    </row>
    <row r="1054" spans="1:6">
      <c r="A1054" s="7">
        <v>42405</v>
      </c>
      <c r="B1054" s="45"/>
      <c r="C1054" s="45">
        <v>1105</v>
      </c>
      <c r="D1054" s="45"/>
      <c r="E1054" s="45"/>
      <c r="F1054" s="45"/>
    </row>
    <row r="1055" spans="1:6">
      <c r="A1055" s="7">
        <v>42412</v>
      </c>
      <c r="B1055" s="45"/>
      <c r="C1055" s="45">
        <v>1228</v>
      </c>
      <c r="D1055" s="45"/>
      <c r="E1055" s="45"/>
      <c r="F1055" s="45"/>
    </row>
    <row r="1056" spans="1:6">
      <c r="A1056" s="7">
        <v>42419</v>
      </c>
      <c r="B1056" s="45"/>
      <c r="C1056" s="45">
        <v>1160</v>
      </c>
      <c r="D1056" s="45"/>
      <c r="E1056" s="45"/>
      <c r="F1056" s="45"/>
    </row>
    <row r="1057" spans="1:6">
      <c r="A1057" s="7">
        <v>42538</v>
      </c>
      <c r="B1057" s="45"/>
      <c r="C1057" s="45">
        <v>1200</v>
      </c>
      <c r="D1057" s="45"/>
      <c r="E1057" s="45"/>
      <c r="F1057" s="45"/>
    </row>
    <row r="1058" spans="1:6">
      <c r="A1058" s="7">
        <v>42573</v>
      </c>
      <c r="B1058" s="45"/>
      <c r="C1058" s="45">
        <v>1311.1000000000001</v>
      </c>
      <c r="D1058" s="45"/>
      <c r="E1058" s="45"/>
      <c r="F1058" s="45"/>
    </row>
    <row r="1059" spans="1:6">
      <c r="A1059" s="7">
        <v>42678</v>
      </c>
      <c r="B1059" s="45"/>
      <c r="C1059" s="45">
        <v>1253.3</v>
      </c>
      <c r="D1059" s="45"/>
      <c r="E1059" s="45"/>
      <c r="F1059" s="45"/>
    </row>
    <row r="1060" spans="1:6">
      <c r="A1060" s="7">
        <v>42741</v>
      </c>
      <c r="B1060" s="45">
        <v>1350.9</v>
      </c>
      <c r="C1060" s="45"/>
      <c r="D1060" s="45"/>
      <c r="E1060" s="45"/>
      <c r="F1060" s="45"/>
    </row>
    <row r="1061" spans="1:6">
      <c r="A1061" s="7">
        <v>42755</v>
      </c>
      <c r="B1061" s="45"/>
      <c r="C1061" s="45">
        <v>1202</v>
      </c>
      <c r="D1061" s="45"/>
      <c r="E1061" s="45"/>
      <c r="F1061" s="45"/>
    </row>
    <row r="1062" spans="1:6">
      <c r="A1062" s="7">
        <v>42804</v>
      </c>
      <c r="B1062" s="45">
        <v>1210</v>
      </c>
      <c r="C1062" s="45"/>
      <c r="D1062" s="45"/>
      <c r="E1062" s="45"/>
      <c r="F1062" s="45"/>
    </row>
    <row r="1063" spans="1:6">
      <c r="A1063" s="13"/>
    </row>
    <row r="1064" spans="1:6">
      <c r="A1064" s="13"/>
    </row>
    <row r="1065" spans="1:6">
      <c r="A1065" s="13"/>
    </row>
    <row r="1066" spans="1:6">
      <c r="A1066" s="13"/>
    </row>
    <row r="1067" spans="1:6">
      <c r="A1067" s="13"/>
    </row>
    <row r="1068" spans="1:6">
      <c r="A1068" s="13"/>
    </row>
    <row r="1069" spans="1:6">
      <c r="A1069" s="13"/>
    </row>
    <row r="1070" spans="1:6">
      <c r="A1070" s="13"/>
    </row>
    <row r="1071" spans="1:6">
      <c r="A1071" s="13"/>
    </row>
    <row r="1072" spans="1:6">
      <c r="A1072" s="13"/>
    </row>
    <row r="1073" spans="1:1">
      <c r="A1073" s="13"/>
    </row>
    <row r="1074" spans="1:1">
      <c r="A1074" s="13"/>
    </row>
    <row r="1075" spans="1:1">
      <c r="A1075" s="13"/>
    </row>
    <row r="1076" spans="1:1">
      <c r="A1076" s="13"/>
    </row>
    <row r="1077" spans="1:1">
      <c r="A1077" s="13"/>
    </row>
    <row r="1078" spans="1:1">
      <c r="A1078" s="13"/>
    </row>
    <row r="1079" spans="1:1">
      <c r="A1079" s="13"/>
    </row>
    <row r="1080" spans="1:1">
      <c r="A1080" s="13"/>
    </row>
    <row r="1081" spans="1:1">
      <c r="A1081" s="13"/>
    </row>
    <row r="1082" spans="1:1">
      <c r="A1082" s="13"/>
    </row>
    <row r="1083" spans="1:1">
      <c r="A1083" s="13"/>
    </row>
    <row r="1084" spans="1:1">
      <c r="A1084" s="13"/>
    </row>
    <row r="1085" spans="1:1">
      <c r="A1085" s="13"/>
    </row>
    <row r="1086" spans="1:1">
      <c r="A1086" s="13"/>
    </row>
    <row r="1087" spans="1:1">
      <c r="A1087" s="13"/>
    </row>
    <row r="1088" spans="1:1">
      <c r="A1088" s="13"/>
    </row>
    <row r="1089" spans="1:1">
      <c r="A1089" s="13"/>
    </row>
    <row r="1090" spans="1:1">
      <c r="A1090" s="13"/>
    </row>
    <row r="1091" spans="1:1">
      <c r="A1091" s="13"/>
    </row>
    <row r="1092" spans="1:1">
      <c r="A1092" s="13"/>
    </row>
    <row r="1093" spans="1:1">
      <c r="A1093" s="13"/>
    </row>
    <row r="1094" spans="1:1">
      <c r="A1094" s="13"/>
    </row>
    <row r="1095" spans="1:1">
      <c r="A1095" s="13"/>
    </row>
    <row r="1096" spans="1:1">
      <c r="A1096" s="13"/>
    </row>
    <row r="1097" spans="1:1">
      <c r="A1097" s="13"/>
    </row>
    <row r="1098" spans="1:1">
      <c r="A1098" s="13"/>
    </row>
    <row r="1099" spans="1:1">
      <c r="A1099" s="13"/>
    </row>
    <row r="1100" spans="1:1">
      <c r="A1100" s="13"/>
    </row>
    <row r="1101" spans="1:1">
      <c r="A1101" s="13"/>
    </row>
    <row r="1102" spans="1:1">
      <c r="A1102" s="13"/>
    </row>
    <row r="1103" spans="1:1">
      <c r="A1103" s="13"/>
    </row>
    <row r="1104" spans="1:1">
      <c r="A1104" s="13"/>
    </row>
    <row r="1105" spans="1:1">
      <c r="A1105" s="13"/>
    </row>
    <row r="1106" spans="1:1">
      <c r="A1106" s="13"/>
    </row>
    <row r="1107" spans="1:1">
      <c r="A1107" s="13"/>
    </row>
    <row r="1108" spans="1:1">
      <c r="A1108" s="13"/>
    </row>
    <row r="1109" spans="1:1">
      <c r="A1109" s="13"/>
    </row>
    <row r="1110" spans="1:1">
      <c r="A1110" s="13"/>
    </row>
    <row r="1111" spans="1:1">
      <c r="A1111" s="13"/>
    </row>
    <row r="1112" spans="1:1">
      <c r="A1112" s="13"/>
    </row>
    <row r="1113" spans="1:1">
      <c r="A1113" s="13"/>
    </row>
    <row r="1114" spans="1:1">
      <c r="A1114" s="13"/>
    </row>
    <row r="1115" spans="1:1">
      <c r="A1115" s="13"/>
    </row>
    <row r="1116" spans="1:1">
      <c r="A1116" s="13"/>
    </row>
    <row r="1117" spans="1:1">
      <c r="A1117" s="13"/>
    </row>
    <row r="1118" spans="1:1">
      <c r="A1118" s="13"/>
    </row>
    <row r="1119" spans="1:1">
      <c r="A1119" s="13"/>
    </row>
    <row r="1120" spans="1:1">
      <c r="A1120" s="13"/>
    </row>
    <row r="1121" spans="1:1">
      <c r="A1121" s="13"/>
    </row>
    <row r="1122" spans="1:1">
      <c r="A1122" s="13"/>
    </row>
    <row r="1123" spans="1:1">
      <c r="A1123" s="13"/>
    </row>
    <row r="1124" spans="1:1">
      <c r="A1124" s="13"/>
    </row>
    <row r="1125" spans="1:1">
      <c r="A1125" s="13"/>
    </row>
    <row r="1126" spans="1:1">
      <c r="A1126" s="13"/>
    </row>
    <row r="1127" spans="1:1">
      <c r="A1127" s="13"/>
    </row>
    <row r="1128" spans="1:1">
      <c r="A1128" s="13"/>
    </row>
    <row r="1129" spans="1:1">
      <c r="A1129" s="13"/>
    </row>
    <row r="1130" spans="1:1">
      <c r="A1130" s="13"/>
    </row>
    <row r="1131" spans="1:1">
      <c r="A1131" s="13"/>
    </row>
    <row r="1132" spans="1:1">
      <c r="A1132" s="13"/>
    </row>
    <row r="1133" spans="1:1">
      <c r="A1133" s="13"/>
    </row>
    <row r="1134" spans="1:1">
      <c r="A1134" s="13"/>
    </row>
    <row r="1135" spans="1:1">
      <c r="A1135" s="13"/>
    </row>
    <row r="1136" spans="1:1">
      <c r="A1136" s="13"/>
    </row>
    <row r="1137" spans="1:1">
      <c r="A1137" s="13"/>
    </row>
    <row r="1138" spans="1:1">
      <c r="A1138" s="13"/>
    </row>
    <row r="1139" spans="1:1">
      <c r="A1139" s="13"/>
    </row>
    <row r="1140" spans="1:1">
      <c r="A1140" s="13"/>
    </row>
    <row r="1141" spans="1:1">
      <c r="A1141" s="13"/>
    </row>
    <row r="1142" spans="1:1">
      <c r="A1142" s="13"/>
    </row>
    <row r="1143" spans="1:1">
      <c r="A1143" s="13"/>
    </row>
    <row r="1144" spans="1:1">
      <c r="A1144" s="13"/>
    </row>
    <row r="1145" spans="1:1">
      <c r="A1145" s="13"/>
    </row>
    <row r="1146" spans="1:1">
      <c r="A1146" s="13"/>
    </row>
    <row r="1147" spans="1:1">
      <c r="A1147" s="13"/>
    </row>
    <row r="1148" spans="1:1">
      <c r="A1148" s="13"/>
    </row>
    <row r="1149" spans="1:1">
      <c r="A1149" s="13"/>
    </row>
    <row r="1150" spans="1:1">
      <c r="A1150" s="13"/>
    </row>
    <row r="1151" spans="1:1">
      <c r="A1151" s="13"/>
    </row>
    <row r="1152" spans="1:1">
      <c r="A1152" s="13"/>
    </row>
    <row r="1153" spans="1:1">
      <c r="A1153" s="13"/>
    </row>
    <row r="1154" spans="1:1">
      <c r="A1154" s="13"/>
    </row>
    <row r="1155" spans="1:1">
      <c r="A1155" s="13"/>
    </row>
    <row r="1156" spans="1:1">
      <c r="A1156" s="13"/>
    </row>
    <row r="1157" spans="1:1">
      <c r="A1157" s="13"/>
    </row>
    <row r="1158" spans="1:1">
      <c r="A1158" s="13"/>
    </row>
    <row r="1159" spans="1:1">
      <c r="A1159" s="13"/>
    </row>
    <row r="1160" spans="1:1">
      <c r="A1160" s="13"/>
    </row>
    <row r="1161" spans="1:1">
      <c r="A1161" s="13"/>
    </row>
    <row r="1162" spans="1:1">
      <c r="A1162" s="13"/>
    </row>
    <row r="1163" spans="1:1">
      <c r="A1163" s="13"/>
    </row>
    <row r="1164" spans="1:1">
      <c r="A1164" s="13"/>
    </row>
    <row r="1165" spans="1:1">
      <c r="A1165" s="13"/>
    </row>
    <row r="1166" spans="1:1">
      <c r="A1166" s="13"/>
    </row>
    <row r="1167" spans="1:1">
      <c r="A1167" s="13"/>
    </row>
    <row r="1168" spans="1:1">
      <c r="A1168" s="13"/>
    </row>
    <row r="1169" spans="1:1">
      <c r="A1169" s="13"/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KARandre kostnader og inntekter</vt:lpstr>
      <vt:lpstr>KAR Metallbeholdning</vt:lpstr>
      <vt:lpstr>KAR mengdeberegninger</vt:lpstr>
      <vt:lpstr>Priser_USDNOK_GULL</vt:lpstr>
      <vt:lpstr>Spread valuta</vt:lpstr>
      <vt:lpstr>Spread gull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Sandstad</dc:creator>
  <cp:lastModifiedBy>Ingvild</cp:lastModifiedBy>
  <dcterms:created xsi:type="dcterms:W3CDTF">2017-05-22T09:18:56Z</dcterms:created>
  <dcterms:modified xsi:type="dcterms:W3CDTF">2017-05-23T09:10:39Z</dcterms:modified>
</cp:coreProperties>
</file>