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raSolberg\Desktop\Hist\masteroppgaver bolig\innl\"/>
    </mc:Choice>
  </mc:AlternateContent>
  <bookViews>
    <workbookView xWindow="0" yWindow="0" windowWidth="20490" windowHeight="7005" activeTab="1"/>
  </bookViews>
  <sheets>
    <sheet name="Rådata" sheetId="1" r:id="rId1"/>
    <sheet name="Omgjøring til reelle tall" sheetId="18" r:id="rId2"/>
    <sheet name="Transformasjon" sheetId="7" r:id="rId3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6" i="7" l="1"/>
  <c r="AK7" i="7"/>
  <c r="AK8" i="7"/>
  <c r="AK9" i="7"/>
  <c r="AK10" i="7"/>
  <c r="AK11" i="7"/>
  <c r="AK12" i="7"/>
  <c r="AK13" i="7"/>
  <c r="AK14" i="7"/>
  <c r="AK15" i="7"/>
  <c r="AK16" i="7"/>
  <c r="AK17" i="7"/>
  <c r="AK18" i="7"/>
  <c r="AK19" i="7"/>
  <c r="AK20" i="7"/>
  <c r="AK21" i="7"/>
  <c r="AK22" i="7"/>
  <c r="AK23" i="7"/>
  <c r="AK24" i="7"/>
  <c r="AK25" i="7"/>
  <c r="AK26" i="7"/>
  <c r="AK27" i="7"/>
  <c r="AK28" i="7"/>
  <c r="AK29" i="7"/>
  <c r="AK30" i="7"/>
  <c r="AK31" i="7"/>
  <c r="AK32" i="7"/>
  <c r="AK33" i="7"/>
  <c r="AK34" i="7"/>
  <c r="AK35" i="7"/>
  <c r="AK36" i="7"/>
  <c r="AK37" i="7"/>
  <c r="AK38" i="7"/>
  <c r="AK39" i="7"/>
  <c r="AK40" i="7"/>
  <c r="AK41" i="7"/>
  <c r="AK42" i="7"/>
  <c r="AK43" i="7"/>
  <c r="AK44" i="7"/>
  <c r="AK45" i="7"/>
  <c r="AK46" i="7"/>
  <c r="AK47" i="7"/>
  <c r="AK48" i="7"/>
  <c r="AK5" i="7"/>
  <c r="AJ6" i="7"/>
  <c r="AJ7" i="7"/>
  <c r="AJ8" i="7"/>
  <c r="AJ9" i="7"/>
  <c r="AJ10" i="7"/>
  <c r="AJ11" i="7"/>
  <c r="AJ12" i="7"/>
  <c r="AJ13" i="7"/>
  <c r="AJ14" i="7"/>
  <c r="AJ15" i="7"/>
  <c r="AJ16" i="7"/>
  <c r="AJ17" i="7"/>
  <c r="AJ18" i="7"/>
  <c r="AJ19" i="7"/>
  <c r="AJ20" i="7"/>
  <c r="AJ21" i="7"/>
  <c r="AJ22" i="7"/>
  <c r="AJ23" i="7"/>
  <c r="AJ24" i="7"/>
  <c r="AJ25" i="7"/>
  <c r="AJ26" i="7"/>
  <c r="AJ27" i="7"/>
  <c r="AJ28" i="7"/>
  <c r="AJ29" i="7"/>
  <c r="AJ30" i="7"/>
  <c r="AJ31" i="7"/>
  <c r="AJ32" i="7"/>
  <c r="AJ33" i="7"/>
  <c r="AJ34" i="7"/>
  <c r="AJ35" i="7"/>
  <c r="AJ36" i="7"/>
  <c r="AJ37" i="7"/>
  <c r="AJ38" i="7"/>
  <c r="AJ39" i="7"/>
  <c r="AJ40" i="7"/>
  <c r="AJ41" i="7"/>
  <c r="AJ42" i="7"/>
  <c r="AJ43" i="7"/>
  <c r="AJ44" i="7"/>
  <c r="AJ45" i="7"/>
  <c r="AJ46" i="7"/>
  <c r="AJ47" i="7"/>
  <c r="AJ48" i="7"/>
  <c r="AJ5" i="7"/>
  <c r="AJ4" i="7"/>
  <c r="B42" i="1"/>
  <c r="B43" i="1"/>
  <c r="B44" i="1"/>
  <c r="B45" i="1"/>
  <c r="B46" i="1"/>
  <c r="B47" i="1"/>
  <c r="B48" i="1"/>
  <c r="B41" i="1"/>
  <c r="AF5" i="7"/>
  <c r="AF6" i="7"/>
  <c r="AF7" i="7"/>
  <c r="AF8" i="7"/>
  <c r="AF9" i="7"/>
  <c r="AF10" i="7"/>
  <c r="AF11" i="7"/>
  <c r="AF12" i="7"/>
  <c r="AF13" i="7"/>
  <c r="AF14" i="7"/>
  <c r="AF15" i="7"/>
  <c r="AF16" i="7"/>
  <c r="AF17" i="7"/>
  <c r="AF18" i="7"/>
  <c r="AF19" i="7"/>
  <c r="AF20" i="7"/>
  <c r="AF21" i="7"/>
  <c r="AF22" i="7"/>
  <c r="AF23" i="7"/>
  <c r="AF24" i="7"/>
  <c r="AF25" i="7"/>
  <c r="AF26" i="7"/>
  <c r="AF27" i="7"/>
  <c r="AF28" i="7"/>
  <c r="AF29" i="7"/>
  <c r="AF30" i="7"/>
  <c r="AF31" i="7"/>
  <c r="AF32" i="7"/>
  <c r="AF33" i="7"/>
  <c r="AF34" i="7"/>
  <c r="AF35" i="7"/>
  <c r="AF36" i="7"/>
  <c r="AF37" i="7"/>
  <c r="AF38" i="7"/>
  <c r="AF39" i="7"/>
  <c r="AF40" i="7"/>
  <c r="AF41" i="7"/>
  <c r="AF42" i="7"/>
  <c r="AF43" i="7"/>
  <c r="AF44" i="7"/>
  <c r="AF45" i="7"/>
  <c r="AF46" i="7"/>
  <c r="AF47" i="7"/>
  <c r="AF48" i="7"/>
  <c r="AF4" i="7"/>
  <c r="AE5" i="7"/>
  <c r="AE6" i="7"/>
  <c r="AE7" i="7"/>
  <c r="AE8" i="7"/>
  <c r="AE9" i="7"/>
  <c r="AE10" i="7"/>
  <c r="AE11" i="7"/>
  <c r="AE12" i="7"/>
  <c r="AE13" i="7"/>
  <c r="AE14" i="7"/>
  <c r="AE15" i="7"/>
  <c r="AE16" i="7"/>
  <c r="AE17" i="7"/>
  <c r="AE18" i="7"/>
  <c r="AE19" i="7"/>
  <c r="AE20" i="7"/>
  <c r="AE21" i="7"/>
  <c r="AE22" i="7"/>
  <c r="AE23" i="7"/>
  <c r="AE24" i="7"/>
  <c r="AE25" i="7"/>
  <c r="AE26" i="7"/>
  <c r="AE27" i="7"/>
  <c r="AE28" i="7"/>
  <c r="AE29" i="7"/>
  <c r="AE30" i="7"/>
  <c r="AE31" i="7"/>
  <c r="AE32" i="7"/>
  <c r="AE33" i="7"/>
  <c r="AE34" i="7"/>
  <c r="AE35" i="7"/>
  <c r="AE36" i="7"/>
  <c r="AE37" i="7"/>
  <c r="AE38" i="7"/>
  <c r="AE39" i="7"/>
  <c r="AE40" i="7"/>
  <c r="AE41" i="7"/>
  <c r="AE42" i="7"/>
  <c r="AE43" i="7"/>
  <c r="AE44" i="7"/>
  <c r="AE45" i="7"/>
  <c r="AE46" i="7"/>
  <c r="AE47" i="7"/>
  <c r="AE48" i="7"/>
  <c r="AE4" i="7"/>
  <c r="R48" i="18"/>
  <c r="R47" i="18"/>
  <c r="R46" i="18"/>
  <c r="R45" i="18"/>
  <c r="R44" i="18"/>
  <c r="R43" i="18"/>
  <c r="R42" i="18"/>
  <c r="R41" i="18"/>
  <c r="R40" i="18"/>
  <c r="R39" i="18"/>
  <c r="R38" i="18"/>
  <c r="R37" i="18"/>
  <c r="R36" i="18"/>
  <c r="R35" i="18"/>
  <c r="R34" i="18"/>
  <c r="R33" i="18"/>
  <c r="R32" i="18"/>
  <c r="R31" i="18"/>
  <c r="R30" i="18"/>
  <c r="R29" i="18"/>
  <c r="R28" i="18"/>
  <c r="R27" i="18"/>
  <c r="R26" i="18"/>
  <c r="R25" i="18"/>
  <c r="R24" i="18"/>
  <c r="R23" i="18"/>
  <c r="R22" i="18"/>
  <c r="R21" i="18"/>
  <c r="R20" i="18"/>
  <c r="R19" i="18"/>
  <c r="R18" i="18"/>
  <c r="R17" i="18"/>
  <c r="R16" i="18"/>
  <c r="R15" i="18"/>
  <c r="R14" i="18"/>
  <c r="R13" i="18"/>
  <c r="R12" i="18"/>
  <c r="R11" i="18"/>
  <c r="R10" i="18"/>
  <c r="R9" i="18"/>
  <c r="R8" i="18"/>
  <c r="R7" i="18"/>
  <c r="R6" i="18"/>
  <c r="R5" i="18"/>
  <c r="R4" i="18"/>
  <c r="R3" i="18"/>
  <c r="L48" i="18"/>
  <c r="J48" i="18"/>
  <c r="H48" i="18"/>
  <c r="F48" i="18"/>
  <c r="D48" i="18"/>
  <c r="L47" i="18"/>
  <c r="J47" i="18"/>
  <c r="H47" i="18"/>
  <c r="F47" i="18"/>
  <c r="D47" i="18"/>
  <c r="L46" i="18"/>
  <c r="J46" i="18"/>
  <c r="H46" i="18"/>
  <c r="F46" i="18"/>
  <c r="D46" i="18"/>
  <c r="L45" i="18"/>
  <c r="J45" i="18"/>
  <c r="H45" i="18"/>
  <c r="F45" i="18"/>
  <c r="D45" i="18"/>
  <c r="L44" i="18"/>
  <c r="J44" i="18"/>
  <c r="H44" i="18"/>
  <c r="F44" i="18"/>
  <c r="D44" i="18"/>
  <c r="L43" i="18"/>
  <c r="J43" i="18"/>
  <c r="H43" i="18"/>
  <c r="F43" i="18"/>
  <c r="D43" i="18"/>
  <c r="L42" i="18"/>
  <c r="J42" i="18"/>
  <c r="H42" i="18"/>
  <c r="F42" i="18"/>
  <c r="D42" i="18"/>
  <c r="L41" i="18"/>
  <c r="J41" i="18"/>
  <c r="H41" i="18"/>
  <c r="F41" i="18"/>
  <c r="D41" i="18"/>
  <c r="L40" i="18"/>
  <c r="J40" i="18"/>
  <c r="H40" i="18"/>
  <c r="F40" i="18"/>
  <c r="D40" i="18"/>
  <c r="L39" i="18"/>
  <c r="J39" i="18"/>
  <c r="H39" i="18"/>
  <c r="F39" i="18"/>
  <c r="D39" i="18"/>
  <c r="L38" i="18"/>
  <c r="J38" i="18"/>
  <c r="H38" i="18"/>
  <c r="F38" i="18"/>
  <c r="D38" i="18"/>
  <c r="L37" i="18"/>
  <c r="J37" i="18"/>
  <c r="H37" i="18"/>
  <c r="F37" i="18"/>
  <c r="D37" i="18"/>
  <c r="L36" i="18"/>
  <c r="J36" i="18"/>
  <c r="H36" i="18"/>
  <c r="F36" i="18"/>
  <c r="D36" i="18"/>
  <c r="L35" i="18"/>
  <c r="J35" i="18"/>
  <c r="H35" i="18"/>
  <c r="F35" i="18"/>
  <c r="D35" i="18"/>
  <c r="L34" i="18"/>
  <c r="J34" i="18"/>
  <c r="H34" i="18"/>
  <c r="F34" i="18"/>
  <c r="D34" i="18"/>
  <c r="L33" i="18"/>
  <c r="J33" i="18"/>
  <c r="H33" i="18"/>
  <c r="F33" i="18"/>
  <c r="D33" i="18"/>
  <c r="L32" i="18"/>
  <c r="J32" i="18"/>
  <c r="H32" i="18"/>
  <c r="F32" i="18"/>
  <c r="D32" i="18"/>
  <c r="L31" i="18"/>
  <c r="J31" i="18"/>
  <c r="H31" i="18"/>
  <c r="F31" i="18"/>
  <c r="D31" i="18"/>
  <c r="L30" i="18"/>
  <c r="J30" i="18"/>
  <c r="H30" i="18"/>
  <c r="F30" i="18"/>
  <c r="D30" i="18"/>
  <c r="L29" i="18"/>
  <c r="J29" i="18"/>
  <c r="H29" i="18"/>
  <c r="F29" i="18"/>
  <c r="D29" i="18"/>
  <c r="L28" i="18"/>
  <c r="J28" i="18"/>
  <c r="H28" i="18"/>
  <c r="F28" i="18"/>
  <c r="D28" i="18"/>
  <c r="L27" i="18"/>
  <c r="J27" i="18"/>
  <c r="H27" i="18"/>
  <c r="F27" i="18"/>
  <c r="D27" i="18"/>
  <c r="L26" i="18"/>
  <c r="J26" i="18"/>
  <c r="H26" i="18"/>
  <c r="F26" i="18"/>
  <c r="D26" i="18"/>
  <c r="L25" i="18"/>
  <c r="J25" i="18"/>
  <c r="H25" i="18"/>
  <c r="F25" i="18"/>
  <c r="D25" i="18"/>
  <c r="L24" i="18"/>
  <c r="J24" i="18"/>
  <c r="H24" i="18"/>
  <c r="F24" i="18"/>
  <c r="D24" i="18"/>
  <c r="L23" i="18"/>
  <c r="J23" i="18"/>
  <c r="H23" i="18"/>
  <c r="F23" i="18"/>
  <c r="D23" i="18"/>
  <c r="L22" i="18"/>
  <c r="J22" i="18"/>
  <c r="H22" i="18"/>
  <c r="F22" i="18"/>
  <c r="D22" i="18"/>
  <c r="L21" i="18"/>
  <c r="J21" i="18"/>
  <c r="H21" i="18"/>
  <c r="F21" i="18"/>
  <c r="D21" i="18"/>
  <c r="L20" i="18"/>
  <c r="J20" i="18"/>
  <c r="H20" i="18"/>
  <c r="F20" i="18"/>
  <c r="D20" i="18"/>
  <c r="L19" i="18"/>
  <c r="J19" i="18"/>
  <c r="H19" i="18"/>
  <c r="F19" i="18"/>
  <c r="D19" i="18"/>
  <c r="L18" i="18"/>
  <c r="J18" i="18"/>
  <c r="H18" i="18"/>
  <c r="F18" i="18"/>
  <c r="D18" i="18"/>
  <c r="L17" i="18"/>
  <c r="J17" i="18"/>
  <c r="H17" i="18"/>
  <c r="F17" i="18"/>
  <c r="D17" i="18"/>
  <c r="L16" i="18"/>
  <c r="J16" i="18"/>
  <c r="H16" i="18"/>
  <c r="F16" i="18"/>
  <c r="D16" i="18"/>
  <c r="L15" i="18"/>
  <c r="J15" i="18"/>
  <c r="H15" i="18"/>
  <c r="F15" i="18"/>
  <c r="D15" i="18"/>
  <c r="L14" i="18"/>
  <c r="J14" i="18"/>
  <c r="H14" i="18"/>
  <c r="F14" i="18"/>
  <c r="D14" i="18"/>
  <c r="L13" i="18"/>
  <c r="J13" i="18"/>
  <c r="H13" i="18"/>
  <c r="F13" i="18"/>
  <c r="D13" i="18"/>
  <c r="L12" i="18"/>
  <c r="J12" i="18"/>
  <c r="H12" i="18"/>
  <c r="F12" i="18"/>
  <c r="D12" i="18"/>
  <c r="L11" i="18"/>
  <c r="J11" i="18"/>
  <c r="H11" i="18"/>
  <c r="F11" i="18"/>
  <c r="D11" i="18"/>
  <c r="L10" i="18"/>
  <c r="J10" i="18"/>
  <c r="H10" i="18"/>
  <c r="F10" i="18"/>
  <c r="D10" i="18"/>
  <c r="L9" i="18"/>
  <c r="J9" i="18"/>
  <c r="H9" i="18"/>
  <c r="F9" i="18"/>
  <c r="D9" i="18"/>
  <c r="L8" i="18"/>
  <c r="J8" i="18"/>
  <c r="H8" i="18"/>
  <c r="F8" i="18"/>
  <c r="D8" i="18"/>
  <c r="L7" i="18"/>
  <c r="J7" i="18"/>
  <c r="H7" i="18"/>
  <c r="F7" i="18"/>
  <c r="D7" i="18"/>
  <c r="L6" i="18"/>
  <c r="J6" i="18"/>
  <c r="H6" i="18"/>
  <c r="F6" i="18"/>
  <c r="D6" i="18"/>
  <c r="L5" i="18"/>
  <c r="J5" i="18"/>
  <c r="H5" i="18"/>
  <c r="F5" i="18"/>
  <c r="D5" i="18"/>
  <c r="L4" i="18"/>
  <c r="J4" i="18"/>
  <c r="H4" i="18"/>
  <c r="F4" i="18"/>
  <c r="D4" i="18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3" i="1"/>
  <c r="K48" i="1"/>
  <c r="M48" i="1"/>
  <c r="O48" i="1"/>
  <c r="Q48" i="1"/>
  <c r="U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G3" i="1"/>
  <c r="AH5" i="7"/>
  <c r="AH6" i="7"/>
  <c r="AH7" i="7"/>
  <c r="AH8" i="7"/>
  <c r="AH9" i="7"/>
  <c r="AH10" i="7"/>
  <c r="AH11" i="7"/>
  <c r="AH12" i="7"/>
  <c r="AH13" i="7"/>
  <c r="AH14" i="7"/>
  <c r="AH15" i="7"/>
  <c r="AH16" i="7"/>
  <c r="AH17" i="7"/>
  <c r="AH18" i="7"/>
  <c r="AH19" i="7"/>
  <c r="AH20" i="7"/>
  <c r="AH21" i="7"/>
  <c r="AH22" i="7"/>
  <c r="AH23" i="7"/>
  <c r="AH24" i="7"/>
  <c r="AH25" i="7"/>
  <c r="AH26" i="7"/>
  <c r="AH27" i="7"/>
  <c r="AH28" i="7"/>
  <c r="AH29" i="7"/>
  <c r="AH30" i="7"/>
  <c r="AH31" i="7"/>
  <c r="AH32" i="7"/>
  <c r="AH33" i="7"/>
  <c r="AH34" i="7"/>
  <c r="AH35" i="7"/>
  <c r="AH36" i="7"/>
  <c r="AH37" i="7"/>
  <c r="AH38" i="7"/>
  <c r="AH39" i="7"/>
  <c r="AH40" i="7"/>
  <c r="AH41" i="7"/>
  <c r="AH42" i="7"/>
  <c r="AH43" i="7"/>
  <c r="AH44" i="7"/>
  <c r="AH45" i="7"/>
  <c r="AH46" i="7"/>
  <c r="AH47" i="7"/>
  <c r="AH48" i="7"/>
  <c r="AH4" i="7"/>
  <c r="AB6" i="7"/>
  <c r="AB7" i="7"/>
  <c r="AB8" i="7"/>
  <c r="AB9" i="7"/>
  <c r="AB10" i="7"/>
  <c r="AB11" i="7"/>
  <c r="AB12" i="7"/>
  <c r="AB13" i="7"/>
  <c r="AB14" i="7"/>
  <c r="AB15" i="7"/>
  <c r="AB16" i="7"/>
  <c r="AB17" i="7"/>
  <c r="AB18" i="7"/>
  <c r="AB19" i="7"/>
  <c r="AB20" i="7"/>
  <c r="AB21" i="7"/>
  <c r="AB22" i="7"/>
  <c r="AB23" i="7"/>
  <c r="AB24" i="7"/>
  <c r="AB25" i="7"/>
  <c r="AB26" i="7"/>
  <c r="AB27" i="7"/>
  <c r="AB28" i="7"/>
  <c r="AB29" i="7"/>
  <c r="AB30" i="7"/>
  <c r="AB31" i="7"/>
  <c r="AB32" i="7"/>
  <c r="AB33" i="7"/>
  <c r="AB34" i="7"/>
  <c r="AB35" i="7"/>
  <c r="AB36" i="7"/>
  <c r="AB37" i="7"/>
  <c r="AB38" i="7"/>
  <c r="AB39" i="7"/>
  <c r="AB40" i="7"/>
  <c r="AB41" i="7"/>
  <c r="AB42" i="7"/>
  <c r="AB43" i="7"/>
  <c r="AB44" i="7"/>
  <c r="AB45" i="7"/>
  <c r="AB46" i="7"/>
  <c r="AB47" i="7"/>
  <c r="AB48" i="7"/>
  <c r="AB5" i="7"/>
  <c r="AB4" i="7"/>
  <c r="Z6" i="7"/>
  <c r="Z7" i="7"/>
  <c r="Z8" i="7"/>
  <c r="Z9" i="7"/>
  <c r="Z10" i="7"/>
  <c r="Z11" i="7"/>
  <c r="Z12" i="7"/>
  <c r="Z13" i="7"/>
  <c r="Z14" i="7"/>
  <c r="Z15" i="7"/>
  <c r="Z16" i="7"/>
  <c r="Z17" i="7"/>
  <c r="Z18" i="7"/>
  <c r="Z19" i="7"/>
  <c r="Z20" i="7"/>
  <c r="Z21" i="7"/>
  <c r="Z22" i="7"/>
  <c r="Z23" i="7"/>
  <c r="Z24" i="7"/>
  <c r="Z25" i="7"/>
  <c r="Z26" i="7"/>
  <c r="Z27" i="7"/>
  <c r="Z28" i="7"/>
  <c r="Z29" i="7"/>
  <c r="Z30" i="7"/>
  <c r="Z31" i="7"/>
  <c r="Z32" i="7"/>
  <c r="Z33" i="7"/>
  <c r="Z34" i="7"/>
  <c r="Z35" i="7"/>
  <c r="Z36" i="7"/>
  <c r="Z37" i="7"/>
  <c r="Z38" i="7"/>
  <c r="Z39" i="7"/>
  <c r="Z40" i="7"/>
  <c r="Z41" i="7"/>
  <c r="Z42" i="7"/>
  <c r="Z43" i="7"/>
  <c r="Z44" i="7"/>
  <c r="Z45" i="7"/>
  <c r="Z46" i="7"/>
  <c r="Z47" i="7"/>
  <c r="Z48" i="7"/>
  <c r="Z5" i="7"/>
  <c r="Z4" i="7"/>
  <c r="X6" i="7"/>
  <c r="X7" i="7"/>
  <c r="X8" i="7"/>
  <c r="X9" i="7"/>
  <c r="X10" i="7"/>
  <c r="X11" i="7"/>
  <c r="X12" i="7"/>
  <c r="X13" i="7"/>
  <c r="X14" i="7"/>
  <c r="X15" i="7"/>
  <c r="X16" i="7"/>
  <c r="X17" i="7"/>
  <c r="X18" i="7"/>
  <c r="X19" i="7"/>
  <c r="X20" i="7"/>
  <c r="X21" i="7"/>
  <c r="X22" i="7"/>
  <c r="X23" i="7"/>
  <c r="X24" i="7"/>
  <c r="X25" i="7"/>
  <c r="X26" i="7"/>
  <c r="X27" i="7"/>
  <c r="X28" i="7"/>
  <c r="X29" i="7"/>
  <c r="X30" i="7"/>
  <c r="X31" i="7"/>
  <c r="X32" i="7"/>
  <c r="X33" i="7"/>
  <c r="X34" i="7"/>
  <c r="X35" i="7"/>
  <c r="X36" i="7"/>
  <c r="X37" i="7"/>
  <c r="X38" i="7"/>
  <c r="X39" i="7"/>
  <c r="X40" i="7"/>
  <c r="X41" i="7"/>
  <c r="X42" i="7"/>
  <c r="X43" i="7"/>
  <c r="X44" i="7"/>
  <c r="X45" i="7"/>
  <c r="X46" i="7"/>
  <c r="X47" i="7"/>
  <c r="X48" i="7"/>
  <c r="X5" i="7"/>
  <c r="X4" i="7"/>
  <c r="V6" i="7"/>
  <c r="V7" i="7"/>
  <c r="V8" i="7"/>
  <c r="V9" i="7"/>
  <c r="V10" i="7"/>
  <c r="V11" i="7"/>
  <c r="V12" i="7"/>
  <c r="V13" i="7"/>
  <c r="V14" i="7"/>
  <c r="V15" i="7"/>
  <c r="V16" i="7"/>
  <c r="V17" i="7"/>
  <c r="V18" i="7"/>
  <c r="V19" i="7"/>
  <c r="V20" i="7"/>
  <c r="V21" i="7"/>
  <c r="V22" i="7"/>
  <c r="V23" i="7"/>
  <c r="V24" i="7"/>
  <c r="V25" i="7"/>
  <c r="V26" i="7"/>
  <c r="V27" i="7"/>
  <c r="V28" i="7"/>
  <c r="V29" i="7"/>
  <c r="V30" i="7"/>
  <c r="V31" i="7"/>
  <c r="V32" i="7"/>
  <c r="V33" i="7"/>
  <c r="V34" i="7"/>
  <c r="V35" i="7"/>
  <c r="V36" i="7"/>
  <c r="V37" i="7"/>
  <c r="V38" i="7"/>
  <c r="V39" i="7"/>
  <c r="V40" i="7"/>
  <c r="V41" i="7"/>
  <c r="V42" i="7"/>
  <c r="V43" i="7"/>
  <c r="V44" i="7"/>
  <c r="V45" i="7"/>
  <c r="V46" i="7"/>
  <c r="V47" i="7"/>
  <c r="V48" i="7"/>
  <c r="V5" i="7"/>
  <c r="V4" i="7"/>
  <c r="U6" i="7"/>
  <c r="U7" i="7"/>
  <c r="U8" i="7"/>
  <c r="U9" i="7"/>
  <c r="U10" i="7"/>
  <c r="U11" i="7"/>
  <c r="U12" i="7"/>
  <c r="U13" i="7"/>
  <c r="U14" i="7"/>
  <c r="U15" i="7"/>
  <c r="U16" i="7"/>
  <c r="U17" i="7"/>
  <c r="U18" i="7"/>
  <c r="U19" i="7"/>
  <c r="U20" i="7"/>
  <c r="U21" i="7"/>
  <c r="U22" i="7"/>
  <c r="U23" i="7"/>
  <c r="U24" i="7"/>
  <c r="U25" i="7"/>
  <c r="U26" i="7"/>
  <c r="U27" i="7"/>
  <c r="U28" i="7"/>
  <c r="U29" i="7"/>
  <c r="U30" i="7"/>
  <c r="U31" i="7"/>
  <c r="U32" i="7"/>
  <c r="U33" i="7"/>
  <c r="U34" i="7"/>
  <c r="U35" i="7"/>
  <c r="U36" i="7"/>
  <c r="U37" i="7"/>
  <c r="U38" i="7"/>
  <c r="U39" i="7"/>
  <c r="U40" i="7"/>
  <c r="U41" i="7"/>
  <c r="U42" i="7"/>
  <c r="U43" i="7"/>
  <c r="U44" i="7"/>
  <c r="U45" i="7"/>
  <c r="U46" i="7"/>
  <c r="U47" i="7"/>
  <c r="U48" i="7"/>
  <c r="U5" i="7"/>
  <c r="U4" i="7"/>
  <c r="R6" i="7"/>
  <c r="R7" i="7"/>
  <c r="R8" i="7"/>
  <c r="R9" i="7"/>
  <c r="R10" i="7"/>
  <c r="R11" i="7"/>
  <c r="R12" i="7"/>
  <c r="R13" i="7"/>
  <c r="R14" i="7"/>
  <c r="R15" i="7"/>
  <c r="R16" i="7"/>
  <c r="R17" i="7"/>
  <c r="R18" i="7"/>
  <c r="R19" i="7"/>
  <c r="R20" i="7"/>
  <c r="R21" i="7"/>
  <c r="R22" i="7"/>
  <c r="R23" i="7"/>
  <c r="R24" i="7"/>
  <c r="R25" i="7"/>
  <c r="R26" i="7"/>
  <c r="R27" i="7"/>
  <c r="R28" i="7"/>
  <c r="R29" i="7"/>
  <c r="R30" i="7"/>
  <c r="R31" i="7"/>
  <c r="R32" i="7"/>
  <c r="R33" i="7"/>
  <c r="R34" i="7"/>
  <c r="R35" i="7"/>
  <c r="R36" i="7"/>
  <c r="R37" i="7"/>
  <c r="R38" i="7"/>
  <c r="R39" i="7"/>
  <c r="R40" i="7"/>
  <c r="R41" i="7"/>
  <c r="R42" i="7"/>
  <c r="R43" i="7"/>
  <c r="R44" i="7"/>
  <c r="R45" i="7"/>
  <c r="R46" i="7"/>
  <c r="R47" i="7"/>
  <c r="R48" i="7"/>
  <c r="R5" i="7"/>
  <c r="R4" i="7"/>
  <c r="Q6" i="7"/>
  <c r="Q7" i="7"/>
  <c r="Q8" i="7"/>
  <c r="Q9" i="7"/>
  <c r="Q10" i="7"/>
  <c r="Q11" i="7"/>
  <c r="Q12" i="7"/>
  <c r="Q13" i="7"/>
  <c r="Q14" i="7"/>
  <c r="Q15" i="7"/>
  <c r="Q16" i="7"/>
  <c r="Q17" i="7"/>
  <c r="Q18" i="7"/>
  <c r="Q19" i="7"/>
  <c r="Q20" i="7"/>
  <c r="Q21" i="7"/>
  <c r="Q22" i="7"/>
  <c r="Q23" i="7"/>
  <c r="Q24" i="7"/>
  <c r="Q25" i="7"/>
  <c r="Q26" i="7"/>
  <c r="Q27" i="7"/>
  <c r="Q28" i="7"/>
  <c r="Q29" i="7"/>
  <c r="Q30" i="7"/>
  <c r="Q31" i="7"/>
  <c r="Q32" i="7"/>
  <c r="Q33" i="7"/>
  <c r="Q34" i="7"/>
  <c r="Q35" i="7"/>
  <c r="Q36" i="7"/>
  <c r="Q37" i="7"/>
  <c r="Q38" i="7"/>
  <c r="Q39" i="7"/>
  <c r="Q40" i="7"/>
  <c r="Q41" i="7"/>
  <c r="Q42" i="7"/>
  <c r="Q43" i="7"/>
  <c r="Q44" i="7"/>
  <c r="Q45" i="7"/>
  <c r="Q46" i="7"/>
  <c r="Q47" i="7"/>
  <c r="Q48" i="7"/>
  <c r="Q5" i="7"/>
  <c r="Q4" i="7"/>
  <c r="N6" i="7"/>
  <c r="N7" i="7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5" i="7"/>
  <c r="N36" i="7"/>
  <c r="N37" i="7"/>
  <c r="N38" i="7"/>
  <c r="N39" i="7"/>
  <c r="N40" i="7"/>
  <c r="N41" i="7"/>
  <c r="N42" i="7"/>
  <c r="N43" i="7"/>
  <c r="N44" i="7"/>
  <c r="N45" i="7"/>
  <c r="N46" i="7"/>
  <c r="N47" i="7"/>
  <c r="N48" i="7"/>
  <c r="N5" i="7"/>
  <c r="N4" i="7"/>
  <c r="M6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5" i="7"/>
  <c r="M4" i="7"/>
  <c r="J6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5" i="7"/>
  <c r="J4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5" i="7"/>
  <c r="I4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5" i="7"/>
  <c r="F4" i="7"/>
  <c r="E7" i="7"/>
  <c r="E6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5" i="7"/>
  <c r="E4" i="7"/>
  <c r="O3" i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M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D45" i="1"/>
  <c r="D46" i="1"/>
  <c r="D47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</calcChain>
</file>

<file path=xl/sharedStrings.xml><?xml version="1.0" encoding="utf-8"?>
<sst xmlns="http://schemas.openxmlformats.org/spreadsheetml/2006/main" count="91" uniqueCount="62">
  <si>
    <t>År</t>
  </si>
  <si>
    <t>Byggekostnadsindeks</t>
  </si>
  <si>
    <t>KPI årsgjsnitt fra ssb</t>
  </si>
  <si>
    <t>Helt arbeidsledige fra NAV</t>
  </si>
  <si>
    <t>Reelt</t>
  </si>
  <si>
    <t>reelt</t>
  </si>
  <si>
    <t>Fullførte boliger ssb</t>
  </si>
  <si>
    <t>Konsum i husholdninger ssb</t>
  </si>
  <si>
    <t>Foklemengde ssb. 1.1</t>
  </si>
  <si>
    <t>år</t>
  </si>
  <si>
    <t>nomimelt</t>
  </si>
  <si>
    <t>nominelt</t>
  </si>
  <si>
    <t>Byggekostn</t>
  </si>
  <si>
    <t>10 års statsobligasjoner (indeks)</t>
  </si>
  <si>
    <t>KPIindeks</t>
  </si>
  <si>
    <t>DLNbygg</t>
  </si>
  <si>
    <t>DLNRbygg</t>
  </si>
  <si>
    <t>DLNleiea</t>
  </si>
  <si>
    <t>DLNRleiea</t>
  </si>
  <si>
    <t>DLNlønn</t>
  </si>
  <si>
    <t>DLNRlønn</t>
  </si>
  <si>
    <t>Boligprisindeks NORGE</t>
  </si>
  <si>
    <t>DLNprisn</t>
  </si>
  <si>
    <t>DLNRprisn</t>
  </si>
  <si>
    <t>DLNkonsum</t>
  </si>
  <si>
    <t>DLNRkonsum</t>
  </si>
  <si>
    <t>Folkemengde</t>
  </si>
  <si>
    <t>DLNfolk</t>
  </si>
  <si>
    <t>Arb.ledige</t>
  </si>
  <si>
    <t>DLNledig</t>
  </si>
  <si>
    <t>DLNfullført</t>
  </si>
  <si>
    <t>MSCI NorTotR</t>
  </si>
  <si>
    <t>DLNmsci</t>
  </si>
  <si>
    <t>Drente</t>
  </si>
  <si>
    <t>Drrente</t>
  </si>
  <si>
    <t>Leieprisen fra Boligbygg Oslo</t>
  </si>
  <si>
    <t>Boligprisindeks fra Norges Bank (nominell)</t>
  </si>
  <si>
    <t>Indeks</t>
  </si>
  <si>
    <t>10års statsobligasjoner, årsgjnitt (nominell)</t>
  </si>
  <si>
    <t>Årslønn(påløpt) indeks 2010=100 (nominell)</t>
  </si>
  <si>
    <t>Byggekostnad</t>
  </si>
  <si>
    <t>Konsum i husholdninger</t>
  </si>
  <si>
    <t>Årslønn gjennomsnitt, påløpt</t>
  </si>
  <si>
    <t>Leiepriser (Alltypes)</t>
  </si>
  <si>
    <t>KPI, indeks</t>
  </si>
  <si>
    <t>Observasjon/år</t>
  </si>
  <si>
    <t>kpi i prosent</t>
  </si>
  <si>
    <t>Nominell</t>
  </si>
  <si>
    <t>Reell</t>
  </si>
  <si>
    <t>Årslønn</t>
  </si>
  <si>
    <t>Byggekostnader fra Husbanken</t>
  </si>
  <si>
    <t>Leieprisindeks</t>
  </si>
  <si>
    <t>Vi reagerte på Husbankens byggekostnad for år 2012, da vi synes den var ekstremt lav. Etter å ha kontaktet dem fikk vi bekreftet mistanken vår. Det viser seg at det har blitt satt inn feil tabell i årsrapporten. Vi fikk tilsendt den korrekte tabellen, og har derfor brukt dette tallet i analysen vår. Riktig verdi for byggekostnad i 2012 skal være kr 2441 558.  </t>
  </si>
  <si>
    <t>ln og diff</t>
  </si>
  <si>
    <t>ln andrediff</t>
  </si>
  <si>
    <t>Folkemengde Ln transformasjon</t>
  </si>
  <si>
    <t>stasjonær</t>
  </si>
  <si>
    <t>ikke stasjonnær</t>
  </si>
  <si>
    <t>10 års statsobligasjonsrente</t>
  </si>
  <si>
    <t>reell</t>
  </si>
  <si>
    <t>nominell</t>
  </si>
  <si>
    <t>Her har vi brukt de reelle tallene i modellen: DLNRprisn, DLNRbygg,DLNRleiea,DLNRlønn,DLNRkonsum, DLNfullført og Drrente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</si>
</sst>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00"/>
    <numFmt numFmtId="165" formatCode="0.000000"/>
    <numFmt numFmtId="166" formatCode="_ * #,##0.00_ ;_ * \-#,##0.00_ ;_ * &quot;-&quot;??_ ;_ @_ "/>
    <numFmt numFmtId="167" formatCode="dd/mm/yyyy;@"/>
    <numFmt numFmtId="168" formatCode="0.00000"/>
    <numFmt numFmtId="169" formatCode="0.0000"/>
    <numFmt numFmtId="170" formatCode="0.0\ %"/>
  </numFmts>
  <fonts count="1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20"/>
      <color rgb="FF668E36"/>
      <name val="Times New Roman"/>
      <family val="1"/>
    </font>
    <font>
      <b/>
      <sz val="12"/>
      <color theme="1"/>
      <name val="Arial"/>
      <family val="2"/>
    </font>
    <font>
      <u/>
      <sz val="9"/>
      <color rgb="FF017BB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0" fontId="1" fillId="0" borderId="0" applyNumberFormat="0" applyBorder="0" applyAlignment="0"/>
    <xf numFmtId="0" fontId="4" fillId="0" borderId="0"/>
    <xf numFmtId="166" fontId="4" fillId="0" borderId="0"/>
    <xf numFmtId="166" fontId="4" fillId="0" borderId="0"/>
    <xf numFmtId="167" fontId="4" fillId="0" borderId="0"/>
    <xf numFmtId="0" fontId="9" fillId="0" borderId="0"/>
    <xf numFmtId="0" fontId="10" fillId="0" borderId="0"/>
    <xf numFmtId="0" fontId="11" fillId="0" borderId="0">
      <alignment vertical="top"/>
      <protection locked="0"/>
    </xf>
    <xf numFmtId="0" fontId="7" fillId="0" borderId="0">
      <alignment vertical="top"/>
      <protection locked="0"/>
    </xf>
    <xf numFmtId="0" fontId="4" fillId="3" borderId="0">
      <alignment horizontal="right"/>
    </xf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4" fillId="4" borderId="0"/>
    <xf numFmtId="0" fontId="8" fillId="5" borderId="0"/>
    <xf numFmtId="9" fontId="2" fillId="0" borderId="0" applyFont="0" applyFill="0" applyBorder="0" applyAlignment="0" applyProtection="0"/>
  </cellStyleXfs>
  <cellXfs count="76">
    <xf numFmtId="0" fontId="0" fillId="0" borderId="0" xfId="0"/>
    <xf numFmtId="2" fontId="0" fillId="0" borderId="0" xfId="0" applyNumberFormat="1"/>
    <xf numFmtId="0" fontId="0" fillId="0" borderId="2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0" xfId="0" applyFill="1" applyBorder="1"/>
    <xf numFmtId="0" fontId="0" fillId="0" borderId="7" xfId="0" applyBorder="1"/>
    <xf numFmtId="0" fontId="0" fillId="0" borderId="8" xfId="0" applyBorder="1"/>
    <xf numFmtId="0" fontId="0" fillId="0" borderId="6" xfId="0" applyBorder="1"/>
    <xf numFmtId="164" fontId="0" fillId="0" borderId="0" xfId="0" applyNumberFormat="1"/>
    <xf numFmtId="0" fontId="3" fillId="0" borderId="0" xfId="0" applyFont="1" applyFill="1" applyBorder="1"/>
    <xf numFmtId="2" fontId="6" fillId="0" borderId="0" xfId="22" applyNumberFormat="1" applyFont="1" applyFill="1" applyBorder="1"/>
    <xf numFmtId="4" fontId="6" fillId="0" borderId="0" xfId="22" applyNumberFormat="1" applyFont="1" applyFill="1" applyBorder="1"/>
    <xf numFmtId="0" fontId="0" fillId="2" borderId="4" xfId="0" applyFill="1" applyBorder="1"/>
    <xf numFmtId="0" fontId="0" fillId="2" borderId="8" xfId="0" applyFill="1" applyBorder="1"/>
    <xf numFmtId="0" fontId="0" fillId="2" borderId="5" xfId="0" applyFill="1" applyBorder="1"/>
    <xf numFmtId="0" fontId="0" fillId="2" borderId="6" xfId="0" applyFill="1" applyBorder="1"/>
    <xf numFmtId="0" fontId="0" fillId="0" borderId="0" xfId="0"/>
    <xf numFmtId="0" fontId="0" fillId="0" borderId="12" xfId="0" applyBorder="1"/>
    <xf numFmtId="0" fontId="0" fillId="0" borderId="14" xfId="0" applyBorder="1"/>
    <xf numFmtId="0" fontId="0" fillId="0" borderId="12" xfId="0" applyFill="1" applyBorder="1"/>
    <xf numFmtId="0" fontId="0" fillId="0" borderId="10" xfId="0" applyFill="1" applyBorder="1"/>
    <xf numFmtId="0" fontId="0" fillId="0" borderId="13" xfId="0" applyBorder="1"/>
    <xf numFmtId="0" fontId="0" fillId="0" borderId="16" xfId="0" applyBorder="1"/>
    <xf numFmtId="165" fontId="0" fillId="0" borderId="0" xfId="0" applyNumberFormat="1"/>
    <xf numFmtId="168" fontId="0" fillId="0" borderId="0" xfId="0" applyNumberFormat="1"/>
    <xf numFmtId="0" fontId="0" fillId="0" borderId="13" xfId="0" applyFill="1" applyBorder="1"/>
    <xf numFmtId="0" fontId="0" fillId="0" borderId="16" xfId="0" applyFill="1" applyBorder="1"/>
    <xf numFmtId="0" fontId="0" fillId="0" borderId="17" xfId="0" applyFill="1" applyBorder="1"/>
    <xf numFmtId="0" fontId="0" fillId="0" borderId="20" xfId="0" applyBorder="1"/>
    <xf numFmtId="0" fontId="0" fillId="0" borderId="21" xfId="0" applyBorder="1"/>
    <xf numFmtId="0" fontId="0" fillId="0" borderId="0" xfId="0" applyFill="1"/>
    <xf numFmtId="0" fontId="3" fillId="0" borderId="1" xfId="0" applyFont="1" applyFill="1" applyBorder="1"/>
    <xf numFmtId="0" fontId="3" fillId="0" borderId="15" xfId="0" applyFont="1" applyFill="1" applyBorder="1"/>
    <xf numFmtId="0" fontId="3" fillId="0" borderId="11" xfId="0" applyFont="1" applyFill="1" applyBorder="1"/>
    <xf numFmtId="0" fontId="3" fillId="0" borderId="0" xfId="0" applyFont="1" applyFill="1"/>
    <xf numFmtId="2" fontId="0" fillId="0" borderId="13" xfId="0" applyNumberFormat="1" applyFill="1" applyBorder="1"/>
    <xf numFmtId="165" fontId="0" fillId="0" borderId="12" xfId="0" applyNumberFormat="1" applyFill="1" applyBorder="1"/>
    <xf numFmtId="0" fontId="3" fillId="0" borderId="19" xfId="0" applyFont="1" applyFill="1" applyBorder="1"/>
    <xf numFmtId="0" fontId="3" fillId="0" borderId="14" xfId="0" applyFont="1" applyFill="1" applyBorder="1"/>
    <xf numFmtId="0" fontId="1" fillId="0" borderId="13" xfId="1" applyFill="1" applyBorder="1" applyProtection="1"/>
    <xf numFmtId="0" fontId="1" fillId="0" borderId="16" xfId="1" applyFill="1" applyBorder="1" applyProtection="1"/>
    <xf numFmtId="0" fontId="1" fillId="0" borderId="0" xfId="1" applyFill="1" applyBorder="1" applyProtection="1"/>
    <xf numFmtId="0" fontId="0" fillId="0" borderId="0" xfId="0" applyFill="1" applyBorder="1" applyProtection="1"/>
    <xf numFmtId="0" fontId="0" fillId="0" borderId="13" xfId="0" applyBorder="1" applyAlignment="1">
      <alignment wrapText="1"/>
    </xf>
    <xf numFmtId="0" fontId="3" fillId="0" borderId="19" xfId="0" applyFont="1" applyBorder="1"/>
    <xf numFmtId="0" fontId="0" fillId="0" borderId="12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0" xfId="0" applyBorder="1" applyAlignment="1">
      <alignment wrapText="1"/>
    </xf>
    <xf numFmtId="0" fontId="3" fillId="0" borderId="9" xfId="0" applyFont="1" applyFill="1" applyBorder="1"/>
    <xf numFmtId="0" fontId="3" fillId="0" borderId="18" xfId="0" applyFont="1" applyBorder="1"/>
    <xf numFmtId="0" fontId="0" fillId="0" borderId="22" xfId="0" applyBorder="1"/>
    <xf numFmtId="0" fontId="0" fillId="0" borderId="22" xfId="0" applyBorder="1" applyAlignment="1">
      <alignment wrapText="1"/>
    </xf>
    <xf numFmtId="0" fontId="0" fillId="0" borderId="21" xfId="0" applyBorder="1" applyAlignment="1">
      <alignment wrapText="1"/>
    </xf>
    <xf numFmtId="169" fontId="0" fillId="0" borderId="0" xfId="0" applyNumberFormat="1"/>
    <xf numFmtId="0" fontId="3" fillId="0" borderId="19" xfId="0" applyFont="1" applyBorder="1" applyAlignment="1">
      <alignment wrapText="1"/>
    </xf>
    <xf numFmtId="169" fontId="0" fillId="0" borderId="0" xfId="0" applyNumberFormat="1" applyBorder="1"/>
    <xf numFmtId="170" fontId="0" fillId="0" borderId="12" xfId="25" applyNumberFormat="1" applyFont="1" applyBorder="1"/>
    <xf numFmtId="170" fontId="0" fillId="0" borderId="10" xfId="25" applyNumberFormat="1" applyFont="1" applyBorder="1"/>
    <xf numFmtId="170" fontId="0" fillId="0" borderId="0" xfId="25" applyNumberFormat="1" applyFont="1" applyBorder="1"/>
    <xf numFmtId="169" fontId="0" fillId="0" borderId="17" xfId="0" applyNumberFormat="1" applyBorder="1"/>
    <xf numFmtId="164" fontId="0" fillId="0" borderId="2" xfId="0" applyNumberFormat="1" applyBorder="1"/>
    <xf numFmtId="0" fontId="0" fillId="6" borderId="3" xfId="0" applyFill="1" applyBorder="1"/>
    <xf numFmtId="0" fontId="0" fillId="0" borderId="17" xfId="0" applyBorder="1"/>
    <xf numFmtId="0" fontId="0" fillId="0" borderId="3" xfId="0" applyBorder="1"/>
    <xf numFmtId="0" fontId="0" fillId="0" borderId="23" xfId="0" applyBorder="1"/>
    <xf numFmtId="168" fontId="0" fillId="0" borderId="2" xfId="0" applyNumberFormat="1" applyBorder="1"/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3" fillId="0" borderId="15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68" fontId="0" fillId="0" borderId="0" xfId="0" applyNumberFormat="1" applyAlignment="1">
      <alignment wrapText="1"/>
    </xf>
    <xf numFmtId="0" fontId="0" fillId="0" borderId="4" xfId="0" applyBorder="1" applyAlignment="1">
      <alignment wrapText="1"/>
    </xf>
    <xf numFmtId="0" fontId="0" fillId="7" borderId="0" xfId="0" applyFill="1" applyAlignment="1">
      <alignment horizontal="center"/>
    </xf>
    <xf numFmtId="169" fontId="0" fillId="0" borderId="2" xfId="0" applyNumberFormat="1" applyBorder="1"/>
  </cellXfs>
  <cellStyles count="26">
    <cellStyle name="Comma 2" xfId="4"/>
    <cellStyle name="Dato" xfId="5"/>
    <cellStyle name="Forside overskrift 1" xfId="6"/>
    <cellStyle name="Forside overskrift 2" xfId="7"/>
    <cellStyle name="Hyperkobling 2" xfId="8"/>
    <cellStyle name="Hyperlink 2" xfId="9"/>
    <cellStyle name="Kolonne" xfId="10"/>
    <cellStyle name="Komma 2" xfId="3"/>
    <cellStyle name="Normal" xfId="0" builtinId="0"/>
    <cellStyle name="Normal 2" xfId="1"/>
    <cellStyle name="Normal 2 2" xfId="12"/>
    <cellStyle name="Normal 2 3" xfId="11"/>
    <cellStyle name="Normal 3" xfId="13"/>
    <cellStyle name="Normal 3 2" xfId="14"/>
    <cellStyle name="Normal 4" xfId="15"/>
    <cellStyle name="Normal 4 2" xfId="16"/>
    <cellStyle name="Normal 5" xfId="17"/>
    <cellStyle name="Normal 5 2" xfId="18"/>
    <cellStyle name="Normal 6" xfId="19"/>
    <cellStyle name="Normal 7" xfId="2"/>
    <cellStyle name="Normal 8" xfId="20"/>
    <cellStyle name="Normal 8 2" xfId="21"/>
    <cellStyle name="Normal_HMSsheets" xfId="22"/>
    <cellStyle name="Prosent" xfId="25" builtinId="5"/>
    <cellStyle name="Rad" xfId="23"/>
    <cellStyle name="Tabelltittel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3"/>
  <sheetViews>
    <sheetView topLeftCell="D1" zoomScale="90" zoomScaleNormal="90" workbookViewId="0">
      <selection activeCell="D46" sqref="D46"/>
    </sheetView>
  </sheetViews>
  <sheetFormatPr baseColWidth="10" defaultRowHeight="15" x14ac:dyDescent="0.25"/>
  <cols>
    <col min="2" max="2" width="19.140625" bestFit="1" customWidth="1"/>
    <col min="3" max="3" width="27" bestFit="1" customWidth="1"/>
    <col min="4" max="4" width="20.140625" bestFit="1" customWidth="1"/>
    <col min="5" max="5" width="27.85546875" style="32" bestFit="1" customWidth="1"/>
    <col min="6" max="6" width="39.42578125" style="32" bestFit="1" customWidth="1"/>
    <col min="7" max="7" width="11.42578125" style="32"/>
    <col min="8" max="8" width="23.42578125" style="32" customWidth="1"/>
    <col min="9" max="9" width="15" style="32" customWidth="1"/>
    <col min="10" max="10" width="20.5703125" style="32" customWidth="1"/>
    <col min="11" max="11" width="15" style="32" customWidth="1"/>
    <col min="12" max="12" width="20" style="32" customWidth="1"/>
    <col min="13" max="13" width="13.28515625" style="32" customWidth="1"/>
    <col min="14" max="14" width="23.5703125" style="32" customWidth="1"/>
    <col min="15" max="15" width="11.42578125" style="32"/>
    <col min="16" max="16" width="40.5703125" style="32" customWidth="1"/>
    <col min="17" max="17" width="16.28515625" style="32" customWidth="1"/>
    <col min="18" max="18" width="20.5703125" style="32" customWidth="1"/>
    <col min="19" max="19" width="15.42578125" style="32" customWidth="1"/>
    <col min="20" max="20" width="22.28515625" style="32" customWidth="1"/>
    <col min="21" max="21" width="14.42578125" style="32" customWidth="1"/>
    <col min="22" max="23" width="11.42578125" style="32"/>
    <col min="24" max="24" width="8.42578125" style="32" customWidth="1"/>
    <col min="25" max="25" width="11.42578125" style="32"/>
    <col min="26" max="26" width="7.28515625" style="32" customWidth="1"/>
    <col min="27" max="27" width="11.42578125" style="32"/>
    <col min="28" max="28" width="10.7109375" style="32" customWidth="1"/>
    <col min="29" max="29" width="11.42578125" style="32"/>
    <col min="30" max="30" width="7.7109375" style="32" customWidth="1"/>
    <col min="31" max="31" width="11.42578125" style="32"/>
    <col min="32" max="32" width="11.5703125" style="32" customWidth="1"/>
    <col min="33" max="35" width="11.42578125" style="32"/>
    <col min="36" max="36" width="14" style="32" customWidth="1"/>
    <col min="37" max="16384" width="11.42578125" style="32"/>
  </cols>
  <sheetData>
    <row r="1" spans="1:38" s="36" customFormat="1" ht="27.75" customHeight="1" thickBot="1" x14ac:dyDescent="0.3">
      <c r="A1" s="34" t="s">
        <v>0</v>
      </c>
      <c r="B1" s="34" t="s">
        <v>51</v>
      </c>
      <c r="C1" s="33" t="s">
        <v>35</v>
      </c>
      <c r="D1" s="34" t="s">
        <v>1</v>
      </c>
      <c r="E1" s="35" t="s">
        <v>50</v>
      </c>
      <c r="F1" s="33" t="s">
        <v>36</v>
      </c>
      <c r="G1" s="35" t="s">
        <v>37</v>
      </c>
      <c r="H1" s="70" t="s">
        <v>38</v>
      </c>
      <c r="I1" s="71"/>
      <c r="J1" s="34" t="s">
        <v>8</v>
      </c>
      <c r="K1" s="35" t="s">
        <v>37</v>
      </c>
      <c r="L1" s="34" t="s">
        <v>2</v>
      </c>
      <c r="M1" s="35" t="s">
        <v>37</v>
      </c>
      <c r="N1" s="34" t="s">
        <v>3</v>
      </c>
      <c r="O1" s="35" t="s">
        <v>37</v>
      </c>
      <c r="P1" s="39" t="s">
        <v>39</v>
      </c>
      <c r="Q1" s="40" t="s">
        <v>37</v>
      </c>
      <c r="R1" s="39" t="s">
        <v>6</v>
      </c>
      <c r="S1" s="50" t="s">
        <v>37</v>
      </c>
      <c r="T1" s="39" t="s">
        <v>7</v>
      </c>
      <c r="U1" s="40" t="s">
        <v>37</v>
      </c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</row>
    <row r="2" spans="1:38" x14ac:dyDescent="0.25">
      <c r="A2" s="6">
        <v>1970</v>
      </c>
      <c r="B2" s="27">
        <v>100</v>
      </c>
      <c r="C2" s="6"/>
      <c r="D2" s="27">
        <v>100</v>
      </c>
      <c r="E2" s="21"/>
      <c r="F2" s="6">
        <v>596.6795403789821</v>
      </c>
      <c r="G2" s="21">
        <v>100</v>
      </c>
      <c r="H2" s="27">
        <v>6.0999999999999999E-2</v>
      </c>
      <c r="I2" s="21"/>
      <c r="J2" s="27">
        <v>3866468</v>
      </c>
      <c r="K2" s="21">
        <v>100</v>
      </c>
      <c r="L2" s="27">
        <v>17.899999999999999</v>
      </c>
      <c r="M2" s="21">
        <v>100</v>
      </c>
      <c r="N2" s="27">
        <v>12458</v>
      </c>
      <c r="O2" s="21">
        <v>100</v>
      </c>
      <c r="P2" s="41">
        <v>6.8</v>
      </c>
      <c r="Q2" s="21">
        <v>100</v>
      </c>
      <c r="R2" s="41">
        <v>39446</v>
      </c>
      <c r="S2" s="6">
        <v>100</v>
      </c>
      <c r="T2" s="41">
        <v>45214</v>
      </c>
      <c r="U2" s="21">
        <v>100</v>
      </c>
      <c r="V2" s="6"/>
      <c r="W2" s="6"/>
      <c r="X2" s="6"/>
      <c r="Y2" s="6"/>
      <c r="Z2" s="43"/>
      <c r="AA2" s="6"/>
      <c r="AB2" s="6"/>
      <c r="AC2" s="6"/>
      <c r="AD2" s="43"/>
      <c r="AE2" s="6"/>
      <c r="AF2" s="6"/>
      <c r="AG2" s="6"/>
      <c r="AH2" s="44"/>
      <c r="AI2" s="6"/>
      <c r="AJ2" s="6"/>
      <c r="AK2" s="6"/>
      <c r="AL2" s="13"/>
    </row>
    <row r="3" spans="1:38" x14ac:dyDescent="0.25">
      <c r="A3" s="6">
        <v>1971</v>
      </c>
      <c r="B3" s="27">
        <v>109.334051</v>
      </c>
      <c r="C3" s="6"/>
      <c r="D3" s="27">
        <v>108.4</v>
      </c>
      <c r="E3" s="21"/>
      <c r="F3" s="6">
        <v>626.670062477383</v>
      </c>
      <c r="G3" s="21">
        <f>G2*(F3/F2)</f>
        <v>105.02623603942452</v>
      </c>
      <c r="H3" s="27">
        <v>6.2E-2</v>
      </c>
      <c r="I3" s="21"/>
      <c r="J3" s="27">
        <v>3888305</v>
      </c>
      <c r="K3" s="21">
        <f>K2*(J3/J2)</f>
        <v>100.56477901795644</v>
      </c>
      <c r="L3" s="27">
        <v>19.100000000000001</v>
      </c>
      <c r="M3" s="21">
        <f>M2*(L3/L2)</f>
        <v>106.70391061452516</v>
      </c>
      <c r="N3" s="27">
        <v>12193</v>
      </c>
      <c r="O3" s="21">
        <f>O2*(N3/N2)</f>
        <v>97.872852785358816</v>
      </c>
      <c r="P3" s="41">
        <v>7.7</v>
      </c>
      <c r="Q3" s="21">
        <f>Q2*(P3/P2)</f>
        <v>113.23529411764706</v>
      </c>
      <c r="R3" s="41">
        <v>40804</v>
      </c>
      <c r="S3" s="32">
        <f>S2*(R3/R2)</f>
        <v>103.44268113370177</v>
      </c>
      <c r="T3" s="41">
        <v>50699</v>
      </c>
      <c r="U3" s="21">
        <f>U2*(T3/T2)</f>
        <v>112.13119830141108</v>
      </c>
      <c r="V3" s="6"/>
      <c r="W3" s="6"/>
      <c r="X3" s="6"/>
      <c r="Y3" s="6"/>
      <c r="Z3" s="43"/>
      <c r="AA3" s="6"/>
      <c r="AB3" s="6"/>
      <c r="AC3" s="6"/>
      <c r="AD3" s="43"/>
      <c r="AE3" s="6"/>
      <c r="AF3" s="6"/>
      <c r="AG3" s="6"/>
      <c r="AH3" s="44"/>
      <c r="AI3" s="6"/>
      <c r="AJ3" s="6"/>
      <c r="AK3" s="6"/>
      <c r="AL3" s="13"/>
    </row>
    <row r="4" spans="1:38" x14ac:dyDescent="0.25">
      <c r="A4" s="6">
        <v>1972</v>
      </c>
      <c r="B4" s="27">
        <v>119.60623699999999</v>
      </c>
      <c r="C4" s="6"/>
      <c r="D4" s="27">
        <v>112.08</v>
      </c>
      <c r="E4" s="21"/>
      <c r="F4" s="6">
        <v>706.20826434948196</v>
      </c>
      <c r="G4" s="21">
        <f t="shared" ref="G4:G47" si="0">G3*(F4/F3)</f>
        <v>118.35637332242572</v>
      </c>
      <c r="H4" s="27">
        <v>6.2E-2</v>
      </c>
      <c r="I4" s="21"/>
      <c r="J4" s="27">
        <v>3917773</v>
      </c>
      <c r="K4" s="21">
        <f>K3*(J4/J3)</f>
        <v>101.32692162459382</v>
      </c>
      <c r="L4" s="27">
        <v>20.399999999999999</v>
      </c>
      <c r="M4" s="21">
        <f>M3*(L4/L3)</f>
        <v>113.96648044692736</v>
      </c>
      <c r="N4" s="27">
        <v>14812</v>
      </c>
      <c r="O4" s="21">
        <f>O3*(N4/N3)</f>
        <v>118.89548884251084</v>
      </c>
      <c r="P4" s="41">
        <v>8.4</v>
      </c>
      <c r="Q4" s="21">
        <f>Q3*(P4/P3)</f>
        <v>123.52941176470587</v>
      </c>
      <c r="R4" s="41">
        <v>43578</v>
      </c>
      <c r="S4" s="32">
        <f t="shared" ref="S4:S48" si="1">S3*(R4/R3)</f>
        <v>110.47507985600566</v>
      </c>
      <c r="T4" s="41">
        <v>55561</v>
      </c>
      <c r="U4" s="21">
        <f>U3*(T4/T3)</f>
        <v>122.88450479939843</v>
      </c>
      <c r="V4" s="6"/>
      <c r="W4" s="6"/>
      <c r="X4" s="6"/>
      <c r="Y4" s="6"/>
      <c r="Z4" s="43"/>
      <c r="AA4" s="6"/>
      <c r="AB4" s="6"/>
      <c r="AC4" s="6"/>
      <c r="AD4" s="43"/>
      <c r="AE4" s="6"/>
      <c r="AF4" s="6"/>
      <c r="AG4" s="6"/>
      <c r="AH4" s="44"/>
      <c r="AI4" s="6"/>
      <c r="AJ4" s="6"/>
      <c r="AK4" s="6"/>
      <c r="AL4" s="13"/>
    </row>
    <row r="5" spans="1:38" x14ac:dyDescent="0.25">
      <c r="A5" s="6">
        <v>1973</v>
      </c>
      <c r="B5" s="27">
        <v>127.29917</v>
      </c>
      <c r="C5" s="6"/>
      <c r="D5" s="27">
        <v>118.53</v>
      </c>
      <c r="E5" s="21"/>
      <c r="F5" s="6">
        <v>741.31837284811002</v>
      </c>
      <c r="G5" s="21">
        <f t="shared" si="0"/>
        <v>124.24062208958269</v>
      </c>
      <c r="H5" s="27">
        <v>6.2E-2</v>
      </c>
      <c r="I5" s="21"/>
      <c r="J5" s="27">
        <v>3948235</v>
      </c>
      <c r="K5" s="21">
        <f t="shared" ref="K5:K48" si="2">K4*(J5/J4)</f>
        <v>102.1147724486534</v>
      </c>
      <c r="L5" s="27">
        <v>22</v>
      </c>
      <c r="M5" s="21">
        <f t="shared" ref="M5:M48" si="3">M4*(L5/L4)</f>
        <v>122.90502793296091</v>
      </c>
      <c r="N5" s="27">
        <v>12811</v>
      </c>
      <c r="O5" s="21">
        <f t="shared" ref="O5:O48" si="4">O4*(N5/N4)</f>
        <v>102.83352062931451</v>
      </c>
      <c r="P5" s="41">
        <v>9.3000000000000007</v>
      </c>
      <c r="Q5" s="21">
        <f t="shared" ref="Q5:Q48" si="5">Q4*(P5/P4)</f>
        <v>136.76470588235293</v>
      </c>
      <c r="R5" s="41">
        <v>44714</v>
      </c>
      <c r="S5" s="32">
        <f t="shared" si="1"/>
        <v>113.35496628301982</v>
      </c>
      <c r="T5" s="41">
        <v>61817</v>
      </c>
      <c r="U5" s="21">
        <f>U4*(T5/T4)</f>
        <v>136.72092714645908</v>
      </c>
      <c r="V5" s="6"/>
      <c r="W5" s="6"/>
      <c r="X5" s="6"/>
      <c r="Y5" s="6"/>
      <c r="Z5" s="43"/>
      <c r="AA5" s="6"/>
      <c r="AB5" s="6"/>
      <c r="AC5" s="6"/>
      <c r="AD5" s="43"/>
      <c r="AE5" s="6"/>
      <c r="AF5" s="6"/>
      <c r="AG5" s="6"/>
      <c r="AH5" s="44"/>
      <c r="AI5" s="6"/>
      <c r="AJ5" s="6"/>
      <c r="AK5" s="6"/>
      <c r="AL5" s="13"/>
    </row>
    <row r="6" spans="1:38" x14ac:dyDescent="0.25">
      <c r="A6" s="6">
        <v>1974</v>
      </c>
      <c r="B6" s="27">
        <v>137.72850399999999</v>
      </c>
      <c r="C6" s="6"/>
      <c r="D6" s="27">
        <v>134.97</v>
      </c>
      <c r="E6" s="21"/>
      <c r="F6" s="6">
        <v>769.76878150060998</v>
      </c>
      <c r="G6" s="21">
        <f t="shared" si="0"/>
        <v>129.00874412615019</v>
      </c>
      <c r="H6" s="27">
        <v>7.0999999999999994E-2</v>
      </c>
      <c r="I6" s="21"/>
      <c r="J6" s="27">
        <v>3972990</v>
      </c>
      <c r="K6" s="21">
        <f t="shared" si="2"/>
        <v>102.75502086141667</v>
      </c>
      <c r="L6" s="27">
        <v>24</v>
      </c>
      <c r="M6" s="21">
        <f t="shared" si="3"/>
        <v>134.07821229050279</v>
      </c>
      <c r="N6" s="27">
        <v>10662</v>
      </c>
      <c r="O6" s="21">
        <f t="shared" si="4"/>
        <v>85.583560764167615</v>
      </c>
      <c r="P6" s="41">
        <v>10.5</v>
      </c>
      <c r="Q6" s="21">
        <f t="shared" si="5"/>
        <v>154.41176470588232</v>
      </c>
      <c r="R6" s="41">
        <v>41557</v>
      </c>
      <c r="S6" s="32">
        <f t="shared" si="1"/>
        <v>105.3516199361152</v>
      </c>
      <c r="T6" s="41">
        <v>69863</v>
      </c>
      <c r="U6" s="21">
        <f t="shared" ref="U6:U48" si="6">U5*(T6/T5)</f>
        <v>154.51630026098113</v>
      </c>
      <c r="V6" s="6"/>
      <c r="W6" s="6"/>
      <c r="X6" s="6"/>
      <c r="Y6" s="6"/>
      <c r="Z6" s="43"/>
      <c r="AA6" s="6"/>
      <c r="AB6" s="6"/>
      <c r="AC6" s="6"/>
      <c r="AD6" s="43"/>
      <c r="AE6" s="6"/>
      <c r="AF6" s="6"/>
      <c r="AG6" s="6"/>
      <c r="AH6" s="44"/>
      <c r="AI6" s="6"/>
      <c r="AJ6" s="6"/>
      <c r="AK6" s="6"/>
      <c r="AL6" s="13"/>
    </row>
    <row r="7" spans="1:38" x14ac:dyDescent="0.25">
      <c r="A7" s="6">
        <v>1975</v>
      </c>
      <c r="B7" s="27">
        <v>151.356697</v>
      </c>
      <c r="C7" s="6"/>
      <c r="D7" s="27">
        <v>154.05000000000001</v>
      </c>
      <c r="E7" s="21"/>
      <c r="F7" s="6">
        <v>857.46484917838211</v>
      </c>
      <c r="G7" s="21">
        <f t="shared" si="0"/>
        <v>143.70609198930498</v>
      </c>
      <c r="H7" s="27">
        <v>7.2999999999999995E-2</v>
      </c>
      <c r="I7" s="21"/>
      <c r="J7" s="27">
        <v>3997525</v>
      </c>
      <c r="K7" s="21">
        <f t="shared" si="2"/>
        <v>103.38957932666194</v>
      </c>
      <c r="L7" s="27">
        <v>26.8</v>
      </c>
      <c r="M7" s="21">
        <f t="shared" si="3"/>
        <v>149.72067039106145</v>
      </c>
      <c r="N7" s="27">
        <v>19558</v>
      </c>
      <c r="O7" s="21">
        <f t="shared" si="4"/>
        <v>156.99149141114145</v>
      </c>
      <c r="P7" s="41">
        <v>12.4</v>
      </c>
      <c r="Q7" s="21">
        <f t="shared" si="5"/>
        <v>182.35294117647055</v>
      </c>
      <c r="R7" s="41">
        <v>43548</v>
      </c>
      <c r="S7" s="32">
        <f t="shared" si="1"/>
        <v>110.3990265172641</v>
      </c>
      <c r="T7" s="41">
        <v>81823</v>
      </c>
      <c r="U7" s="21">
        <f t="shared" si="6"/>
        <v>180.96828415977353</v>
      </c>
      <c r="V7" s="6"/>
      <c r="W7" s="6"/>
      <c r="X7" s="6"/>
      <c r="Y7" s="6"/>
      <c r="Z7" s="43"/>
      <c r="AA7" s="6"/>
      <c r="AB7" s="6"/>
      <c r="AC7" s="6"/>
      <c r="AD7" s="43"/>
      <c r="AE7" s="6"/>
      <c r="AF7" s="6"/>
      <c r="AG7" s="6"/>
      <c r="AH7" s="44"/>
      <c r="AI7" s="6"/>
      <c r="AJ7" s="6"/>
      <c r="AK7" s="6"/>
      <c r="AL7" s="13"/>
    </row>
    <row r="8" spans="1:38" x14ac:dyDescent="0.25">
      <c r="A8" s="6">
        <v>1976</v>
      </c>
      <c r="B8" s="27">
        <v>167.01843299999999</v>
      </c>
      <c r="C8" s="6"/>
      <c r="D8" s="27">
        <v>172.74</v>
      </c>
      <c r="E8" s="21"/>
      <c r="F8" s="6">
        <v>886.259844645307</v>
      </c>
      <c r="G8" s="21">
        <f t="shared" si="0"/>
        <v>148.53196475991075</v>
      </c>
      <c r="H8" s="27">
        <v>7.3999999999999996E-2</v>
      </c>
      <c r="I8" s="21"/>
      <c r="J8" s="27">
        <v>4017101</v>
      </c>
      <c r="K8" s="21">
        <f t="shared" si="2"/>
        <v>103.89588120217211</v>
      </c>
      <c r="L8" s="27">
        <v>29.3</v>
      </c>
      <c r="M8" s="21">
        <f t="shared" si="3"/>
        <v>163.68715083798884</v>
      </c>
      <c r="N8" s="27">
        <v>19859</v>
      </c>
      <c r="O8" s="21">
        <f t="shared" si="4"/>
        <v>159.40760956814898</v>
      </c>
      <c r="P8" s="41">
        <v>14.1</v>
      </c>
      <c r="Q8" s="21">
        <f t="shared" si="5"/>
        <v>207.35294117647052</v>
      </c>
      <c r="R8" s="41">
        <v>42681</v>
      </c>
      <c r="S8" s="32">
        <f t="shared" si="1"/>
        <v>108.20108502763271</v>
      </c>
      <c r="T8" s="41">
        <v>94142</v>
      </c>
      <c r="U8" s="21">
        <f t="shared" si="6"/>
        <v>208.2142699163976</v>
      </c>
      <c r="V8" s="6"/>
      <c r="W8" s="6"/>
      <c r="X8" s="6"/>
      <c r="Y8" s="6"/>
      <c r="Z8" s="43"/>
      <c r="AA8" s="6"/>
      <c r="AB8" s="6"/>
      <c r="AC8" s="6"/>
      <c r="AD8" s="43"/>
      <c r="AE8" s="6"/>
      <c r="AF8" s="6"/>
      <c r="AG8" s="6"/>
      <c r="AH8" s="44"/>
      <c r="AI8" s="6"/>
      <c r="AJ8" s="6"/>
      <c r="AK8" s="6"/>
      <c r="AL8" s="13"/>
    </row>
    <row r="9" spans="1:38" x14ac:dyDescent="0.25">
      <c r="A9" s="6">
        <v>1977</v>
      </c>
      <c r="B9" s="27">
        <v>173.28322399999999</v>
      </c>
      <c r="C9" s="6"/>
      <c r="D9" s="27">
        <v>193.92</v>
      </c>
      <c r="E9" s="21"/>
      <c r="F9" s="6">
        <v>1062.8403575166899</v>
      </c>
      <c r="G9" s="21">
        <f t="shared" si="0"/>
        <v>178.12582560508528</v>
      </c>
      <c r="H9" s="27">
        <v>7.5999999999999998E-2</v>
      </c>
      <c r="I9" s="21"/>
      <c r="J9" s="27">
        <v>4035202</v>
      </c>
      <c r="K9" s="21">
        <f t="shared" si="2"/>
        <v>104.3640345659139</v>
      </c>
      <c r="L9" s="27">
        <v>32</v>
      </c>
      <c r="M9" s="21">
        <f t="shared" si="3"/>
        <v>178.77094972067042</v>
      </c>
      <c r="N9" s="27">
        <v>16127</v>
      </c>
      <c r="O9" s="21">
        <f t="shared" si="4"/>
        <v>129.45095520950392</v>
      </c>
      <c r="P9" s="41">
        <v>15.5</v>
      </c>
      <c r="Q9" s="21">
        <f t="shared" si="5"/>
        <v>227.94117647058815</v>
      </c>
      <c r="R9" s="41">
        <v>38597</v>
      </c>
      <c r="S9" s="32">
        <f t="shared" si="1"/>
        <v>97.847690513613543</v>
      </c>
      <c r="T9" s="41">
        <v>108889</v>
      </c>
      <c r="U9" s="21">
        <f t="shared" si="6"/>
        <v>240.83027380899725</v>
      </c>
      <c r="V9" s="6"/>
      <c r="W9" s="6"/>
      <c r="X9" s="6"/>
      <c r="Y9" s="6"/>
      <c r="Z9" s="43"/>
      <c r="AA9" s="6"/>
      <c r="AB9" s="6"/>
      <c r="AC9" s="6"/>
      <c r="AD9" s="43"/>
      <c r="AE9" s="6"/>
      <c r="AF9" s="6"/>
      <c r="AG9" s="6"/>
      <c r="AH9" s="44"/>
      <c r="AI9" s="6"/>
      <c r="AJ9" s="6"/>
      <c r="AK9" s="6"/>
      <c r="AL9" s="13"/>
    </row>
    <row r="10" spans="1:38" x14ac:dyDescent="0.25">
      <c r="A10" s="6">
        <v>1978</v>
      </c>
      <c r="B10" s="27">
        <v>218.00068099999999</v>
      </c>
      <c r="C10" s="6"/>
      <c r="D10" s="27">
        <v>220</v>
      </c>
      <c r="E10" s="21"/>
      <c r="F10" s="6">
        <v>1186.0695092633002</v>
      </c>
      <c r="G10" s="21">
        <f t="shared" si="0"/>
        <v>198.77831046627912</v>
      </c>
      <c r="H10" s="27">
        <v>8.7999999999999995E-2</v>
      </c>
      <c r="I10" s="21"/>
      <c r="J10" s="27">
        <v>4051208</v>
      </c>
      <c r="K10" s="21">
        <f t="shared" si="2"/>
        <v>104.77800411124571</v>
      </c>
      <c r="L10" s="27">
        <v>34.6</v>
      </c>
      <c r="M10" s="21">
        <f t="shared" si="3"/>
        <v>193.29608938547489</v>
      </c>
      <c r="N10" s="27">
        <v>20003</v>
      </c>
      <c r="O10" s="21">
        <f t="shared" si="4"/>
        <v>160.56349333761435</v>
      </c>
      <c r="P10" s="41">
        <v>16.899999999999999</v>
      </c>
      <c r="Q10" s="21">
        <f t="shared" si="5"/>
        <v>248.5294117647058</v>
      </c>
      <c r="R10" s="41">
        <v>39605</v>
      </c>
      <c r="S10" s="32">
        <f t="shared" si="1"/>
        <v>100.40308269533031</v>
      </c>
      <c r="T10" s="41">
        <v>115489</v>
      </c>
      <c r="U10" s="21">
        <f t="shared" si="6"/>
        <v>255.4275224487991</v>
      </c>
      <c r="V10" s="6"/>
      <c r="W10" s="6"/>
      <c r="X10" s="6"/>
      <c r="Y10" s="6"/>
      <c r="Z10" s="43"/>
      <c r="AA10" s="6"/>
      <c r="AB10" s="6"/>
      <c r="AC10" s="6"/>
      <c r="AD10" s="43"/>
      <c r="AE10" s="6"/>
      <c r="AF10" s="6"/>
      <c r="AG10" s="6"/>
      <c r="AH10" s="44"/>
      <c r="AI10" s="6"/>
      <c r="AJ10" s="6"/>
      <c r="AK10" s="6"/>
      <c r="AL10" s="13"/>
    </row>
    <row r="11" spans="1:38" x14ac:dyDescent="0.25">
      <c r="A11" s="6">
        <v>1979</v>
      </c>
      <c r="B11" s="27">
        <v>237.68476699999999</v>
      </c>
      <c r="C11" s="6"/>
      <c r="D11" s="27">
        <v>230.6</v>
      </c>
      <c r="E11" s="21"/>
      <c r="F11" s="6">
        <v>1271.4715201505601</v>
      </c>
      <c r="G11" s="21">
        <f t="shared" si="0"/>
        <v>213.09118783308421</v>
      </c>
      <c r="H11" s="27">
        <v>8.5999999999999993E-2</v>
      </c>
      <c r="I11" s="21"/>
      <c r="J11" s="27">
        <v>4066134</v>
      </c>
      <c r="K11" s="21">
        <f t="shared" si="2"/>
        <v>105.16404118694373</v>
      </c>
      <c r="L11" s="27">
        <v>36.200000000000003</v>
      </c>
      <c r="M11" s="21">
        <f t="shared" si="3"/>
        <v>202.2346368715084</v>
      </c>
      <c r="N11" s="27">
        <v>24107</v>
      </c>
      <c r="O11" s="21">
        <f t="shared" si="4"/>
        <v>193.50618076737834</v>
      </c>
      <c r="P11" s="41">
        <v>17.399999999999999</v>
      </c>
      <c r="Q11" s="21">
        <f t="shared" si="5"/>
        <v>255.88235294117638</v>
      </c>
      <c r="R11" s="41">
        <v>37160</v>
      </c>
      <c r="S11" s="32">
        <f t="shared" si="1"/>
        <v>94.204735587892301</v>
      </c>
      <c r="T11" s="41">
        <v>126766</v>
      </c>
      <c r="U11" s="21">
        <f t="shared" si="6"/>
        <v>280.36891228380597</v>
      </c>
      <c r="V11" s="6"/>
      <c r="W11" s="6"/>
      <c r="X11" s="6"/>
      <c r="Y11" s="6"/>
      <c r="Z11" s="43"/>
      <c r="AA11" s="6"/>
      <c r="AB11" s="6"/>
      <c r="AC11" s="6"/>
      <c r="AD11" s="43"/>
      <c r="AE11" s="6"/>
      <c r="AF11" s="6"/>
      <c r="AG11" s="6"/>
      <c r="AH11" s="44"/>
      <c r="AI11" s="6"/>
      <c r="AJ11" s="6"/>
      <c r="AK11" s="6"/>
      <c r="AL11" s="13"/>
    </row>
    <row r="12" spans="1:38" x14ac:dyDescent="0.25">
      <c r="A12" s="6">
        <v>1980</v>
      </c>
      <c r="B12" s="27">
        <v>247.38026199999999</v>
      </c>
      <c r="C12" s="6"/>
      <c r="D12" s="27">
        <v>248.88</v>
      </c>
      <c r="E12" s="21"/>
      <c r="F12" s="6">
        <v>1388.80672469977</v>
      </c>
      <c r="G12" s="21">
        <f t="shared" si="0"/>
        <v>232.75588162745902</v>
      </c>
      <c r="H12" s="27">
        <v>0.105</v>
      </c>
      <c r="I12" s="21"/>
      <c r="J12" s="27">
        <v>4078900</v>
      </c>
      <c r="K12" s="21">
        <f t="shared" si="2"/>
        <v>105.4942133233742</v>
      </c>
      <c r="L12" s="27">
        <v>40.200000000000003</v>
      </c>
      <c r="M12" s="21">
        <f t="shared" si="3"/>
        <v>224.5810055865922</v>
      </c>
      <c r="N12" s="27">
        <v>22286</v>
      </c>
      <c r="O12" s="21">
        <f t="shared" si="4"/>
        <v>178.88906726601374</v>
      </c>
      <c r="P12" s="41">
        <v>19.100000000000001</v>
      </c>
      <c r="Q12" s="21">
        <f t="shared" si="5"/>
        <v>280.88235294117641</v>
      </c>
      <c r="R12" s="41">
        <v>38092</v>
      </c>
      <c r="S12" s="32">
        <f t="shared" si="1"/>
        <v>96.567459311463764</v>
      </c>
      <c r="T12" s="41">
        <v>141666</v>
      </c>
      <c r="U12" s="21">
        <f t="shared" si="6"/>
        <v>313.32330694032834</v>
      </c>
      <c r="V12" s="6"/>
      <c r="W12" s="6"/>
      <c r="X12" s="6"/>
      <c r="Y12" s="6"/>
      <c r="Z12" s="43"/>
      <c r="AA12" s="6"/>
      <c r="AB12" s="6"/>
      <c r="AC12" s="6"/>
      <c r="AD12" s="43"/>
      <c r="AE12" s="6"/>
      <c r="AF12" s="6"/>
      <c r="AG12" s="6"/>
      <c r="AH12" s="44"/>
      <c r="AI12" s="6"/>
      <c r="AJ12" s="6"/>
      <c r="AK12" s="6"/>
      <c r="AL12" s="13"/>
    </row>
    <row r="13" spans="1:38" x14ac:dyDescent="0.25">
      <c r="A13" s="3">
        <v>1981</v>
      </c>
      <c r="B13" s="23">
        <v>298.61382600000002</v>
      </c>
      <c r="C13" s="3"/>
      <c r="D13" s="23">
        <v>284.33</v>
      </c>
      <c r="E13" s="21"/>
      <c r="F13" s="6">
        <v>1805.67576544086</v>
      </c>
      <c r="G13" s="21">
        <f t="shared" si="0"/>
        <v>302.62069389776326</v>
      </c>
      <c r="H13" s="27">
        <v>0.11899999999999999</v>
      </c>
      <c r="I13" s="21"/>
      <c r="J13" s="27">
        <v>4092340</v>
      </c>
      <c r="K13" s="21">
        <f t="shared" si="2"/>
        <v>105.84181738992795</v>
      </c>
      <c r="L13" s="27">
        <v>45.6</v>
      </c>
      <c r="M13" s="21">
        <f t="shared" si="3"/>
        <v>254.74860335195532</v>
      </c>
      <c r="N13" s="27">
        <v>28438</v>
      </c>
      <c r="O13" s="21">
        <f t="shared" si="4"/>
        <v>228.27099052817459</v>
      </c>
      <c r="P13" s="41">
        <v>21.4</v>
      </c>
      <c r="Q13" s="21">
        <f t="shared" si="5"/>
        <v>314.70588235294105</v>
      </c>
      <c r="R13" s="41">
        <v>34672</v>
      </c>
      <c r="S13" s="32">
        <f t="shared" si="1"/>
        <v>87.897378694924697</v>
      </c>
      <c r="T13" s="41">
        <v>160518</v>
      </c>
      <c r="U13" s="21">
        <f t="shared" si="6"/>
        <v>355.01835714601691</v>
      </c>
      <c r="V13" s="6"/>
      <c r="W13" s="6"/>
      <c r="X13" s="6"/>
      <c r="Y13" s="6"/>
      <c r="Z13" s="43"/>
      <c r="AA13" s="6"/>
      <c r="AB13" s="6"/>
      <c r="AC13" s="6"/>
      <c r="AD13" s="43"/>
      <c r="AE13" s="6"/>
      <c r="AF13" s="6"/>
      <c r="AG13" s="6"/>
      <c r="AH13" s="44"/>
      <c r="AI13" s="6"/>
      <c r="AJ13" s="6"/>
      <c r="AK13" s="6"/>
      <c r="AL13" s="13"/>
    </row>
    <row r="14" spans="1:38" x14ac:dyDescent="0.25">
      <c r="A14" s="3">
        <v>1982</v>
      </c>
      <c r="B14" s="23">
        <v>342.46969999999999</v>
      </c>
      <c r="C14" s="3"/>
      <c r="D14" s="23">
        <v>332.76</v>
      </c>
      <c r="E14" s="21"/>
      <c r="F14" s="6">
        <v>2207.7522290320198</v>
      </c>
      <c r="G14" s="21">
        <f t="shared" si="0"/>
        <v>370.00635678403893</v>
      </c>
      <c r="H14" s="27">
        <v>0.128</v>
      </c>
      <c r="I14" s="21"/>
      <c r="J14" s="27">
        <v>4107063</v>
      </c>
      <c r="K14" s="21">
        <f t="shared" si="2"/>
        <v>106.22260419587074</v>
      </c>
      <c r="L14" s="27">
        <v>50.8</v>
      </c>
      <c r="M14" s="21">
        <f t="shared" si="3"/>
        <v>283.79888268156424</v>
      </c>
      <c r="N14" s="27">
        <v>41390</v>
      </c>
      <c r="O14" s="21">
        <f t="shared" si="4"/>
        <v>332.23631401509061</v>
      </c>
      <c r="P14" s="41">
        <v>23.9</v>
      </c>
      <c r="Q14" s="21">
        <f t="shared" si="5"/>
        <v>351.47058823529397</v>
      </c>
      <c r="R14" s="41">
        <v>38465</v>
      </c>
      <c r="S14" s="32">
        <f t="shared" si="1"/>
        <v>97.513055823150637</v>
      </c>
      <c r="T14" s="41">
        <v>180476</v>
      </c>
      <c r="U14" s="21">
        <f t="shared" si="6"/>
        <v>399.1595523510419</v>
      </c>
      <c r="V14" s="6"/>
      <c r="W14" s="6"/>
      <c r="X14" s="6"/>
      <c r="Y14" s="6"/>
      <c r="Z14" s="43"/>
      <c r="AA14" s="6"/>
      <c r="AB14" s="6"/>
      <c r="AC14" s="6"/>
      <c r="AD14" s="43"/>
      <c r="AE14" s="6"/>
      <c r="AF14" s="6"/>
      <c r="AG14" s="6"/>
      <c r="AH14" s="44"/>
      <c r="AI14" s="6"/>
      <c r="AJ14" s="6"/>
      <c r="AK14" s="6"/>
      <c r="AL14" s="13"/>
    </row>
    <row r="15" spans="1:38" x14ac:dyDescent="0.25">
      <c r="A15" s="3">
        <v>1983</v>
      </c>
      <c r="B15" s="23">
        <v>357.94100600000002</v>
      </c>
      <c r="C15" s="3"/>
      <c r="D15" s="23">
        <v>320.16000000000003</v>
      </c>
      <c r="E15" s="21"/>
      <c r="F15" s="6">
        <v>2329.5961048788004</v>
      </c>
      <c r="G15" s="21">
        <f t="shared" si="0"/>
        <v>390.42667750919588</v>
      </c>
      <c r="H15" s="27">
        <v>0.13100000000000001</v>
      </c>
      <c r="I15" s="21"/>
      <c r="J15" s="27">
        <v>4122511</v>
      </c>
      <c r="K15" s="21">
        <f t="shared" si="2"/>
        <v>106.62214196522508</v>
      </c>
      <c r="L15" s="27">
        <v>55.1</v>
      </c>
      <c r="M15" s="21">
        <f t="shared" si="3"/>
        <v>307.82122905027933</v>
      </c>
      <c r="N15" s="27">
        <v>63549</v>
      </c>
      <c r="O15" s="21">
        <f t="shared" si="4"/>
        <v>510.10595601220086</v>
      </c>
      <c r="P15" s="41">
        <v>26</v>
      </c>
      <c r="Q15" s="21">
        <f t="shared" si="5"/>
        <v>382.35294117647049</v>
      </c>
      <c r="R15" s="41">
        <v>32513</v>
      </c>
      <c r="S15" s="32">
        <f t="shared" si="1"/>
        <v>82.424073416822992</v>
      </c>
      <c r="T15" s="41">
        <v>199534</v>
      </c>
      <c r="U15" s="21">
        <f t="shared" si="6"/>
        <v>441.31021365063935</v>
      </c>
      <c r="V15" s="6"/>
      <c r="W15" s="6"/>
      <c r="X15" s="6"/>
      <c r="Y15" s="6"/>
      <c r="Z15" s="43"/>
      <c r="AA15" s="6"/>
      <c r="AB15" s="6"/>
      <c r="AC15" s="6"/>
      <c r="AD15" s="43"/>
      <c r="AE15" s="6"/>
      <c r="AF15" s="6"/>
      <c r="AG15" s="6"/>
      <c r="AH15" s="44"/>
      <c r="AI15" s="6"/>
      <c r="AJ15" s="6"/>
      <c r="AK15" s="6"/>
      <c r="AL15" s="13"/>
    </row>
    <row r="16" spans="1:38" x14ac:dyDescent="0.25">
      <c r="A16" s="3">
        <v>1984</v>
      </c>
      <c r="B16" s="23">
        <v>375.75381700000003</v>
      </c>
      <c r="C16" s="3"/>
      <c r="D16" s="23">
        <v>351.22</v>
      </c>
      <c r="E16" s="21"/>
      <c r="F16" s="6">
        <v>2522.2841683945098</v>
      </c>
      <c r="G16" s="21">
        <f t="shared" si="0"/>
        <v>422.72006960260052</v>
      </c>
      <c r="H16" s="27">
        <v>0.126</v>
      </c>
      <c r="I16" s="21"/>
      <c r="J16" s="27">
        <v>4134353</v>
      </c>
      <c r="K16" s="21">
        <f t="shared" si="2"/>
        <v>106.92841632207997</v>
      </c>
      <c r="L16" s="27">
        <v>58.6</v>
      </c>
      <c r="M16" s="21">
        <f t="shared" si="3"/>
        <v>327.37430167597768</v>
      </c>
      <c r="N16" s="27">
        <v>66597</v>
      </c>
      <c r="O16" s="21">
        <f t="shared" si="4"/>
        <v>534.5721624658853</v>
      </c>
      <c r="P16" s="41">
        <v>28</v>
      </c>
      <c r="Q16" s="21">
        <f t="shared" si="5"/>
        <v>411.76470588235281</v>
      </c>
      <c r="R16" s="41">
        <v>30866</v>
      </c>
      <c r="S16" s="32">
        <f t="shared" si="1"/>
        <v>78.248745119910765</v>
      </c>
      <c r="T16" s="41">
        <v>218517</v>
      </c>
      <c r="U16" s="21">
        <f t="shared" si="6"/>
        <v>483.29499712478452</v>
      </c>
      <c r="V16" s="6"/>
      <c r="W16" s="6"/>
      <c r="X16" s="6"/>
      <c r="Y16" s="6"/>
      <c r="Z16" s="43"/>
      <c r="AA16" s="6"/>
      <c r="AB16" s="6"/>
      <c r="AC16" s="6"/>
      <c r="AD16" s="43"/>
      <c r="AE16" s="6"/>
      <c r="AF16" s="6"/>
      <c r="AG16" s="6"/>
      <c r="AH16" s="44"/>
      <c r="AI16" s="6"/>
      <c r="AJ16" s="6"/>
      <c r="AK16" s="6"/>
      <c r="AL16" s="13"/>
    </row>
    <row r="17" spans="1:38" x14ac:dyDescent="0.25">
      <c r="A17" s="3">
        <v>1985</v>
      </c>
      <c r="B17" s="23">
        <v>432.01321799999999</v>
      </c>
      <c r="C17" s="3"/>
      <c r="D17" s="23">
        <v>376.99</v>
      </c>
      <c r="E17" s="21"/>
      <c r="F17" s="6">
        <v>2703.3</v>
      </c>
      <c r="G17" s="21">
        <f t="shared" si="0"/>
        <v>453.0572639180815</v>
      </c>
      <c r="H17" s="27">
        <v>0.129</v>
      </c>
      <c r="I17" s="21"/>
      <c r="J17" s="27">
        <v>4145845</v>
      </c>
      <c r="K17" s="21">
        <f t="shared" si="2"/>
        <v>107.22563848970168</v>
      </c>
      <c r="L17" s="27">
        <v>61.9</v>
      </c>
      <c r="M17" s="21">
        <f t="shared" si="3"/>
        <v>345.81005586592181</v>
      </c>
      <c r="N17" s="27">
        <v>51418</v>
      </c>
      <c r="O17" s="21">
        <f t="shared" si="4"/>
        <v>412.73077540536201</v>
      </c>
      <c r="P17" s="41">
        <v>30.1</v>
      </c>
      <c r="Q17" s="21">
        <f t="shared" si="5"/>
        <v>442.64705882352928</v>
      </c>
      <c r="R17" s="41">
        <v>26114</v>
      </c>
      <c r="S17" s="32">
        <f t="shared" si="1"/>
        <v>66.201896263245956</v>
      </c>
      <c r="T17" s="41">
        <v>253392</v>
      </c>
      <c r="U17" s="21">
        <f t="shared" si="6"/>
        <v>560.42818596010102</v>
      </c>
      <c r="V17" s="6"/>
      <c r="W17" s="6"/>
      <c r="X17" s="6"/>
      <c r="Y17" s="6"/>
      <c r="Z17" s="43"/>
      <c r="AA17" s="6"/>
      <c r="AB17" s="6"/>
      <c r="AC17" s="6"/>
      <c r="AD17" s="43"/>
      <c r="AE17" s="6"/>
      <c r="AF17" s="6"/>
      <c r="AG17" s="6"/>
      <c r="AH17" s="44"/>
      <c r="AI17" s="6"/>
      <c r="AJ17" s="6"/>
      <c r="AK17" s="6"/>
      <c r="AL17" s="13"/>
    </row>
    <row r="18" spans="1:38" x14ac:dyDescent="0.25">
      <c r="A18" s="3">
        <v>1986</v>
      </c>
      <c r="B18" s="23">
        <v>532.52997400000004</v>
      </c>
      <c r="C18" s="3"/>
      <c r="D18" s="23">
        <v>401.21</v>
      </c>
      <c r="E18" s="21"/>
      <c r="F18" s="6">
        <v>3513.0016264261994</v>
      </c>
      <c r="G18" s="21">
        <f t="shared" si="0"/>
        <v>588.75851922036918</v>
      </c>
      <c r="H18" s="37">
        <v>0.13300000000000001</v>
      </c>
      <c r="I18" s="21"/>
      <c r="J18" s="27">
        <v>4159187</v>
      </c>
      <c r="K18" s="21">
        <f t="shared" si="2"/>
        <v>107.57070794327016</v>
      </c>
      <c r="L18" s="27">
        <v>66.3</v>
      </c>
      <c r="M18" s="21">
        <f t="shared" si="3"/>
        <v>370.39106145251395</v>
      </c>
      <c r="N18" s="27">
        <v>36192</v>
      </c>
      <c r="O18" s="21">
        <f t="shared" si="4"/>
        <v>290.51212072563817</v>
      </c>
      <c r="P18" s="41">
        <v>32.9</v>
      </c>
      <c r="Q18" s="21">
        <f t="shared" si="5"/>
        <v>483.82352941176453</v>
      </c>
      <c r="R18" s="41">
        <v>25784</v>
      </c>
      <c r="S18" s="32">
        <f t="shared" si="1"/>
        <v>65.365309537088677</v>
      </c>
      <c r="T18" s="41">
        <v>284777</v>
      </c>
      <c r="U18" s="21">
        <f t="shared" si="6"/>
        <v>629.84252665103747</v>
      </c>
      <c r="V18" s="6"/>
      <c r="W18" s="6"/>
      <c r="X18" s="6"/>
      <c r="Y18" s="6"/>
      <c r="Z18" s="43"/>
      <c r="AA18" s="6"/>
      <c r="AB18" s="6"/>
      <c r="AC18" s="6"/>
      <c r="AD18" s="43"/>
      <c r="AE18" s="6"/>
      <c r="AF18" s="6"/>
      <c r="AG18" s="6"/>
      <c r="AH18" s="44"/>
      <c r="AI18" s="6"/>
      <c r="AJ18" s="6"/>
      <c r="AK18" s="6"/>
      <c r="AL18" s="13"/>
    </row>
    <row r="19" spans="1:38" x14ac:dyDescent="0.25">
      <c r="A19" s="3">
        <v>1987</v>
      </c>
      <c r="B19" s="23">
        <v>710.39786500000002</v>
      </c>
      <c r="C19" s="3"/>
      <c r="D19" s="23">
        <v>459.19</v>
      </c>
      <c r="E19" s="21"/>
      <c r="F19" s="6">
        <v>4323.3520740766144</v>
      </c>
      <c r="G19" s="21">
        <f t="shared" si="0"/>
        <v>724.56851316380482</v>
      </c>
      <c r="H19" s="27">
        <v>0.1331</v>
      </c>
      <c r="I19" s="21"/>
      <c r="J19" s="27">
        <v>4175521</v>
      </c>
      <c r="K19" s="21">
        <f t="shared" si="2"/>
        <v>107.99316068308335</v>
      </c>
      <c r="L19" s="27">
        <v>72.099999999999994</v>
      </c>
      <c r="M19" s="21">
        <f t="shared" si="3"/>
        <v>402.79329608938542</v>
      </c>
      <c r="N19" s="27">
        <v>32391</v>
      </c>
      <c r="O19" s="21">
        <f t="shared" si="4"/>
        <v>260.00160539412428</v>
      </c>
      <c r="P19" s="41">
        <v>35.700000000000003</v>
      </c>
      <c r="Q19" s="21">
        <f t="shared" si="5"/>
        <v>524.99999999999989</v>
      </c>
      <c r="R19" s="41">
        <v>28381</v>
      </c>
      <c r="S19" s="32">
        <f t="shared" si="1"/>
        <v>71.948993560817328</v>
      </c>
      <c r="T19" s="41">
        <v>305760</v>
      </c>
      <c r="U19" s="21">
        <f t="shared" si="6"/>
        <v>676.25071880391056</v>
      </c>
      <c r="V19" s="6"/>
      <c r="W19" s="6"/>
      <c r="X19" s="6"/>
      <c r="Y19" s="6"/>
      <c r="Z19" s="43"/>
      <c r="AA19" s="6"/>
      <c r="AB19" s="6"/>
      <c r="AC19" s="6"/>
      <c r="AD19" s="43"/>
      <c r="AE19" s="6"/>
      <c r="AF19" s="6"/>
      <c r="AG19" s="6"/>
      <c r="AH19" s="44"/>
      <c r="AI19" s="6"/>
      <c r="AJ19" s="6"/>
      <c r="AK19" s="6"/>
      <c r="AL19" s="13"/>
    </row>
    <row r="20" spans="1:38" x14ac:dyDescent="0.25">
      <c r="A20" s="3">
        <v>1988</v>
      </c>
      <c r="B20" s="23">
        <v>765.66228100000001</v>
      </c>
      <c r="C20" s="3"/>
      <c r="D20" s="23">
        <v>540.58000000000004</v>
      </c>
      <c r="E20" s="21"/>
      <c r="F20" s="6">
        <v>4306.6790042980092</v>
      </c>
      <c r="G20" s="21">
        <f t="shared" si="0"/>
        <v>721.77420421732825</v>
      </c>
      <c r="H20" s="27">
        <v>0.1288</v>
      </c>
      <c r="I20" s="21"/>
      <c r="J20" s="27">
        <v>4198289</v>
      </c>
      <c r="K20" s="21">
        <f t="shared" si="2"/>
        <v>108.58201852440001</v>
      </c>
      <c r="L20" s="27">
        <v>76.900000000000006</v>
      </c>
      <c r="M20" s="21">
        <f t="shared" si="3"/>
        <v>429.60893854748605</v>
      </c>
      <c r="N20" s="27">
        <v>49338</v>
      </c>
      <c r="O20" s="21">
        <f t="shared" si="4"/>
        <v>396.03467651308398</v>
      </c>
      <c r="P20" s="41">
        <v>37.9</v>
      </c>
      <c r="Q20" s="21">
        <f t="shared" si="5"/>
        <v>557.35294117647038</v>
      </c>
      <c r="R20" s="41">
        <v>30406</v>
      </c>
      <c r="S20" s="32">
        <f t="shared" si="1"/>
        <v>77.082593925873354</v>
      </c>
      <c r="T20" s="41">
        <v>316300</v>
      </c>
      <c r="U20" s="21">
        <f t="shared" si="6"/>
        <v>699.56208254080627</v>
      </c>
      <c r="V20" s="6"/>
      <c r="W20" s="6"/>
      <c r="X20" s="6"/>
      <c r="Y20" s="6"/>
      <c r="Z20" s="43"/>
      <c r="AA20" s="6"/>
      <c r="AB20" s="6"/>
      <c r="AC20" s="6"/>
      <c r="AD20" s="43"/>
      <c r="AE20" s="6"/>
      <c r="AF20" s="6"/>
      <c r="AG20" s="6"/>
      <c r="AH20" s="44"/>
      <c r="AI20" s="6"/>
      <c r="AJ20" s="6"/>
      <c r="AK20" s="6"/>
      <c r="AL20" s="13"/>
    </row>
    <row r="21" spans="1:38" x14ac:dyDescent="0.25">
      <c r="A21" s="3">
        <v>1989</v>
      </c>
      <c r="B21" s="23">
        <v>685.18041700000003</v>
      </c>
      <c r="C21" s="3"/>
      <c r="D21" s="23">
        <v>555.94000000000005</v>
      </c>
      <c r="E21" s="21"/>
      <c r="F21" s="6">
        <v>3718.6725022236301</v>
      </c>
      <c r="G21" s="21">
        <f t="shared" si="0"/>
        <v>623.22775469420469</v>
      </c>
      <c r="H21" s="27">
        <v>0.1086</v>
      </c>
      <c r="I21" s="21"/>
      <c r="J21" s="27">
        <v>4220686</v>
      </c>
      <c r="K21" s="21">
        <f t="shared" si="2"/>
        <v>109.16128104512953</v>
      </c>
      <c r="L21" s="27">
        <v>80.400000000000006</v>
      </c>
      <c r="M21" s="21">
        <f t="shared" si="3"/>
        <v>449.1620111731844</v>
      </c>
      <c r="N21" s="27">
        <v>82911</v>
      </c>
      <c r="O21" s="21">
        <f t="shared" si="4"/>
        <v>665.52416118157009</v>
      </c>
      <c r="P21" s="41">
        <v>39.5</v>
      </c>
      <c r="Q21" s="21">
        <f t="shared" si="5"/>
        <v>580.88235294117624</v>
      </c>
      <c r="R21" s="41">
        <v>27979</v>
      </c>
      <c r="S21" s="32">
        <f t="shared" si="1"/>
        <v>70.929878821680276</v>
      </c>
      <c r="T21" s="41">
        <v>329433</v>
      </c>
      <c r="U21" s="21">
        <f t="shared" si="6"/>
        <v>728.6083956296726</v>
      </c>
      <c r="V21" s="6"/>
      <c r="W21" s="6"/>
      <c r="X21" s="6"/>
      <c r="Y21" s="6"/>
      <c r="Z21" s="43"/>
      <c r="AA21" s="6"/>
      <c r="AB21" s="6"/>
      <c r="AC21" s="6"/>
      <c r="AD21" s="43"/>
      <c r="AE21" s="6"/>
      <c r="AF21" s="6"/>
      <c r="AG21" s="6"/>
      <c r="AH21" s="44"/>
      <c r="AI21" s="6"/>
      <c r="AJ21" s="6"/>
      <c r="AK21" s="6"/>
      <c r="AL21" s="13"/>
    </row>
    <row r="22" spans="1:38" x14ac:dyDescent="0.25">
      <c r="A22" s="3">
        <v>1990</v>
      </c>
      <c r="B22" s="23">
        <v>645.63878199999999</v>
      </c>
      <c r="C22" s="3"/>
      <c r="D22" s="23">
        <v>554.41999999999996</v>
      </c>
      <c r="E22" s="21"/>
      <c r="F22" s="6">
        <v>3572.0225487131197</v>
      </c>
      <c r="G22" s="21">
        <f t="shared" si="0"/>
        <v>598.65008048446634</v>
      </c>
      <c r="H22" s="27">
        <v>0.10680000000000001</v>
      </c>
      <c r="I22" s="38"/>
      <c r="J22" s="27">
        <v>4233116</v>
      </c>
      <c r="K22" s="21">
        <f t="shared" si="2"/>
        <v>109.48276307989615</v>
      </c>
      <c r="L22" s="27">
        <v>83.7</v>
      </c>
      <c r="M22" s="21">
        <f t="shared" si="3"/>
        <v>467.59776536312859</v>
      </c>
      <c r="N22" s="27">
        <v>92671</v>
      </c>
      <c r="O22" s="21">
        <f t="shared" si="4"/>
        <v>743.86739444533623</v>
      </c>
      <c r="P22" s="41">
        <v>41.4</v>
      </c>
      <c r="Q22" s="21">
        <f t="shared" si="5"/>
        <v>608.82352941176453</v>
      </c>
      <c r="R22" s="41">
        <v>27120</v>
      </c>
      <c r="S22" s="32">
        <f t="shared" si="1"/>
        <v>68.752218222379966</v>
      </c>
      <c r="T22" s="41">
        <v>346927</v>
      </c>
      <c r="U22" s="21">
        <f t="shared" si="6"/>
        <v>767.29995134250498</v>
      </c>
      <c r="V22" s="6"/>
      <c r="W22" s="6"/>
      <c r="X22" s="6"/>
      <c r="Y22" s="6"/>
      <c r="Z22" s="43"/>
      <c r="AA22" s="6"/>
      <c r="AB22" s="6"/>
      <c r="AC22" s="6"/>
      <c r="AD22" s="43"/>
      <c r="AE22" s="6"/>
      <c r="AF22" s="6"/>
      <c r="AG22" s="6"/>
      <c r="AH22" s="44"/>
      <c r="AI22" s="6"/>
      <c r="AJ22" s="6"/>
      <c r="AK22" s="6"/>
      <c r="AL22" s="13"/>
    </row>
    <row r="23" spans="1:38" x14ac:dyDescent="0.25">
      <c r="A23" s="3">
        <v>1991</v>
      </c>
      <c r="B23" s="23">
        <v>643.060742</v>
      </c>
      <c r="C23" s="3"/>
      <c r="D23" s="23">
        <v>514.29</v>
      </c>
      <c r="E23" s="21"/>
      <c r="F23" s="6">
        <v>3293.6073638947109</v>
      </c>
      <c r="G23" s="21">
        <f t="shared" si="0"/>
        <v>551.98932442073863</v>
      </c>
      <c r="H23" s="27">
        <v>9.9900000000000003E-2</v>
      </c>
      <c r="I23" s="21"/>
      <c r="J23" s="27">
        <v>4249830</v>
      </c>
      <c r="K23" s="21">
        <f t="shared" si="2"/>
        <v>109.91504391087676</v>
      </c>
      <c r="L23" s="27">
        <v>86.6</v>
      </c>
      <c r="M23" s="21">
        <f t="shared" si="3"/>
        <v>483.79888268156429</v>
      </c>
      <c r="N23" s="27">
        <v>100678</v>
      </c>
      <c r="O23" s="21">
        <f t="shared" si="4"/>
        <v>808.13934820998543</v>
      </c>
      <c r="P23" s="41">
        <v>43.5</v>
      </c>
      <c r="Q23" s="21">
        <f t="shared" si="5"/>
        <v>639.70588235294099</v>
      </c>
      <c r="R23" s="41">
        <v>21689</v>
      </c>
      <c r="S23" s="32">
        <f t="shared" si="1"/>
        <v>54.984028798864273</v>
      </c>
      <c r="T23" s="41">
        <v>367995</v>
      </c>
      <c r="U23" s="21">
        <f t="shared" si="6"/>
        <v>813.89613836422404</v>
      </c>
      <c r="V23" s="6"/>
      <c r="W23" s="6"/>
      <c r="X23" s="6"/>
      <c r="Y23" s="6"/>
      <c r="Z23" s="43"/>
      <c r="AA23" s="6"/>
      <c r="AB23" s="6"/>
      <c r="AC23" s="6"/>
      <c r="AD23" s="43"/>
      <c r="AE23" s="6"/>
      <c r="AF23" s="6"/>
      <c r="AG23" s="6"/>
      <c r="AH23" s="44"/>
      <c r="AI23" s="6"/>
      <c r="AJ23" s="6"/>
      <c r="AK23" s="6"/>
      <c r="AL23" s="13"/>
    </row>
    <row r="24" spans="1:38" x14ac:dyDescent="0.25">
      <c r="A24" s="3">
        <v>1992</v>
      </c>
      <c r="B24" s="23">
        <v>649.38008100000002</v>
      </c>
      <c r="C24" s="3"/>
      <c r="D24" s="23">
        <v>494.8</v>
      </c>
      <c r="E24" s="21"/>
      <c r="F24" s="6">
        <v>3022.2201669587816</v>
      </c>
      <c r="G24" s="21">
        <f t="shared" si="0"/>
        <v>506.50641800776572</v>
      </c>
      <c r="H24" s="27">
        <v>9.6199999999999994E-2</v>
      </c>
      <c r="I24" s="21"/>
      <c r="J24" s="27">
        <v>4273634</v>
      </c>
      <c r="K24" s="21">
        <f t="shared" si="2"/>
        <v>110.53069623232361</v>
      </c>
      <c r="L24" s="27">
        <v>88.6</v>
      </c>
      <c r="M24" s="21">
        <f t="shared" si="3"/>
        <v>494.97206703910615</v>
      </c>
      <c r="N24" s="27">
        <v>114367</v>
      </c>
      <c r="O24" s="21">
        <f t="shared" si="4"/>
        <v>918.0205490447903</v>
      </c>
      <c r="P24" s="41">
        <v>45.2</v>
      </c>
      <c r="Q24" s="21">
        <f t="shared" si="5"/>
        <v>664.7058823529411</v>
      </c>
      <c r="R24" s="41">
        <v>17789</v>
      </c>
      <c r="S24" s="32">
        <f t="shared" si="1"/>
        <v>45.097094762460074</v>
      </c>
      <c r="T24" s="41">
        <v>385397</v>
      </c>
      <c r="U24" s="21">
        <f t="shared" si="6"/>
        <v>852.38421727783498</v>
      </c>
      <c r="V24" s="6"/>
      <c r="W24" s="6"/>
      <c r="X24" s="6"/>
      <c r="Y24" s="6"/>
      <c r="Z24" s="43"/>
      <c r="AA24" s="6"/>
      <c r="AB24" s="6"/>
      <c r="AC24" s="6"/>
      <c r="AD24" s="43"/>
      <c r="AE24" s="6"/>
      <c r="AF24" s="6"/>
      <c r="AG24" s="6"/>
      <c r="AH24" s="44"/>
      <c r="AI24" s="6"/>
      <c r="AJ24" s="6"/>
      <c r="AK24" s="6"/>
      <c r="AL24" s="13"/>
    </row>
    <row r="25" spans="1:38" x14ac:dyDescent="0.25">
      <c r="A25" s="3">
        <v>1993</v>
      </c>
      <c r="B25" s="23">
        <v>661.77272800000003</v>
      </c>
      <c r="C25" s="3"/>
      <c r="D25" s="23">
        <v>426.41</v>
      </c>
      <c r="E25" s="21"/>
      <c r="F25" s="6">
        <v>3213.5188347979379</v>
      </c>
      <c r="G25" s="21">
        <f t="shared" si="0"/>
        <v>538.56695551465805</v>
      </c>
      <c r="H25" s="27">
        <v>6.8599999999999994E-2</v>
      </c>
      <c r="I25" s="21"/>
      <c r="J25" s="27">
        <v>4299167</v>
      </c>
      <c r="K25" s="21">
        <f t="shared" si="2"/>
        <v>111.19106636858233</v>
      </c>
      <c r="L25" s="27">
        <v>90.6</v>
      </c>
      <c r="M25" s="21">
        <f t="shared" si="3"/>
        <v>506.14525139664812</v>
      </c>
      <c r="N25" s="27">
        <v>118147</v>
      </c>
      <c r="O25" s="21">
        <f t="shared" si="4"/>
        <v>948.36249799325719</v>
      </c>
      <c r="P25" s="41">
        <v>46.7</v>
      </c>
      <c r="Q25" s="21">
        <f t="shared" si="5"/>
        <v>686.76470588235281</v>
      </c>
      <c r="R25" s="41">
        <v>15897</v>
      </c>
      <c r="S25" s="32">
        <f t="shared" si="1"/>
        <v>40.300664199158348</v>
      </c>
      <c r="T25" s="41">
        <v>404590</v>
      </c>
      <c r="U25" s="21">
        <f t="shared" si="6"/>
        <v>894.83345866324657</v>
      </c>
      <c r="V25" s="6"/>
      <c r="W25" s="6"/>
      <c r="X25" s="6"/>
      <c r="Y25" s="6"/>
      <c r="Z25" s="43"/>
      <c r="AA25" s="6"/>
      <c r="AB25" s="6"/>
      <c r="AC25" s="6"/>
      <c r="AD25" s="43"/>
      <c r="AE25" s="6"/>
      <c r="AF25" s="6"/>
      <c r="AG25" s="6"/>
      <c r="AH25" s="44"/>
      <c r="AI25" s="6"/>
      <c r="AJ25" s="6"/>
      <c r="AK25" s="6"/>
      <c r="AL25" s="13"/>
    </row>
    <row r="26" spans="1:38" x14ac:dyDescent="0.25">
      <c r="A26" s="3">
        <v>1994</v>
      </c>
      <c r="B26" s="23">
        <v>682.69703800000002</v>
      </c>
      <c r="C26" s="3"/>
      <c r="D26" s="23">
        <v>429.77</v>
      </c>
      <c r="E26" s="21"/>
      <c r="F26" s="6">
        <v>3670.3107857631239</v>
      </c>
      <c r="G26" s="21">
        <f t="shared" si="0"/>
        <v>615.12261396325414</v>
      </c>
      <c r="H26" s="27">
        <v>7.46E-2</v>
      </c>
      <c r="I26" s="21"/>
      <c r="J26" s="27">
        <v>4324815</v>
      </c>
      <c r="K26" s="21">
        <f t="shared" si="2"/>
        <v>111.8544107955891</v>
      </c>
      <c r="L26" s="27">
        <v>91.9</v>
      </c>
      <c r="M26" s="21">
        <f t="shared" si="3"/>
        <v>513.40782122905046</v>
      </c>
      <c r="N26" s="27">
        <v>110280</v>
      </c>
      <c r="O26" s="21">
        <f t="shared" si="4"/>
        <v>885.21432011558829</v>
      </c>
      <c r="P26" s="41">
        <v>48.2</v>
      </c>
      <c r="Q26" s="21">
        <f t="shared" si="5"/>
        <v>708.82352941176464</v>
      </c>
      <c r="R26" s="41">
        <v>17836</v>
      </c>
      <c r="S26" s="32">
        <f t="shared" si="1"/>
        <v>45.216244993155208</v>
      </c>
      <c r="T26" s="41">
        <v>422722</v>
      </c>
      <c r="U26" s="21">
        <f t="shared" si="6"/>
        <v>934.93608174459303</v>
      </c>
      <c r="V26" s="6"/>
      <c r="W26" s="6"/>
      <c r="X26" s="6"/>
      <c r="Y26" s="6"/>
      <c r="Z26" s="43"/>
      <c r="AA26" s="6"/>
      <c r="AB26" s="6"/>
      <c r="AC26" s="6"/>
      <c r="AD26" s="43"/>
      <c r="AE26" s="6"/>
      <c r="AF26" s="6"/>
      <c r="AG26" s="6"/>
      <c r="AH26" s="44"/>
      <c r="AI26" s="6"/>
      <c r="AJ26" s="6"/>
      <c r="AK26" s="6"/>
      <c r="AL26" s="13"/>
    </row>
    <row r="27" spans="1:38" x14ac:dyDescent="0.25">
      <c r="A27" s="3">
        <v>1995</v>
      </c>
      <c r="B27" s="23">
        <v>749.42645400000004</v>
      </c>
      <c r="C27" s="3"/>
      <c r="D27" s="23">
        <v>453.37</v>
      </c>
      <c r="E27" s="21"/>
      <c r="F27" s="6">
        <v>3949.6528580446993</v>
      </c>
      <c r="G27" s="21">
        <f t="shared" si="0"/>
        <v>661.93871094290773</v>
      </c>
      <c r="H27" s="27">
        <v>7.4300000000000005E-2</v>
      </c>
      <c r="I27" s="21"/>
      <c r="J27" s="27">
        <v>4348410</v>
      </c>
      <c r="K27" s="21">
        <f t="shared" si="2"/>
        <v>112.46465766689388</v>
      </c>
      <c r="L27" s="27">
        <v>94.2</v>
      </c>
      <c r="M27" s="21">
        <f t="shared" si="3"/>
        <v>526.25698324022358</v>
      </c>
      <c r="N27" s="27">
        <v>102154</v>
      </c>
      <c r="O27" s="21">
        <f t="shared" si="4"/>
        <v>819.98715684700585</v>
      </c>
      <c r="P27" s="41">
        <v>49.8</v>
      </c>
      <c r="Q27" s="21">
        <f t="shared" si="5"/>
        <v>732.35294117647038</v>
      </c>
      <c r="R27" s="41">
        <v>19214</v>
      </c>
      <c r="S27" s="32">
        <f t="shared" si="1"/>
        <v>48.709628352684689</v>
      </c>
      <c r="T27" s="41">
        <v>449580</v>
      </c>
      <c r="U27" s="21">
        <f t="shared" si="6"/>
        <v>994.33803689122908</v>
      </c>
      <c r="V27" s="6"/>
      <c r="W27" s="6"/>
      <c r="X27" s="6"/>
      <c r="Y27" s="6"/>
      <c r="Z27" s="43"/>
      <c r="AA27" s="6"/>
      <c r="AB27" s="6"/>
      <c r="AC27" s="6"/>
      <c r="AD27" s="43"/>
      <c r="AE27" s="6"/>
      <c r="AF27" s="6"/>
      <c r="AG27" s="6"/>
      <c r="AH27" s="44"/>
      <c r="AI27" s="6"/>
      <c r="AJ27" s="6"/>
      <c r="AK27" s="6"/>
      <c r="AL27" s="13"/>
    </row>
    <row r="28" spans="1:38" x14ac:dyDescent="0.25">
      <c r="A28" s="3">
        <v>1996</v>
      </c>
      <c r="B28" s="23">
        <v>784.67544499999997</v>
      </c>
      <c r="C28" s="3"/>
      <c r="D28" s="23">
        <v>503.47</v>
      </c>
      <c r="E28" s="21"/>
      <c r="F28" s="6">
        <v>4367.7881495166521</v>
      </c>
      <c r="G28" s="21">
        <f t="shared" si="0"/>
        <v>732.01573942730545</v>
      </c>
      <c r="H28" s="27">
        <v>6.7799999999999999E-2</v>
      </c>
      <c r="I28" s="21"/>
      <c r="J28" s="27">
        <v>4369957</v>
      </c>
      <c r="K28" s="21">
        <f t="shared" si="2"/>
        <v>113.0219362994857</v>
      </c>
      <c r="L28" s="27">
        <v>95.3</v>
      </c>
      <c r="M28" s="21">
        <f t="shared" si="3"/>
        <v>532.40223463687153</v>
      </c>
      <c r="N28" s="27">
        <v>90936</v>
      </c>
      <c r="O28" s="21">
        <f t="shared" si="4"/>
        <v>729.94060041740238</v>
      </c>
      <c r="P28" s="41">
        <v>52</v>
      </c>
      <c r="Q28" s="21">
        <f t="shared" si="5"/>
        <v>764.70588235294099</v>
      </c>
      <c r="R28" s="41">
        <v>17905</v>
      </c>
      <c r="S28" s="32">
        <f t="shared" si="1"/>
        <v>45.391167672260814</v>
      </c>
      <c r="T28" s="41">
        <v>485201</v>
      </c>
      <c r="U28" s="21">
        <f t="shared" si="6"/>
        <v>1073.1211571637111</v>
      </c>
      <c r="V28" s="6"/>
      <c r="W28" s="6"/>
      <c r="X28" s="6"/>
      <c r="Y28" s="6"/>
      <c r="Z28" s="43"/>
      <c r="AA28" s="6"/>
      <c r="AB28" s="6"/>
      <c r="AC28" s="6"/>
      <c r="AD28" s="43"/>
      <c r="AE28" s="6"/>
      <c r="AF28" s="6"/>
      <c r="AG28" s="6"/>
      <c r="AH28" s="44"/>
      <c r="AI28" s="6"/>
      <c r="AJ28" s="6"/>
      <c r="AK28" s="6"/>
      <c r="AL28" s="13"/>
    </row>
    <row r="29" spans="1:38" x14ac:dyDescent="0.25">
      <c r="A29" s="3">
        <v>1997</v>
      </c>
      <c r="B29" s="23">
        <v>906.96983</v>
      </c>
      <c r="C29" s="3"/>
      <c r="D29" s="23">
        <v>490.54</v>
      </c>
      <c r="E29" s="21"/>
      <c r="F29" s="6">
        <v>4750.4345557077204</v>
      </c>
      <c r="G29" s="21">
        <f t="shared" si="0"/>
        <v>796.1450383719332</v>
      </c>
      <c r="H29" s="27">
        <v>5.8900000000000001E-2</v>
      </c>
      <c r="I29" s="21"/>
      <c r="J29" s="27">
        <v>4392714</v>
      </c>
      <c r="K29" s="21">
        <f t="shared" si="2"/>
        <v>113.61050964342648</v>
      </c>
      <c r="L29" s="27">
        <v>97.8</v>
      </c>
      <c r="M29" s="21">
        <f t="shared" si="3"/>
        <v>546.36871508379886</v>
      </c>
      <c r="N29" s="27">
        <v>73525</v>
      </c>
      <c r="O29" s="21">
        <f t="shared" si="4"/>
        <v>590.18301493016531</v>
      </c>
      <c r="P29" s="41">
        <v>54.5</v>
      </c>
      <c r="Q29" s="21">
        <f t="shared" si="5"/>
        <v>801.47058823529392</v>
      </c>
      <c r="R29" s="41">
        <v>18659</v>
      </c>
      <c r="S29" s="32">
        <f t="shared" si="1"/>
        <v>47.302641585965617</v>
      </c>
      <c r="T29" s="41">
        <v>513098</v>
      </c>
      <c r="U29" s="21">
        <f t="shared" si="6"/>
        <v>1134.8210731189463</v>
      </c>
      <c r="V29" s="6"/>
      <c r="W29" s="6"/>
      <c r="X29" s="6"/>
      <c r="Y29" s="6"/>
      <c r="Z29" s="43"/>
      <c r="AA29" s="6"/>
      <c r="AB29" s="6"/>
      <c r="AC29" s="6"/>
      <c r="AD29" s="43"/>
      <c r="AE29" s="6"/>
      <c r="AF29" s="6"/>
      <c r="AG29" s="6"/>
      <c r="AH29" s="44"/>
      <c r="AI29" s="6"/>
      <c r="AJ29" s="6"/>
      <c r="AK29" s="6"/>
      <c r="AL29" s="13"/>
    </row>
    <row r="30" spans="1:38" x14ac:dyDescent="0.25">
      <c r="A30" s="3">
        <v>1998</v>
      </c>
      <c r="B30" s="23">
        <v>990.89065100000005</v>
      </c>
      <c r="C30" s="3"/>
      <c r="D30" s="23">
        <v>592.41999999999996</v>
      </c>
      <c r="E30" s="21"/>
      <c r="F30" s="6">
        <v>5433.7523503915809</v>
      </c>
      <c r="G30" s="21">
        <f t="shared" si="0"/>
        <v>910.66510290269457</v>
      </c>
      <c r="H30" s="27">
        <v>5.3999999999999999E-2</v>
      </c>
      <c r="I30" s="21"/>
      <c r="J30" s="27">
        <v>4417599</v>
      </c>
      <c r="K30" s="21">
        <f t="shared" si="2"/>
        <v>114.25412029790495</v>
      </c>
      <c r="L30" s="27">
        <v>100</v>
      </c>
      <c r="M30" s="21">
        <f t="shared" si="3"/>
        <v>558.65921787709499</v>
      </c>
      <c r="N30" s="27">
        <v>55974</v>
      </c>
      <c r="O30" s="21">
        <f t="shared" si="4"/>
        <v>449.30165355594795</v>
      </c>
      <c r="P30" s="41">
        <v>58.1</v>
      </c>
      <c r="Q30" s="21">
        <f t="shared" si="5"/>
        <v>854.41176470588209</v>
      </c>
      <c r="R30" s="41">
        <v>20659</v>
      </c>
      <c r="S30" s="32">
        <f t="shared" si="1"/>
        <v>52.372864168737003</v>
      </c>
      <c r="T30" s="41">
        <v>541193</v>
      </c>
      <c r="U30" s="21">
        <f t="shared" si="6"/>
        <v>1196.9589065333755</v>
      </c>
      <c r="V30" s="6"/>
      <c r="W30" s="6"/>
      <c r="X30" s="6"/>
      <c r="Y30" s="6"/>
      <c r="Z30" s="43"/>
      <c r="AA30" s="6"/>
      <c r="AB30" s="6"/>
      <c r="AC30" s="6"/>
      <c r="AD30" s="43"/>
      <c r="AE30" s="6"/>
      <c r="AF30" s="6"/>
      <c r="AG30" s="6"/>
      <c r="AH30" s="44"/>
      <c r="AI30" s="6"/>
      <c r="AJ30" s="6"/>
      <c r="AK30" s="6"/>
      <c r="AL30" s="13"/>
    </row>
    <row r="31" spans="1:38" x14ac:dyDescent="0.25">
      <c r="A31" s="3">
        <v>1999</v>
      </c>
      <c r="B31" s="23">
        <v>1050.36834</v>
      </c>
      <c r="C31" s="3"/>
      <c r="D31" s="23">
        <v>618.92999999999995</v>
      </c>
      <c r="E31" s="21"/>
      <c r="F31" s="6">
        <v>6145.1112169758253</v>
      </c>
      <c r="G31" s="21">
        <f t="shared" si="0"/>
        <v>1029.884687025258</v>
      </c>
      <c r="H31" s="27">
        <v>5.5199999999999999E-2</v>
      </c>
      <c r="I31" s="21"/>
      <c r="J31" s="27">
        <v>4445329</v>
      </c>
      <c r="K31" s="21">
        <f t="shared" si="2"/>
        <v>114.97131231915019</v>
      </c>
      <c r="L31" s="27">
        <v>102.3</v>
      </c>
      <c r="M31" s="21">
        <f t="shared" si="3"/>
        <v>571.50837988826811</v>
      </c>
      <c r="N31" s="27">
        <v>59558</v>
      </c>
      <c r="O31" s="21">
        <f t="shared" si="4"/>
        <v>478.07031626264245</v>
      </c>
      <c r="P31" s="41">
        <v>61.2</v>
      </c>
      <c r="Q31" s="21">
        <f t="shared" si="5"/>
        <v>899.99999999999966</v>
      </c>
      <c r="R31" s="41">
        <v>19892</v>
      </c>
      <c r="S31" s="32">
        <f t="shared" si="1"/>
        <v>50.428433808244179</v>
      </c>
      <c r="T31" s="41">
        <v>572219</v>
      </c>
      <c r="U31" s="21">
        <f t="shared" si="6"/>
        <v>1265.5792453664803</v>
      </c>
      <c r="V31" s="6"/>
      <c r="W31" s="6"/>
      <c r="X31" s="6"/>
      <c r="Y31" s="6"/>
      <c r="Z31" s="43"/>
      <c r="AA31" s="6"/>
      <c r="AB31" s="6"/>
      <c r="AC31" s="6"/>
      <c r="AD31" s="43"/>
      <c r="AE31" s="6"/>
      <c r="AF31" s="6"/>
      <c r="AG31" s="6"/>
      <c r="AH31" s="44"/>
      <c r="AI31" s="6"/>
      <c r="AJ31" s="6"/>
      <c r="AK31" s="6"/>
      <c r="AL31" s="13"/>
    </row>
    <row r="32" spans="1:38" x14ac:dyDescent="0.25">
      <c r="A32" s="3">
        <v>2000</v>
      </c>
      <c r="B32" s="23">
        <v>1105.9657199999999</v>
      </c>
      <c r="C32" s="3"/>
      <c r="D32" s="23">
        <v>696.12</v>
      </c>
      <c r="E32" s="21"/>
      <c r="F32" s="6">
        <v>7075.7498482284591</v>
      </c>
      <c r="G32" s="21">
        <f t="shared" si="0"/>
        <v>1185.8542767754843</v>
      </c>
      <c r="H32" s="27">
        <v>6.2199999999999998E-2</v>
      </c>
      <c r="I32" s="21"/>
      <c r="J32" s="27">
        <v>4478497</v>
      </c>
      <c r="K32" s="21">
        <f t="shared" si="2"/>
        <v>115.82914949768107</v>
      </c>
      <c r="L32" s="27">
        <v>105.5</v>
      </c>
      <c r="M32" s="21">
        <f t="shared" si="3"/>
        <v>589.38547486033508</v>
      </c>
      <c r="N32" s="27">
        <v>62623</v>
      </c>
      <c r="O32" s="21">
        <f t="shared" si="4"/>
        <v>502.67298121688873</v>
      </c>
      <c r="P32" s="41">
        <v>64</v>
      </c>
      <c r="Q32" s="21">
        <f t="shared" si="5"/>
        <v>941.17647058823502</v>
      </c>
      <c r="R32" s="41">
        <v>19534</v>
      </c>
      <c r="S32" s="32">
        <f t="shared" si="1"/>
        <v>49.5208639659281</v>
      </c>
      <c r="T32" s="41">
        <v>613899</v>
      </c>
      <c r="U32" s="21">
        <f t="shared" si="6"/>
        <v>1357.7630822311683</v>
      </c>
      <c r="V32" s="6"/>
      <c r="W32" s="6"/>
      <c r="X32" s="6"/>
      <c r="Y32" s="6"/>
      <c r="Z32" s="43"/>
      <c r="AA32" s="6"/>
      <c r="AB32" s="6"/>
      <c r="AC32" s="6"/>
      <c r="AD32" s="43"/>
      <c r="AE32" s="6"/>
      <c r="AF32" s="6"/>
      <c r="AG32" s="6"/>
      <c r="AH32" s="44"/>
      <c r="AI32" s="6"/>
      <c r="AJ32" s="6"/>
      <c r="AK32" s="6"/>
      <c r="AL32" s="13"/>
    </row>
    <row r="33" spans="1:38" x14ac:dyDescent="0.25">
      <c r="A33" s="3">
        <v>2001</v>
      </c>
      <c r="B33" s="23">
        <v>1149.5032699999999</v>
      </c>
      <c r="C33" s="3"/>
      <c r="D33" s="23">
        <v>787.96</v>
      </c>
      <c r="E33" s="21"/>
      <c r="F33" s="6">
        <v>7620.4488966561885</v>
      </c>
      <c r="G33" s="21">
        <f t="shared" si="0"/>
        <v>1277.1426504444998</v>
      </c>
      <c r="H33" s="27">
        <v>6.2399999999999997E-2</v>
      </c>
      <c r="I33" s="21"/>
      <c r="J33" s="27">
        <v>4503436</v>
      </c>
      <c r="K33" s="21">
        <f t="shared" si="2"/>
        <v>116.47415677564122</v>
      </c>
      <c r="L33" s="27">
        <v>108.7</v>
      </c>
      <c r="M33" s="21">
        <f t="shared" si="3"/>
        <v>607.26256983240216</v>
      </c>
      <c r="N33" s="27">
        <v>62648</v>
      </c>
      <c r="O33" s="21">
        <f t="shared" si="4"/>
        <v>502.87365548242099</v>
      </c>
      <c r="P33" s="41">
        <v>67.400000000000006</v>
      </c>
      <c r="Q33" s="21">
        <f t="shared" si="5"/>
        <v>991.17647058823513</v>
      </c>
      <c r="R33" s="41">
        <v>23400</v>
      </c>
      <c r="S33" s="32">
        <f t="shared" si="1"/>
        <v>59.321604218425186</v>
      </c>
      <c r="T33" s="41">
        <v>640826</v>
      </c>
      <c r="U33" s="21">
        <f t="shared" si="6"/>
        <v>1417.3176449772204</v>
      </c>
      <c r="V33" s="6"/>
      <c r="W33" s="6"/>
      <c r="X33" s="6"/>
      <c r="Y33" s="6"/>
      <c r="Z33" s="43"/>
      <c r="AA33" s="6"/>
      <c r="AB33" s="6"/>
      <c r="AC33" s="6"/>
      <c r="AD33" s="43"/>
      <c r="AE33" s="6"/>
      <c r="AF33" s="6"/>
      <c r="AG33" s="6"/>
      <c r="AH33" s="44"/>
      <c r="AI33" s="6"/>
      <c r="AJ33" s="6"/>
      <c r="AK33" s="6"/>
      <c r="AL33" s="13"/>
    </row>
    <row r="34" spans="1:38" x14ac:dyDescent="0.25">
      <c r="A34" s="3">
        <v>2002</v>
      </c>
      <c r="B34" s="23">
        <v>1137.63996</v>
      </c>
      <c r="C34" s="3"/>
      <c r="D34" s="23">
        <v>892.02</v>
      </c>
      <c r="E34" s="21"/>
      <c r="F34" s="6">
        <v>8129.9153169252004</v>
      </c>
      <c r="G34" s="21">
        <f t="shared" si="0"/>
        <v>1362.5262417681479</v>
      </c>
      <c r="H34" s="27">
        <v>6.3799999999999996E-2</v>
      </c>
      <c r="I34" s="21"/>
      <c r="J34" s="27">
        <v>4524066</v>
      </c>
      <c r="K34" s="21">
        <f t="shared" si="2"/>
        <v>117.00771867244214</v>
      </c>
      <c r="L34" s="27">
        <v>110.1</v>
      </c>
      <c r="M34" s="21">
        <f t="shared" si="3"/>
        <v>615.08379888268144</v>
      </c>
      <c r="N34" s="27">
        <v>75206</v>
      </c>
      <c r="O34" s="21">
        <f t="shared" si="4"/>
        <v>603.67635254454979</v>
      </c>
      <c r="P34" s="41">
        <v>71</v>
      </c>
      <c r="Q34" s="21">
        <f t="shared" si="5"/>
        <v>1044.1176470588232</v>
      </c>
      <c r="R34" s="41">
        <v>21744</v>
      </c>
      <c r="S34" s="32">
        <f t="shared" si="1"/>
        <v>55.123459919890479</v>
      </c>
      <c r="T34" s="41">
        <v>669722</v>
      </c>
      <c r="U34" s="21">
        <f t="shared" si="6"/>
        <v>1481.2270535674802</v>
      </c>
      <c r="V34" s="6"/>
      <c r="W34" s="6"/>
      <c r="X34" s="6"/>
      <c r="Y34" s="6"/>
      <c r="Z34" s="43"/>
      <c r="AA34" s="6"/>
      <c r="AB34" s="6"/>
      <c r="AC34" s="6"/>
      <c r="AD34" s="43"/>
      <c r="AE34" s="6"/>
      <c r="AF34" s="6"/>
      <c r="AG34" s="6"/>
      <c r="AH34" s="44"/>
      <c r="AI34" s="6"/>
      <c r="AJ34" s="6"/>
      <c r="AK34" s="6"/>
      <c r="AL34" s="13"/>
    </row>
    <row r="35" spans="1:38" x14ac:dyDescent="0.25">
      <c r="A35" s="3">
        <v>2003</v>
      </c>
      <c r="B35" s="23">
        <v>1055.4633899999999</v>
      </c>
      <c r="C35" s="3"/>
      <c r="D35" s="23">
        <v>926.59</v>
      </c>
      <c r="E35" s="21"/>
      <c r="F35" s="6">
        <v>8280.2510111715965</v>
      </c>
      <c r="G35" s="21">
        <f t="shared" si="0"/>
        <v>1387.7216245612146</v>
      </c>
      <c r="H35" s="27">
        <v>5.04E-2</v>
      </c>
      <c r="I35" s="21"/>
      <c r="J35" s="27">
        <v>4552252</v>
      </c>
      <c r="K35" s="21">
        <f t="shared" si="2"/>
        <v>117.7367044030883</v>
      </c>
      <c r="L35" s="27">
        <v>112.8</v>
      </c>
      <c r="M35" s="21">
        <f t="shared" si="3"/>
        <v>630.16759776536298</v>
      </c>
      <c r="N35" s="27">
        <v>92631</v>
      </c>
      <c r="O35" s="21">
        <f t="shared" si="4"/>
        <v>743.54631562048496</v>
      </c>
      <c r="P35" s="41">
        <v>74.2</v>
      </c>
      <c r="Q35" s="21">
        <f t="shared" si="5"/>
        <v>1091.1764705882349</v>
      </c>
      <c r="R35" s="41">
        <v>21405</v>
      </c>
      <c r="S35" s="32">
        <f t="shared" si="1"/>
        <v>54.264057192110727</v>
      </c>
      <c r="T35" s="41">
        <v>709860</v>
      </c>
      <c r="U35" s="21">
        <f t="shared" si="6"/>
        <v>1570.0004423408689</v>
      </c>
      <c r="V35" s="6"/>
      <c r="W35" s="6"/>
      <c r="X35" s="6"/>
      <c r="Y35" s="6"/>
      <c r="Z35" s="43"/>
      <c r="AA35" s="6"/>
      <c r="AB35" s="6"/>
      <c r="AC35" s="6"/>
      <c r="AD35" s="43"/>
      <c r="AE35" s="6"/>
      <c r="AF35" s="6"/>
      <c r="AG35" s="6"/>
      <c r="AH35" s="44"/>
      <c r="AI35" s="6"/>
      <c r="AJ35" s="6"/>
      <c r="AK35" s="6"/>
      <c r="AL35" s="13"/>
    </row>
    <row r="36" spans="1:38" x14ac:dyDescent="0.25">
      <c r="A36" s="3">
        <v>2004</v>
      </c>
      <c r="B36" s="23">
        <v>1024.82402</v>
      </c>
      <c r="C36" s="3"/>
      <c r="D36" s="23">
        <v>1007.73</v>
      </c>
      <c r="E36" s="21"/>
      <c r="F36" s="6">
        <v>9300.0071458680832</v>
      </c>
      <c r="G36" s="21">
        <f t="shared" si="0"/>
        <v>1558.6267864926572</v>
      </c>
      <c r="H36" s="27">
        <v>4.36E-2</v>
      </c>
      <c r="I36" s="21"/>
      <c r="J36" s="27">
        <v>4577457</v>
      </c>
      <c r="K36" s="21">
        <f t="shared" si="2"/>
        <v>118.38859134486565</v>
      </c>
      <c r="L36" s="27">
        <v>113.3</v>
      </c>
      <c r="M36" s="21">
        <f t="shared" si="3"/>
        <v>632.96089385474841</v>
      </c>
      <c r="N36" s="27">
        <v>91563</v>
      </c>
      <c r="O36" s="21">
        <f t="shared" si="4"/>
        <v>734.97351099694993</v>
      </c>
      <c r="P36" s="41">
        <v>76.8</v>
      </c>
      <c r="Q36" s="21">
        <f t="shared" si="5"/>
        <v>1129.4117647058818</v>
      </c>
      <c r="R36" s="41">
        <v>23609</v>
      </c>
      <c r="S36" s="32">
        <f t="shared" si="1"/>
        <v>59.851442478324792</v>
      </c>
      <c r="T36" s="41">
        <v>757368</v>
      </c>
      <c r="U36" s="21">
        <f t="shared" si="6"/>
        <v>1675.0740920953697</v>
      </c>
      <c r="V36" s="6"/>
      <c r="W36" s="6"/>
      <c r="X36" s="6"/>
      <c r="Y36" s="6"/>
      <c r="Z36" s="43"/>
      <c r="AA36" s="6"/>
      <c r="AB36" s="6"/>
      <c r="AC36" s="6"/>
      <c r="AD36" s="43"/>
      <c r="AE36" s="6"/>
      <c r="AF36" s="6"/>
      <c r="AG36" s="6"/>
      <c r="AH36" s="44"/>
      <c r="AI36" s="6"/>
      <c r="AJ36" s="6"/>
      <c r="AK36" s="6"/>
      <c r="AL36" s="13"/>
    </row>
    <row r="37" spans="1:38" x14ac:dyDescent="0.25">
      <c r="A37" s="3">
        <v>2005</v>
      </c>
      <c r="B37" s="23">
        <v>1070.5428999999999</v>
      </c>
      <c r="C37" s="3"/>
      <c r="D37" s="23">
        <v>1085.3900000000001</v>
      </c>
      <c r="E37" s="21"/>
      <c r="F37" s="6">
        <v>10148.125531502932</v>
      </c>
      <c r="G37" s="21">
        <f t="shared" si="0"/>
        <v>1700.7664658750214</v>
      </c>
      <c r="H37" s="27">
        <v>3.7400000000000003E-2</v>
      </c>
      <c r="I37" s="21"/>
      <c r="J37" s="27">
        <v>4606363</v>
      </c>
      <c r="K37" s="21">
        <f t="shared" si="2"/>
        <v>119.13619872193432</v>
      </c>
      <c r="L37" s="27">
        <v>115.1</v>
      </c>
      <c r="M37" s="21">
        <f t="shared" si="3"/>
        <v>643.01675977653611</v>
      </c>
      <c r="N37" s="27">
        <v>83479</v>
      </c>
      <c r="O37" s="21">
        <f t="shared" si="4"/>
        <v>670.08348049446147</v>
      </c>
      <c r="P37" s="41">
        <v>79.3</v>
      </c>
      <c r="Q37" s="21">
        <f t="shared" si="5"/>
        <v>1166.1764705882347</v>
      </c>
      <c r="R37" s="41">
        <v>29544</v>
      </c>
      <c r="S37" s="32">
        <f t="shared" si="1"/>
        <v>74.897327992698877</v>
      </c>
      <c r="T37" s="41">
        <v>798211</v>
      </c>
      <c r="U37" s="21">
        <f t="shared" si="6"/>
        <v>1765.4067324280099</v>
      </c>
      <c r="V37" s="6"/>
      <c r="W37" s="6"/>
      <c r="X37" s="6"/>
      <c r="Y37" s="6"/>
      <c r="Z37" s="43"/>
      <c r="AA37" s="6"/>
      <c r="AB37" s="6"/>
      <c r="AC37" s="6"/>
      <c r="AD37" s="43"/>
      <c r="AE37" s="6"/>
      <c r="AF37" s="6"/>
      <c r="AG37" s="6"/>
      <c r="AH37" s="44"/>
      <c r="AI37" s="6"/>
      <c r="AJ37" s="6"/>
      <c r="AK37" s="6"/>
      <c r="AL37" s="13"/>
    </row>
    <row r="38" spans="1:38" x14ac:dyDescent="0.25">
      <c r="A38" s="3">
        <v>2006</v>
      </c>
      <c r="B38" s="23">
        <v>1108.87158</v>
      </c>
      <c r="C38" s="3"/>
      <c r="D38" s="23">
        <v>1193.05</v>
      </c>
      <c r="E38" s="21"/>
      <c r="F38" s="6">
        <v>11695.373321487425</v>
      </c>
      <c r="G38" s="21">
        <f t="shared" si="0"/>
        <v>1960.0761430598222</v>
      </c>
      <c r="H38" s="27">
        <v>4.07E-2</v>
      </c>
      <c r="I38" s="21"/>
      <c r="J38" s="27">
        <v>4640219</v>
      </c>
      <c r="K38" s="21">
        <f t="shared" si="2"/>
        <v>120.01182991815784</v>
      </c>
      <c r="L38" s="27">
        <v>117.7</v>
      </c>
      <c r="M38" s="21">
        <f t="shared" si="3"/>
        <v>657.54189944134055</v>
      </c>
      <c r="N38" s="27">
        <v>62923</v>
      </c>
      <c r="O38" s="21">
        <f t="shared" si="4"/>
        <v>505.08107240327502</v>
      </c>
      <c r="P38" s="41">
        <v>82.6</v>
      </c>
      <c r="Q38" s="21">
        <f t="shared" si="5"/>
        <v>1214.7058823529405</v>
      </c>
      <c r="R38" s="41">
        <v>28554</v>
      </c>
      <c r="S38" s="32">
        <f t="shared" si="1"/>
        <v>72.38756781422704</v>
      </c>
      <c r="T38" s="41">
        <v>853328</v>
      </c>
      <c r="U38" s="21">
        <f t="shared" si="6"/>
        <v>1887.309240500731</v>
      </c>
      <c r="V38" s="6"/>
      <c r="W38" s="6"/>
      <c r="X38" s="6"/>
      <c r="Y38" s="6"/>
      <c r="Z38" s="43"/>
      <c r="AA38" s="6"/>
      <c r="AB38" s="6"/>
      <c r="AC38" s="6"/>
      <c r="AD38" s="43"/>
      <c r="AE38" s="6"/>
      <c r="AF38" s="6"/>
      <c r="AG38" s="6"/>
      <c r="AH38" s="44"/>
      <c r="AI38" s="6"/>
      <c r="AJ38" s="6"/>
      <c r="AK38" s="6"/>
      <c r="AL38" s="13"/>
    </row>
    <row r="39" spans="1:38" x14ac:dyDescent="0.25">
      <c r="A39" s="3">
        <v>2007</v>
      </c>
      <c r="B39" s="23">
        <v>1291.7138600000001</v>
      </c>
      <c r="C39" s="3"/>
      <c r="D39" s="23">
        <v>1511.65</v>
      </c>
      <c r="E39" s="21"/>
      <c r="F39" s="6">
        <v>13007.971371752543</v>
      </c>
      <c r="G39" s="21">
        <f t="shared" si="0"/>
        <v>2180.0598967228721</v>
      </c>
      <c r="H39" s="27">
        <v>4.7800000000000002E-2</v>
      </c>
      <c r="I39" s="21"/>
      <c r="J39" s="27">
        <v>4681134</v>
      </c>
      <c r="K39" s="21">
        <f t="shared" si="2"/>
        <v>121.07003083951552</v>
      </c>
      <c r="L39" s="27">
        <v>118.6</v>
      </c>
      <c r="M39" s="21">
        <f t="shared" si="3"/>
        <v>662.56983240223428</v>
      </c>
      <c r="N39" s="27">
        <v>46062</v>
      </c>
      <c r="O39" s="21">
        <f t="shared" si="4"/>
        <v>369.73832075774601</v>
      </c>
      <c r="P39" s="41">
        <v>87.1</v>
      </c>
      <c r="Q39" s="21">
        <f t="shared" si="5"/>
        <v>1280.8823529411759</v>
      </c>
      <c r="R39" s="41">
        <v>30970</v>
      </c>
      <c r="S39" s="32">
        <f t="shared" si="1"/>
        <v>78.512396694214871</v>
      </c>
      <c r="T39" s="41">
        <v>910569</v>
      </c>
      <c r="U39" s="21">
        <f t="shared" si="6"/>
        <v>2013.9094085902607</v>
      </c>
      <c r="V39" s="6"/>
      <c r="W39" s="6"/>
      <c r="X39" s="6"/>
      <c r="Y39" s="6"/>
      <c r="Z39" s="43"/>
      <c r="AA39" s="6"/>
      <c r="AB39" s="6"/>
      <c r="AC39" s="6"/>
      <c r="AD39" s="43"/>
      <c r="AE39" s="6"/>
      <c r="AF39" s="6"/>
      <c r="AG39" s="6"/>
      <c r="AH39" s="44"/>
      <c r="AI39" s="6"/>
      <c r="AJ39" s="6"/>
      <c r="AK39" s="6"/>
      <c r="AL39" s="13"/>
    </row>
    <row r="40" spans="1:38" x14ac:dyDescent="0.25">
      <c r="A40" s="3">
        <v>2008</v>
      </c>
      <c r="B40" s="23">
        <v>1386.0152499999999</v>
      </c>
      <c r="C40" s="3">
        <v>2217</v>
      </c>
      <c r="D40" s="23">
        <v>1414.66</v>
      </c>
      <c r="E40" s="21"/>
      <c r="F40" s="6">
        <v>12460.562540564852</v>
      </c>
      <c r="G40" s="21">
        <f t="shared" si="0"/>
        <v>2088.3173793172973</v>
      </c>
      <c r="H40" s="27">
        <v>4.4699999999999997E-2</v>
      </c>
      <c r="I40" s="21"/>
      <c r="J40" s="27">
        <v>4737171</v>
      </c>
      <c r="K40" s="21">
        <f t="shared" si="2"/>
        <v>122.51933806254182</v>
      </c>
      <c r="L40" s="27">
        <v>123.1</v>
      </c>
      <c r="M40" s="21">
        <f t="shared" si="3"/>
        <v>687.70949720670365</v>
      </c>
      <c r="N40" s="27">
        <v>42521</v>
      </c>
      <c r="O40" s="21">
        <f t="shared" si="4"/>
        <v>341.31481778776686</v>
      </c>
      <c r="P40" s="41">
        <v>92.5</v>
      </c>
      <c r="Q40" s="21">
        <f t="shared" si="5"/>
        <v>1360.2941176470583</v>
      </c>
      <c r="R40" s="41">
        <v>28640</v>
      </c>
      <c r="S40" s="32">
        <f t="shared" si="1"/>
        <v>72.605587385286199</v>
      </c>
      <c r="T40" s="41">
        <v>956286</v>
      </c>
      <c r="U40" s="21">
        <f t="shared" si="6"/>
        <v>2115.0218958729606</v>
      </c>
      <c r="V40" s="6"/>
      <c r="W40" s="6"/>
      <c r="X40" s="6"/>
      <c r="Y40" s="6"/>
      <c r="Z40" s="43"/>
      <c r="AA40" s="6"/>
      <c r="AB40" s="6"/>
      <c r="AC40" s="6"/>
      <c r="AD40" s="43"/>
      <c r="AE40" s="6"/>
      <c r="AF40" s="6"/>
      <c r="AG40" s="6"/>
      <c r="AH40" s="44"/>
      <c r="AI40" s="6"/>
      <c r="AJ40" s="6"/>
      <c r="AK40" s="6"/>
      <c r="AL40" s="13"/>
    </row>
    <row r="41" spans="1:38" x14ac:dyDescent="0.25">
      <c r="A41" s="3">
        <v>2009</v>
      </c>
      <c r="B41" s="23">
        <f>B40*(C41/C40)</f>
        <v>1315.9955350699142</v>
      </c>
      <c r="C41" s="3">
        <v>2105</v>
      </c>
      <c r="D41" s="23">
        <v>1429.1</v>
      </c>
      <c r="E41" s="21"/>
      <c r="F41" s="6">
        <v>12795.959495251218</v>
      </c>
      <c r="G41" s="21">
        <f t="shared" si="0"/>
        <v>2144.5279466300863</v>
      </c>
      <c r="H41" s="27">
        <v>0.04</v>
      </c>
      <c r="I41" s="21"/>
      <c r="J41" s="27">
        <v>4799252</v>
      </c>
      <c r="K41" s="21">
        <f t="shared" si="2"/>
        <v>124.12496366192605</v>
      </c>
      <c r="L41" s="27">
        <v>125.7</v>
      </c>
      <c r="M41" s="21">
        <f t="shared" si="3"/>
        <v>702.23463687150809</v>
      </c>
      <c r="N41" s="27">
        <v>69267</v>
      </c>
      <c r="O41" s="21">
        <f t="shared" si="4"/>
        <v>556.00417402472294</v>
      </c>
      <c r="P41" s="41">
        <v>96.4</v>
      </c>
      <c r="Q41" s="21">
        <f t="shared" si="5"/>
        <v>1417.6470588235288</v>
      </c>
      <c r="R41" s="41">
        <v>21783</v>
      </c>
      <c r="S41" s="32">
        <f t="shared" si="1"/>
        <v>55.222329260254511</v>
      </c>
      <c r="T41" s="41">
        <v>978057</v>
      </c>
      <c r="U41" s="21">
        <f t="shared" si="6"/>
        <v>2163.1729110452525</v>
      </c>
      <c r="V41" s="6"/>
      <c r="W41" s="6"/>
      <c r="X41" s="6"/>
      <c r="Y41" s="6"/>
      <c r="Z41" s="43"/>
      <c r="AA41" s="6"/>
      <c r="AB41" s="6"/>
      <c r="AC41" s="6"/>
      <c r="AD41" s="43"/>
      <c r="AE41" s="6"/>
      <c r="AF41" s="6"/>
      <c r="AG41" s="6"/>
      <c r="AH41" s="44"/>
      <c r="AI41" s="6"/>
      <c r="AJ41" s="6"/>
      <c r="AK41" s="6"/>
      <c r="AL41" s="13"/>
    </row>
    <row r="42" spans="1:38" x14ac:dyDescent="0.25">
      <c r="A42" s="3">
        <v>2010</v>
      </c>
      <c r="B42" s="23">
        <f t="shared" ref="B42:B48" si="7">B41*(C42/C41)</f>
        <v>1401.0194746278753</v>
      </c>
      <c r="C42" s="3">
        <v>2241</v>
      </c>
      <c r="D42" s="23">
        <v>1354.15</v>
      </c>
      <c r="E42" s="21"/>
      <c r="F42" s="6">
        <v>13856.689508098856</v>
      </c>
      <c r="G42" s="21">
        <f t="shared" si="0"/>
        <v>2322.3000908155418</v>
      </c>
      <c r="H42" s="27">
        <v>3.5200000000000002E-2</v>
      </c>
      <c r="I42" s="21"/>
      <c r="J42" s="27">
        <v>4858199</v>
      </c>
      <c r="K42" s="21">
        <f t="shared" si="2"/>
        <v>125.6495333725767</v>
      </c>
      <c r="L42" s="27">
        <v>128.80000000000001</v>
      </c>
      <c r="M42" s="21">
        <f t="shared" si="3"/>
        <v>719.55307262569795</v>
      </c>
      <c r="N42" s="27">
        <v>74643</v>
      </c>
      <c r="O42" s="21">
        <f t="shared" si="4"/>
        <v>599.15716808476463</v>
      </c>
      <c r="P42" s="41">
        <v>100</v>
      </c>
      <c r="Q42" s="21">
        <f t="shared" si="5"/>
        <v>1470.5882352941169</v>
      </c>
      <c r="R42" s="41">
        <v>17832</v>
      </c>
      <c r="S42" s="32">
        <f t="shared" si="1"/>
        <v>45.206104547989646</v>
      </c>
      <c r="T42" s="41">
        <v>1038351</v>
      </c>
      <c r="U42" s="21">
        <f t="shared" si="6"/>
        <v>2296.5254124828602</v>
      </c>
      <c r="V42" s="6"/>
      <c r="W42" s="6"/>
      <c r="X42" s="6"/>
      <c r="Y42" s="6"/>
      <c r="Z42" s="43"/>
      <c r="AA42" s="6"/>
      <c r="AB42" s="6"/>
      <c r="AC42" s="6"/>
      <c r="AD42" s="43"/>
      <c r="AE42" s="6"/>
      <c r="AF42" s="6"/>
      <c r="AG42" s="6"/>
      <c r="AH42" s="44"/>
      <c r="AI42" s="6"/>
      <c r="AJ42" s="6"/>
      <c r="AK42" s="6"/>
      <c r="AL42" s="13"/>
    </row>
    <row r="43" spans="1:38" x14ac:dyDescent="0.25">
      <c r="A43" s="3">
        <v>2011</v>
      </c>
      <c r="B43" s="23">
        <f t="shared" si="7"/>
        <v>1473.5398936626068</v>
      </c>
      <c r="C43" s="3">
        <v>2357</v>
      </c>
      <c r="D43" s="23">
        <v>1604.93</v>
      </c>
      <c r="E43" s="21">
        <v>1989.2</v>
      </c>
      <c r="F43" s="6">
        <v>15107.518687362728</v>
      </c>
      <c r="G43" s="21">
        <f t="shared" si="0"/>
        <v>2531.9317430872802</v>
      </c>
      <c r="H43" s="27">
        <v>3.1199999999999999E-2</v>
      </c>
      <c r="I43" s="21"/>
      <c r="J43" s="27">
        <v>4920305</v>
      </c>
      <c r="K43" s="21">
        <f t="shared" si="2"/>
        <v>127.25580555690617</v>
      </c>
      <c r="L43" s="27">
        <v>130.4</v>
      </c>
      <c r="M43" s="21">
        <f t="shared" si="3"/>
        <v>728.49162011173144</v>
      </c>
      <c r="N43" s="27">
        <v>69395</v>
      </c>
      <c r="O43" s="21">
        <f t="shared" si="4"/>
        <v>557.03162626424773</v>
      </c>
      <c r="P43" s="41">
        <v>104.2</v>
      </c>
      <c r="Q43" s="21">
        <f t="shared" si="5"/>
        <v>1532.3529411764698</v>
      </c>
      <c r="R43" s="41">
        <v>20046</v>
      </c>
      <c r="S43" s="32">
        <f t="shared" si="1"/>
        <v>50.818840947117572</v>
      </c>
      <c r="T43" s="41">
        <v>1072295</v>
      </c>
      <c r="U43" s="21">
        <f t="shared" si="6"/>
        <v>2371.5995045782288</v>
      </c>
      <c r="V43" s="6"/>
      <c r="W43" s="6"/>
      <c r="X43" s="6"/>
      <c r="Y43" s="6"/>
      <c r="Z43" s="43"/>
      <c r="AA43" s="6"/>
      <c r="AB43" s="6"/>
      <c r="AC43" s="6"/>
      <c r="AD43" s="43"/>
      <c r="AE43" s="6"/>
      <c r="AF43" s="6"/>
      <c r="AG43" s="6"/>
      <c r="AH43" s="44"/>
      <c r="AI43" s="6"/>
      <c r="AJ43" s="6"/>
      <c r="AK43" s="6"/>
      <c r="AL43" s="13"/>
    </row>
    <row r="44" spans="1:38" x14ac:dyDescent="0.25">
      <c r="A44" s="3">
        <v>2012</v>
      </c>
      <c r="B44" s="23">
        <f t="shared" si="7"/>
        <v>1551.6868969327916</v>
      </c>
      <c r="C44" s="3">
        <v>2482</v>
      </c>
      <c r="D44" s="23">
        <v>1844.49</v>
      </c>
      <c r="E44" s="21">
        <v>2441.6</v>
      </c>
      <c r="F44" s="6">
        <v>16266.536937260369</v>
      </c>
      <c r="G44" s="21">
        <f t="shared" si="0"/>
        <v>2726.1764207515234</v>
      </c>
      <c r="H44" s="27">
        <v>2.1000000000000001E-2</v>
      </c>
      <c r="I44" s="21"/>
      <c r="J44" s="27">
        <v>4985870</v>
      </c>
      <c r="K44" s="21">
        <f t="shared" si="2"/>
        <v>128.95153923425715</v>
      </c>
      <c r="L44" s="27">
        <v>131.4</v>
      </c>
      <c r="M44" s="21">
        <f t="shared" si="3"/>
        <v>734.07821229050239</v>
      </c>
      <c r="N44" s="27">
        <v>65682.083333333328</v>
      </c>
      <c r="O44" s="21">
        <f t="shared" si="4"/>
        <v>527.22815326162561</v>
      </c>
      <c r="P44" s="41">
        <v>108.3</v>
      </c>
      <c r="Q44" s="21">
        <f t="shared" si="5"/>
        <v>1592.6470588235284</v>
      </c>
      <c r="R44" s="41">
        <v>26267</v>
      </c>
      <c r="S44" s="32">
        <f t="shared" si="1"/>
        <v>66.589768290827962</v>
      </c>
      <c r="T44" s="41">
        <v>1121081</v>
      </c>
      <c r="U44" s="21">
        <f t="shared" si="6"/>
        <v>2479.4997124784368</v>
      </c>
      <c r="V44" s="6"/>
      <c r="W44" s="6"/>
      <c r="X44" s="6"/>
      <c r="Y44" s="6"/>
      <c r="Z44" s="43"/>
      <c r="AA44" s="6"/>
      <c r="AB44" s="6"/>
      <c r="AC44" s="6"/>
      <c r="AD44" s="43"/>
      <c r="AE44" s="6"/>
      <c r="AF44" s="6"/>
      <c r="AG44" s="6"/>
      <c r="AH44" s="44"/>
      <c r="AI44" s="6"/>
      <c r="AJ44" s="6"/>
      <c r="AK44" s="6"/>
      <c r="AL44" s="13"/>
    </row>
    <row r="45" spans="1:38" x14ac:dyDescent="0.25">
      <c r="A45" s="3">
        <v>2013</v>
      </c>
      <c r="B45" s="23">
        <f t="shared" si="7"/>
        <v>1587.321930423996</v>
      </c>
      <c r="C45" s="3">
        <v>2539</v>
      </c>
      <c r="D45" s="23">
        <f>D44*(E45/E44)</f>
        <v>1437.3816853702492</v>
      </c>
      <c r="E45" s="21">
        <v>1902.7</v>
      </c>
      <c r="F45" s="6">
        <v>17066.462627089764</v>
      </c>
      <c r="G45" s="21">
        <f t="shared" si="0"/>
        <v>2860.239286275842</v>
      </c>
      <c r="H45" s="27">
        <v>2.58E-2</v>
      </c>
      <c r="I45" s="21"/>
      <c r="J45" s="27">
        <v>5051275</v>
      </c>
      <c r="K45" s="21">
        <f t="shared" si="2"/>
        <v>130.64313476795871</v>
      </c>
      <c r="L45" s="27">
        <v>134.19999999999999</v>
      </c>
      <c r="M45" s="21">
        <f t="shared" si="3"/>
        <v>749.72067039106093</v>
      </c>
      <c r="N45" s="27">
        <v>69719</v>
      </c>
      <c r="O45" s="21">
        <f t="shared" si="4"/>
        <v>559.63236474554492</v>
      </c>
      <c r="P45" s="41">
        <v>112.6</v>
      </c>
      <c r="Q45" s="21">
        <f t="shared" si="5"/>
        <v>1655.8823529411754</v>
      </c>
      <c r="R45" s="41">
        <v>28496</v>
      </c>
      <c r="S45" s="32">
        <f t="shared" si="1"/>
        <v>72.240531359326667</v>
      </c>
      <c r="T45" s="41">
        <v>1173971</v>
      </c>
      <c r="U45" s="21">
        <f t="shared" si="6"/>
        <v>2596.4767549873941</v>
      </c>
      <c r="V45" s="6"/>
      <c r="W45" s="6"/>
      <c r="X45" s="6"/>
      <c r="Y45" s="6"/>
      <c r="Z45" s="43"/>
      <c r="AA45" s="6"/>
      <c r="AB45" s="6"/>
      <c r="AC45" s="6"/>
      <c r="AD45" s="43"/>
      <c r="AE45" s="6"/>
      <c r="AF45" s="6"/>
      <c r="AG45" s="6"/>
      <c r="AH45" s="44"/>
      <c r="AI45" s="6"/>
      <c r="AJ45" s="6"/>
      <c r="AK45" s="6"/>
      <c r="AL45" s="13"/>
    </row>
    <row r="46" spans="1:38" x14ac:dyDescent="0.25">
      <c r="A46" s="3">
        <v>2014</v>
      </c>
      <c r="B46" s="23">
        <f t="shared" si="7"/>
        <v>1609.2030913396477</v>
      </c>
      <c r="C46" s="3">
        <v>2574</v>
      </c>
      <c r="D46" s="23">
        <f>D45*(E46/E45)</f>
        <v>1507.1846326179555</v>
      </c>
      <c r="E46" s="21">
        <v>1995.1</v>
      </c>
      <c r="F46" s="6">
        <v>17070.540931927691</v>
      </c>
      <c r="G46" s="21">
        <f t="shared" si="0"/>
        <v>2860.9227863059145</v>
      </c>
      <c r="H46" s="27">
        <v>2.52E-2</v>
      </c>
      <c r="I46" s="21"/>
      <c r="J46" s="27">
        <v>5109056</v>
      </c>
      <c r="K46" s="21">
        <f t="shared" si="2"/>
        <v>132.13754775676401</v>
      </c>
      <c r="L46" s="27">
        <v>136.9</v>
      </c>
      <c r="M46" s="21">
        <f t="shared" si="3"/>
        <v>764.8044692737426</v>
      </c>
      <c r="N46" s="27">
        <v>75254</v>
      </c>
      <c r="O46" s="21">
        <f t="shared" si="4"/>
        <v>604.06164713437136</v>
      </c>
      <c r="P46" s="41">
        <v>116.1</v>
      </c>
      <c r="Q46" s="21">
        <f t="shared" si="5"/>
        <v>1707.3529411764696</v>
      </c>
      <c r="R46" s="41">
        <v>28100</v>
      </c>
      <c r="S46" s="32">
        <f t="shared" si="1"/>
        <v>71.236627287937935</v>
      </c>
      <c r="T46" s="41">
        <v>1220052</v>
      </c>
      <c r="U46" s="21">
        <f t="shared" si="6"/>
        <v>2698.3943026496227</v>
      </c>
      <c r="V46" s="6"/>
      <c r="W46" s="6"/>
      <c r="X46" s="6"/>
      <c r="Y46" s="6"/>
      <c r="Z46" s="43"/>
      <c r="AA46" s="6"/>
      <c r="AB46" s="6"/>
      <c r="AC46" s="6"/>
      <c r="AD46" s="43"/>
      <c r="AE46" s="6"/>
      <c r="AF46" s="6"/>
      <c r="AG46" s="6"/>
      <c r="AH46" s="44"/>
      <c r="AI46" s="6"/>
      <c r="AJ46" s="6"/>
      <c r="AK46" s="6"/>
      <c r="AL46" s="13"/>
    </row>
    <row r="47" spans="1:38" x14ac:dyDescent="0.25">
      <c r="A47" s="3">
        <v>2015</v>
      </c>
      <c r="B47" s="23">
        <f t="shared" si="7"/>
        <v>1696.7277350022548</v>
      </c>
      <c r="C47" s="3">
        <v>2714</v>
      </c>
      <c r="D47" s="23">
        <f>D46*(E47/E46)</f>
        <v>1678.368050868283</v>
      </c>
      <c r="E47" s="21">
        <v>2221.6999999999998</v>
      </c>
      <c r="F47" s="6">
        <v>18025.235018989093</v>
      </c>
      <c r="G47" s="21">
        <f t="shared" si="0"/>
        <v>3020.9239297094618</v>
      </c>
      <c r="H47" s="27">
        <v>1.5699999999999999E-2</v>
      </c>
      <c r="I47" s="21"/>
      <c r="J47" s="27">
        <v>5165802</v>
      </c>
      <c r="K47" s="21">
        <f t="shared" si="2"/>
        <v>133.6051921288369</v>
      </c>
      <c r="L47" s="27">
        <v>139.80000000000001</v>
      </c>
      <c r="M47" s="21">
        <f t="shared" si="3"/>
        <v>781.00558659217847</v>
      </c>
      <c r="N47" s="27">
        <v>80561</v>
      </c>
      <c r="O47" s="21">
        <f t="shared" si="4"/>
        <v>646.66078022154431</v>
      </c>
      <c r="P47" s="41">
        <v>119.3</v>
      </c>
      <c r="Q47" s="21">
        <f t="shared" si="5"/>
        <v>1754.4117647058813</v>
      </c>
      <c r="R47" s="41">
        <v>28137</v>
      </c>
      <c r="S47" s="32">
        <f t="shared" si="1"/>
        <v>71.330426405719209</v>
      </c>
      <c r="T47" s="41">
        <v>1272611</v>
      </c>
      <c r="U47" s="21">
        <f t="shared" si="6"/>
        <v>2814.6392710222508</v>
      </c>
      <c r="V47" s="6"/>
      <c r="W47" s="6"/>
      <c r="X47" s="6"/>
      <c r="Y47" s="6"/>
      <c r="Z47" s="43"/>
      <c r="AA47" s="6"/>
      <c r="AB47" s="6"/>
      <c r="AC47" s="6"/>
      <c r="AD47" s="43"/>
      <c r="AE47" s="6"/>
      <c r="AF47" s="6"/>
      <c r="AG47" s="6"/>
      <c r="AH47" s="44"/>
      <c r="AI47" s="6"/>
      <c r="AJ47" s="6"/>
      <c r="AK47" s="6"/>
      <c r="AL47" s="13"/>
    </row>
    <row r="48" spans="1:38" ht="15.75" thickBot="1" x14ac:dyDescent="0.3">
      <c r="A48" s="3">
        <v>2016</v>
      </c>
      <c r="B48" s="24">
        <f t="shared" si="7"/>
        <v>1790.5041389264766</v>
      </c>
      <c r="C48" s="64">
        <v>2864</v>
      </c>
      <c r="D48" s="24"/>
      <c r="E48" s="22"/>
      <c r="F48" s="29"/>
      <c r="G48" s="22"/>
      <c r="H48" s="28">
        <v>1.3299999999999999E-2</v>
      </c>
      <c r="I48" s="22"/>
      <c r="J48" s="28">
        <v>5213985</v>
      </c>
      <c r="K48" s="22">
        <f t="shared" si="2"/>
        <v>134.85136822547085</v>
      </c>
      <c r="L48" s="28">
        <v>144.80000000000001</v>
      </c>
      <c r="M48" s="22">
        <f t="shared" si="3"/>
        <v>808.93854748603314</v>
      </c>
      <c r="N48" s="28">
        <v>83813</v>
      </c>
      <c r="O48" s="22">
        <f t="shared" si="4"/>
        <v>672.76448868197144</v>
      </c>
      <c r="P48" s="42">
        <v>121.3</v>
      </c>
      <c r="Q48" s="22">
        <f t="shared" si="5"/>
        <v>1783.8235294117635</v>
      </c>
      <c r="R48" s="42">
        <v>29394</v>
      </c>
      <c r="S48" s="32">
        <f t="shared" si="1"/>
        <v>74.517061298991024</v>
      </c>
      <c r="T48" s="42">
        <v>1335892</v>
      </c>
      <c r="U48" s="22">
        <f t="shared" si="6"/>
        <v>2954.5981333215386</v>
      </c>
      <c r="V48" s="6"/>
      <c r="W48" s="6"/>
      <c r="X48" s="6"/>
      <c r="Y48" s="6"/>
      <c r="Z48" s="43"/>
      <c r="AA48" s="6"/>
      <c r="AB48" s="6"/>
      <c r="AC48" s="6"/>
      <c r="AD48" s="43"/>
      <c r="AE48" s="6"/>
      <c r="AF48" s="6"/>
      <c r="AG48" s="6"/>
      <c r="AH48" s="6"/>
      <c r="AI48" s="6"/>
      <c r="AJ48" s="6"/>
      <c r="AK48" s="6"/>
      <c r="AL48" s="12"/>
    </row>
    <row r="49" spans="3:38" x14ac:dyDescent="0.25"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</row>
    <row r="50" spans="3:38" x14ac:dyDescent="0.25">
      <c r="R50" s="6"/>
      <c r="S50" s="6"/>
      <c r="T50" s="6"/>
    </row>
    <row r="51" spans="3:38" ht="195" x14ac:dyDescent="0.25">
      <c r="D51" s="68"/>
      <c r="E51" s="68" t="s">
        <v>52</v>
      </c>
    </row>
    <row r="52" spans="3:38" x14ac:dyDescent="0.25">
      <c r="C52" s="68"/>
      <c r="D52" s="68"/>
      <c r="E52" s="69"/>
    </row>
    <row r="53" spans="3:38" x14ac:dyDescent="0.25">
      <c r="C53" s="68"/>
      <c r="D53" s="68"/>
      <c r="E53" s="69"/>
    </row>
  </sheetData>
  <mergeCells count="1">
    <mergeCell ref="H1:I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tabSelected="1" topLeftCell="A16" workbookViewId="0">
      <selection activeCell="S5" sqref="S5"/>
    </sheetView>
  </sheetViews>
  <sheetFormatPr baseColWidth="10" defaultRowHeight="15" x14ac:dyDescent="0.25"/>
  <cols>
    <col min="16" max="16" width="16.5703125" customWidth="1"/>
    <col min="17" max="17" width="14.7109375" customWidth="1"/>
  </cols>
  <sheetData>
    <row r="1" spans="1:21" ht="30" x14ac:dyDescent="0.25">
      <c r="A1" s="51" t="s">
        <v>45</v>
      </c>
      <c r="B1" s="51" t="s">
        <v>44</v>
      </c>
      <c r="C1" s="46" t="s">
        <v>21</v>
      </c>
      <c r="D1" s="20"/>
      <c r="E1" s="46" t="s">
        <v>41</v>
      </c>
      <c r="F1" s="20"/>
      <c r="G1" s="46" t="s">
        <v>40</v>
      </c>
      <c r="H1" s="20"/>
      <c r="I1" s="46" t="s">
        <v>42</v>
      </c>
      <c r="J1" s="20"/>
      <c r="K1" s="46" t="s">
        <v>43</v>
      </c>
      <c r="L1" s="20"/>
      <c r="M1" s="51" t="s">
        <v>26</v>
      </c>
      <c r="N1" s="51" t="s">
        <v>28</v>
      </c>
      <c r="O1" s="56" t="s">
        <v>6</v>
      </c>
      <c r="P1" s="46" t="s">
        <v>13</v>
      </c>
      <c r="Q1" s="30" t="s">
        <v>46</v>
      </c>
      <c r="R1" s="20"/>
      <c r="S1" s="3"/>
      <c r="T1" s="3"/>
      <c r="U1" s="3"/>
    </row>
    <row r="2" spans="1:21" x14ac:dyDescent="0.25">
      <c r="A2" s="52"/>
      <c r="B2" s="52"/>
      <c r="C2" s="23" t="s">
        <v>10</v>
      </c>
      <c r="D2" s="19" t="s">
        <v>5</v>
      </c>
      <c r="E2" s="23" t="s">
        <v>11</v>
      </c>
      <c r="F2" s="19" t="s">
        <v>4</v>
      </c>
      <c r="G2" s="23" t="s">
        <v>11</v>
      </c>
      <c r="H2" s="19" t="s">
        <v>5</v>
      </c>
      <c r="I2" s="27" t="s">
        <v>11</v>
      </c>
      <c r="J2" s="21" t="s">
        <v>5</v>
      </c>
      <c r="K2" s="23" t="s">
        <v>11</v>
      </c>
      <c r="L2" s="19" t="s">
        <v>4</v>
      </c>
      <c r="M2" s="52"/>
      <c r="N2" s="52"/>
      <c r="O2" s="45"/>
      <c r="P2" s="23" t="s">
        <v>47</v>
      </c>
      <c r="Q2" s="57">
        <v>0.10713047515378449</v>
      </c>
      <c r="R2" s="19" t="s">
        <v>48</v>
      </c>
      <c r="T2" s="55"/>
    </row>
    <row r="3" spans="1:21" x14ac:dyDescent="0.25">
      <c r="A3" s="52">
        <v>1</v>
      </c>
      <c r="B3" s="52">
        <v>100</v>
      </c>
      <c r="C3" s="23">
        <v>100</v>
      </c>
      <c r="D3" s="19">
        <v>100</v>
      </c>
      <c r="E3" s="45">
        <v>100</v>
      </c>
      <c r="F3" s="47">
        <v>100</v>
      </c>
      <c r="G3" s="45">
        <v>100</v>
      </c>
      <c r="H3" s="47">
        <v>100</v>
      </c>
      <c r="I3" s="45">
        <v>100</v>
      </c>
      <c r="J3" s="47">
        <v>100</v>
      </c>
      <c r="K3" s="45">
        <v>100</v>
      </c>
      <c r="L3" s="47">
        <v>100</v>
      </c>
      <c r="M3" s="53">
        <v>3866468</v>
      </c>
      <c r="N3" s="53">
        <v>12458</v>
      </c>
      <c r="O3" s="45">
        <v>39446</v>
      </c>
      <c r="P3" s="23">
        <v>6.0999999999999999E-2</v>
      </c>
      <c r="Q3" s="57">
        <v>6.7039106145251548E-2</v>
      </c>
      <c r="R3" s="58">
        <f t="shared" ref="R3:R48" si="0">P3-Q2</f>
        <v>-4.6130475153784489E-2</v>
      </c>
      <c r="T3" s="55"/>
    </row>
    <row r="4" spans="1:21" x14ac:dyDescent="0.25">
      <c r="A4" s="52">
        <v>2</v>
      </c>
      <c r="B4" s="52">
        <v>106.70391061452516</v>
      </c>
      <c r="C4" s="45">
        <v>105.02623603942452</v>
      </c>
      <c r="D4" s="47">
        <f>(C4*100)/B4</f>
        <v>98.427729063125568</v>
      </c>
      <c r="E4" s="45">
        <v>112.13119830141108</v>
      </c>
      <c r="F4" s="47">
        <f t="shared" ref="F4:F48" si="1">(E4*100)/B4</f>
        <v>105.08630626153183</v>
      </c>
      <c r="G4" s="45">
        <v>108.4</v>
      </c>
      <c r="H4" s="47">
        <f t="shared" ref="H4:H48" si="2">(G4*100)/B4</f>
        <v>101.5895287958115</v>
      </c>
      <c r="I4" s="45">
        <v>113.23529411764706</v>
      </c>
      <c r="J4" s="47">
        <f t="shared" ref="J4:J48" si="3">(I4*100)/B4</f>
        <v>106.12103480135508</v>
      </c>
      <c r="K4" s="45">
        <v>109.334051</v>
      </c>
      <c r="L4" s="47">
        <f t="shared" ref="L4:L48" si="4">(K4*100)/B4</f>
        <v>102.46489596335077</v>
      </c>
      <c r="M4" s="53">
        <v>3888305</v>
      </c>
      <c r="N4" s="53">
        <v>12193</v>
      </c>
      <c r="O4" s="45">
        <v>40804</v>
      </c>
      <c r="P4" s="23">
        <v>6.2E-2</v>
      </c>
      <c r="Q4" s="57">
        <v>6.8062827225130684E-2</v>
      </c>
      <c r="R4" s="58">
        <f t="shared" si="0"/>
        <v>-5.0391061452515484E-3</v>
      </c>
      <c r="T4" s="55"/>
    </row>
    <row r="5" spans="1:21" x14ac:dyDescent="0.25">
      <c r="A5" s="52">
        <v>3</v>
      </c>
      <c r="B5" s="52">
        <v>113.96648044692736</v>
      </c>
      <c r="C5" s="23">
        <v>118.35637332242572</v>
      </c>
      <c r="D5" s="47">
        <f t="shared" ref="D5:D48" si="5">(C5*100)/B5</f>
        <v>103.85191580742257</v>
      </c>
      <c r="E5" s="45">
        <v>122.88450479939843</v>
      </c>
      <c r="F5" s="47">
        <f t="shared" si="1"/>
        <v>107.82512921123686</v>
      </c>
      <c r="G5" s="45">
        <v>112.08</v>
      </c>
      <c r="H5" s="47">
        <f t="shared" si="2"/>
        <v>98.344705882352955</v>
      </c>
      <c r="I5" s="45">
        <v>123.52941176470587</v>
      </c>
      <c r="J5" s="47">
        <f t="shared" si="3"/>
        <v>108.39100346020761</v>
      </c>
      <c r="K5" s="45">
        <v>119.60623699999999</v>
      </c>
      <c r="L5" s="47">
        <f t="shared" si="4"/>
        <v>104.94860991666668</v>
      </c>
      <c r="M5" s="53">
        <v>3917773</v>
      </c>
      <c r="N5" s="53">
        <v>14812</v>
      </c>
      <c r="O5" s="45">
        <v>43578</v>
      </c>
      <c r="P5" s="23">
        <v>6.2E-2</v>
      </c>
      <c r="Q5" s="57">
        <v>7.8431372549019773E-2</v>
      </c>
      <c r="R5" s="58">
        <f t="shared" si="0"/>
        <v>-6.0628272251306847E-3</v>
      </c>
      <c r="T5" s="55"/>
    </row>
    <row r="6" spans="1:21" x14ac:dyDescent="0.25">
      <c r="A6" s="52">
        <v>4</v>
      </c>
      <c r="B6" s="52">
        <v>122.90502793296091</v>
      </c>
      <c r="C6" s="23">
        <v>124.24062208958269</v>
      </c>
      <c r="D6" s="47">
        <f t="shared" si="5"/>
        <v>101.08668797288772</v>
      </c>
      <c r="E6" s="45">
        <v>136.72092714645908</v>
      </c>
      <c r="F6" s="47">
        <f t="shared" si="1"/>
        <v>111.24111799643714</v>
      </c>
      <c r="G6" s="45">
        <v>118.53</v>
      </c>
      <c r="H6" s="47">
        <f t="shared" si="2"/>
        <v>96.440318181818171</v>
      </c>
      <c r="I6" s="45">
        <v>136.76470588235293</v>
      </c>
      <c r="J6" s="47">
        <f t="shared" si="3"/>
        <v>111.27673796791443</v>
      </c>
      <c r="K6" s="45">
        <v>127.29917</v>
      </c>
      <c r="L6" s="47">
        <f t="shared" si="4"/>
        <v>103.57523377272727</v>
      </c>
      <c r="M6" s="53">
        <v>3948235</v>
      </c>
      <c r="N6" s="53">
        <v>12811</v>
      </c>
      <c r="O6" s="45">
        <v>44714</v>
      </c>
      <c r="P6" s="23">
        <v>6.2E-2</v>
      </c>
      <c r="Q6" s="57">
        <v>9.0909090909090828E-2</v>
      </c>
      <c r="R6" s="58">
        <f t="shared" si="0"/>
        <v>-1.6431372549019774E-2</v>
      </c>
      <c r="T6" s="55"/>
    </row>
    <row r="7" spans="1:21" x14ac:dyDescent="0.25">
      <c r="A7" s="52">
        <v>5</v>
      </c>
      <c r="B7" s="52">
        <v>134.07821229050279</v>
      </c>
      <c r="C7" s="23">
        <v>129.00874412615019</v>
      </c>
      <c r="D7" s="47">
        <f t="shared" si="5"/>
        <v>96.219021660753683</v>
      </c>
      <c r="E7" s="45">
        <v>154.51630026098113</v>
      </c>
      <c r="F7" s="47">
        <f t="shared" si="1"/>
        <v>115.24340727798176</v>
      </c>
      <c r="G7" s="45">
        <v>134.97</v>
      </c>
      <c r="H7" s="47">
        <f t="shared" si="2"/>
        <v>100.665125</v>
      </c>
      <c r="I7" s="45">
        <v>154.41176470588232</v>
      </c>
      <c r="J7" s="47">
        <f t="shared" si="3"/>
        <v>115.16544117647057</v>
      </c>
      <c r="K7" s="45">
        <v>137.72850399999999</v>
      </c>
      <c r="L7" s="47">
        <f t="shared" si="4"/>
        <v>102.72250923333333</v>
      </c>
      <c r="M7" s="53">
        <v>3972990</v>
      </c>
      <c r="N7" s="53">
        <v>10662</v>
      </c>
      <c r="O7" s="45">
        <v>41557</v>
      </c>
      <c r="P7" s="23">
        <v>7.0999999999999994E-2</v>
      </c>
      <c r="Q7" s="57">
        <v>0.1166666666666667</v>
      </c>
      <c r="R7" s="58">
        <f t="shared" si="0"/>
        <v>-1.9909090909090835E-2</v>
      </c>
      <c r="T7" s="55"/>
    </row>
    <row r="8" spans="1:21" x14ac:dyDescent="0.25">
      <c r="A8" s="52">
        <v>6</v>
      </c>
      <c r="B8" s="52">
        <v>149.72067039106145</v>
      </c>
      <c r="C8" s="23">
        <v>143.70609198930498</v>
      </c>
      <c r="D8" s="47">
        <f t="shared" si="5"/>
        <v>95.982800246588042</v>
      </c>
      <c r="E8" s="45">
        <v>180.96828415977353</v>
      </c>
      <c r="F8" s="47">
        <f t="shared" si="1"/>
        <v>120.87060770372935</v>
      </c>
      <c r="G8" s="45">
        <v>154.05000000000001</v>
      </c>
      <c r="H8" s="47">
        <f t="shared" si="2"/>
        <v>102.89160447761196</v>
      </c>
      <c r="I8" s="45">
        <v>182.35294117647055</v>
      </c>
      <c r="J8" s="47">
        <f t="shared" si="3"/>
        <v>121.79543459174714</v>
      </c>
      <c r="K8" s="45">
        <v>151.356697</v>
      </c>
      <c r="L8" s="47">
        <f t="shared" si="4"/>
        <v>101.09271926492538</v>
      </c>
      <c r="M8" s="53">
        <v>3997525</v>
      </c>
      <c r="N8" s="53">
        <v>19558</v>
      </c>
      <c r="O8" s="45">
        <v>43548</v>
      </c>
      <c r="P8" s="23">
        <v>7.2999999999999995E-2</v>
      </c>
      <c r="Q8" s="57">
        <v>9.3283582089552342E-2</v>
      </c>
      <c r="R8" s="58">
        <f t="shared" si="0"/>
        <v>-4.3666666666666701E-2</v>
      </c>
      <c r="T8" s="55"/>
    </row>
    <row r="9" spans="1:21" x14ac:dyDescent="0.25">
      <c r="A9" s="52">
        <v>7</v>
      </c>
      <c r="B9" s="52">
        <v>163.68715083798884</v>
      </c>
      <c r="C9" s="23">
        <v>148.53196475991075</v>
      </c>
      <c r="D9" s="47">
        <f t="shared" si="5"/>
        <v>90.741370962539321</v>
      </c>
      <c r="E9" s="45">
        <v>208.2142699163976</v>
      </c>
      <c r="F9" s="47">
        <f t="shared" si="1"/>
        <v>127.20257445404495</v>
      </c>
      <c r="G9" s="45">
        <v>172.74</v>
      </c>
      <c r="H9" s="47">
        <f t="shared" si="2"/>
        <v>105.53058020477815</v>
      </c>
      <c r="I9" s="45">
        <v>207.35294117647052</v>
      </c>
      <c r="J9" s="47">
        <f t="shared" si="3"/>
        <v>126.67637020678573</v>
      </c>
      <c r="K9" s="45">
        <v>167.01843299999999</v>
      </c>
      <c r="L9" s="47">
        <f t="shared" si="4"/>
        <v>102.03515190102388</v>
      </c>
      <c r="M9" s="53">
        <v>4017101</v>
      </c>
      <c r="N9" s="53">
        <v>19859</v>
      </c>
      <c r="O9" s="45">
        <v>42681</v>
      </c>
      <c r="P9" s="23">
        <v>7.400000000000001E-2</v>
      </c>
      <c r="Q9" s="57">
        <v>9.2150170648464202E-2</v>
      </c>
      <c r="R9" s="58">
        <f t="shared" si="0"/>
        <v>-1.9283582089552331E-2</v>
      </c>
      <c r="T9" s="55"/>
    </row>
    <row r="10" spans="1:21" x14ac:dyDescent="0.25">
      <c r="A10" s="52">
        <v>8</v>
      </c>
      <c r="B10" s="52">
        <v>178.77094972067042</v>
      </c>
      <c r="C10" s="23">
        <v>178.12582560508528</v>
      </c>
      <c r="D10" s="47">
        <f t="shared" si="5"/>
        <v>99.639133697844557</v>
      </c>
      <c r="E10" s="45">
        <v>240.83027380899725</v>
      </c>
      <c r="F10" s="47">
        <f t="shared" si="1"/>
        <v>134.71443441190783</v>
      </c>
      <c r="G10" s="45">
        <v>193.92</v>
      </c>
      <c r="H10" s="47">
        <f t="shared" si="2"/>
        <v>108.47399999999999</v>
      </c>
      <c r="I10" s="45">
        <v>227.94117647058815</v>
      </c>
      <c r="J10" s="47">
        <f t="shared" si="3"/>
        <v>127.50459558823522</v>
      </c>
      <c r="K10" s="45">
        <v>173.28322399999999</v>
      </c>
      <c r="L10" s="47">
        <f t="shared" si="4"/>
        <v>96.930303424999977</v>
      </c>
      <c r="M10" s="53">
        <v>4035202</v>
      </c>
      <c r="N10" s="53">
        <v>16127</v>
      </c>
      <c r="O10" s="45">
        <v>38597</v>
      </c>
      <c r="P10" s="23">
        <v>7.5999999999999998E-2</v>
      </c>
      <c r="Q10" s="57">
        <v>8.1250000000000044E-2</v>
      </c>
      <c r="R10" s="58">
        <f t="shared" si="0"/>
        <v>-1.6150170648464204E-2</v>
      </c>
      <c r="T10" s="55"/>
    </row>
    <row r="11" spans="1:21" x14ac:dyDescent="0.25">
      <c r="A11" s="52">
        <v>9</v>
      </c>
      <c r="B11" s="52">
        <v>193.29608938547489</v>
      </c>
      <c r="C11" s="23">
        <v>198.77831046627912</v>
      </c>
      <c r="D11" s="47">
        <f t="shared" si="5"/>
        <v>102.83617795798831</v>
      </c>
      <c r="E11" s="45">
        <v>255.4275224487991</v>
      </c>
      <c r="F11" s="47">
        <f t="shared" si="1"/>
        <v>132.14314022640184</v>
      </c>
      <c r="G11" s="45">
        <v>220</v>
      </c>
      <c r="H11" s="47">
        <f t="shared" si="2"/>
        <v>113.8150289017341</v>
      </c>
      <c r="I11" s="45">
        <v>248.5294117647058</v>
      </c>
      <c r="J11" s="47">
        <f t="shared" si="3"/>
        <v>128.57446446786801</v>
      </c>
      <c r="K11" s="45">
        <v>218.00068099999999</v>
      </c>
      <c r="L11" s="47">
        <f t="shared" si="4"/>
        <v>112.78069913005777</v>
      </c>
      <c r="M11" s="53">
        <v>4051208</v>
      </c>
      <c r="N11" s="53">
        <v>20003</v>
      </c>
      <c r="O11" s="45">
        <v>39605</v>
      </c>
      <c r="P11" s="23">
        <v>8.8000000000000009E-2</v>
      </c>
      <c r="Q11" s="57">
        <v>4.6242774566473965E-2</v>
      </c>
      <c r="R11" s="58">
        <f t="shared" si="0"/>
        <v>6.7499999999999644E-3</v>
      </c>
      <c r="T11" s="55"/>
    </row>
    <row r="12" spans="1:21" x14ac:dyDescent="0.25">
      <c r="A12" s="52">
        <v>10</v>
      </c>
      <c r="B12" s="52">
        <v>202.2346368715084</v>
      </c>
      <c r="C12" s="23">
        <v>213.09118783308421</v>
      </c>
      <c r="D12" s="47">
        <f t="shared" si="5"/>
        <v>105.36829453624881</v>
      </c>
      <c r="E12" s="45">
        <v>280.36891228380597</v>
      </c>
      <c r="F12" s="47">
        <f t="shared" si="1"/>
        <v>138.63545662652282</v>
      </c>
      <c r="G12" s="45">
        <v>230.6</v>
      </c>
      <c r="H12" s="47">
        <f t="shared" si="2"/>
        <v>114.02596685082872</v>
      </c>
      <c r="I12" s="45">
        <v>255.88235294117638</v>
      </c>
      <c r="J12" s="47">
        <f t="shared" si="3"/>
        <v>126.52746181345461</v>
      </c>
      <c r="K12" s="45">
        <v>237.68476699999999</v>
      </c>
      <c r="L12" s="47">
        <f t="shared" si="4"/>
        <v>117.5292079917127</v>
      </c>
      <c r="M12" s="53">
        <v>4066134</v>
      </c>
      <c r="N12" s="53">
        <v>24107</v>
      </c>
      <c r="O12" s="45">
        <v>37160</v>
      </c>
      <c r="P12" s="23">
        <v>8.5999999999999993E-2</v>
      </c>
      <c r="Q12" s="57">
        <v>0.11049723756906071</v>
      </c>
      <c r="R12" s="58">
        <f t="shared" si="0"/>
        <v>3.9757225433526028E-2</v>
      </c>
      <c r="T12" s="55"/>
    </row>
    <row r="13" spans="1:21" x14ac:dyDescent="0.25">
      <c r="A13" s="52">
        <v>11</v>
      </c>
      <c r="B13" s="52">
        <v>224.5810055865922</v>
      </c>
      <c r="C13" s="23">
        <v>232.75588162745902</v>
      </c>
      <c r="D13" s="47">
        <f t="shared" si="5"/>
        <v>103.64005674456507</v>
      </c>
      <c r="E13" s="45">
        <v>313.32330694032834</v>
      </c>
      <c r="F13" s="47">
        <f t="shared" si="1"/>
        <v>139.51460682168846</v>
      </c>
      <c r="G13" s="45">
        <v>248.88</v>
      </c>
      <c r="H13" s="47">
        <f t="shared" si="2"/>
        <v>110.81970149253731</v>
      </c>
      <c r="I13" s="45">
        <v>280.88235294117641</v>
      </c>
      <c r="J13" s="47">
        <f t="shared" si="3"/>
        <v>125.06950541410589</v>
      </c>
      <c r="K13" s="45">
        <v>247.38026199999999</v>
      </c>
      <c r="L13" s="47">
        <f t="shared" si="4"/>
        <v>110.15190770646765</v>
      </c>
      <c r="M13" s="53">
        <v>4078900</v>
      </c>
      <c r="N13" s="53">
        <v>22286</v>
      </c>
      <c r="O13" s="45">
        <v>38092</v>
      </c>
      <c r="P13" s="23">
        <v>0.105</v>
      </c>
      <c r="Q13" s="57">
        <v>0.13432835820895517</v>
      </c>
      <c r="R13" s="58">
        <f t="shared" si="0"/>
        <v>-5.4972375690607173E-3</v>
      </c>
      <c r="T13" s="55"/>
    </row>
    <row r="14" spans="1:21" x14ac:dyDescent="0.25">
      <c r="A14" s="52">
        <v>12</v>
      </c>
      <c r="B14" s="52">
        <v>254.74860335195532</v>
      </c>
      <c r="C14" s="23">
        <v>302.62069389776326</v>
      </c>
      <c r="D14" s="47">
        <f t="shared" si="5"/>
        <v>118.79189519232374</v>
      </c>
      <c r="E14" s="45">
        <v>355.01835714601691</v>
      </c>
      <c r="F14" s="47">
        <f t="shared" si="1"/>
        <v>139.36027616038822</v>
      </c>
      <c r="G14" s="45">
        <v>284.33</v>
      </c>
      <c r="H14" s="47">
        <f t="shared" si="2"/>
        <v>111.61199561403508</v>
      </c>
      <c r="I14" s="45">
        <v>314.70588235294105</v>
      </c>
      <c r="J14" s="47">
        <f t="shared" si="3"/>
        <v>123.53586171310623</v>
      </c>
      <c r="K14" s="45">
        <v>298.61382600000002</v>
      </c>
      <c r="L14" s="47">
        <f t="shared" si="4"/>
        <v>117.21902380263157</v>
      </c>
      <c r="M14" s="53">
        <v>4092340</v>
      </c>
      <c r="N14" s="53">
        <v>28438</v>
      </c>
      <c r="O14" s="45">
        <v>34672</v>
      </c>
      <c r="P14" s="23">
        <v>0.11900000000000001</v>
      </c>
      <c r="Q14" s="57">
        <v>0.11403508771929816</v>
      </c>
      <c r="R14" s="58">
        <f t="shared" si="0"/>
        <v>-1.5328358208955159E-2</v>
      </c>
      <c r="T14" s="55"/>
    </row>
    <row r="15" spans="1:21" x14ac:dyDescent="0.25">
      <c r="A15" s="52">
        <v>13</v>
      </c>
      <c r="B15" s="52">
        <v>283.79888268156424</v>
      </c>
      <c r="C15" s="23">
        <v>370.00635678403893</v>
      </c>
      <c r="D15" s="47">
        <f t="shared" si="5"/>
        <v>130.37625563847041</v>
      </c>
      <c r="E15" s="45">
        <v>399.1595523510419</v>
      </c>
      <c r="F15" s="47">
        <f t="shared" si="1"/>
        <v>140.64873990322147</v>
      </c>
      <c r="G15" s="45">
        <v>332.76</v>
      </c>
      <c r="H15" s="47">
        <f t="shared" si="2"/>
        <v>117.2520472440945</v>
      </c>
      <c r="I15" s="45">
        <v>351.47058823529397</v>
      </c>
      <c r="J15" s="47">
        <f t="shared" si="3"/>
        <v>123.84495136637328</v>
      </c>
      <c r="K15" s="45">
        <v>342.46969999999999</v>
      </c>
      <c r="L15" s="47">
        <f t="shared" si="4"/>
        <v>120.67337854330709</v>
      </c>
      <c r="M15" s="53">
        <v>4107063</v>
      </c>
      <c r="N15" s="53">
        <v>41390</v>
      </c>
      <c r="O15" s="45">
        <v>38465</v>
      </c>
      <c r="P15" s="23">
        <v>0.128</v>
      </c>
      <c r="Q15" s="57">
        <v>8.4645669291338654E-2</v>
      </c>
      <c r="R15" s="58">
        <f t="shared" si="0"/>
        <v>1.3964912280701847E-2</v>
      </c>
      <c r="T15" s="55"/>
    </row>
    <row r="16" spans="1:21" x14ac:dyDescent="0.25">
      <c r="A16" s="52">
        <v>14</v>
      </c>
      <c r="B16" s="52">
        <v>307.82122905027933</v>
      </c>
      <c r="C16" s="23">
        <v>390.42667750919588</v>
      </c>
      <c r="D16" s="47">
        <f t="shared" si="5"/>
        <v>126.83552681333224</v>
      </c>
      <c r="E16" s="45">
        <v>441.31021365063935</v>
      </c>
      <c r="F16" s="47">
        <f t="shared" si="1"/>
        <v>143.36574998813873</v>
      </c>
      <c r="G16" s="45">
        <v>320.16000000000003</v>
      </c>
      <c r="H16" s="47">
        <f t="shared" si="2"/>
        <v>104.00842105263159</v>
      </c>
      <c r="I16" s="45">
        <v>382.35294117647049</v>
      </c>
      <c r="J16" s="47">
        <f t="shared" si="3"/>
        <v>124.21266147112199</v>
      </c>
      <c r="K16" s="45">
        <v>357.94100600000002</v>
      </c>
      <c r="L16" s="47">
        <f t="shared" si="4"/>
        <v>116.28210539745918</v>
      </c>
      <c r="M16" s="53">
        <v>4122511</v>
      </c>
      <c r="N16" s="53">
        <v>63549</v>
      </c>
      <c r="O16" s="45">
        <v>32513</v>
      </c>
      <c r="P16" s="23">
        <v>0.13100000000000001</v>
      </c>
      <c r="Q16" s="57">
        <v>6.3520871143375679E-2</v>
      </c>
      <c r="R16" s="58">
        <f t="shared" si="0"/>
        <v>4.6354330708661351E-2</v>
      </c>
      <c r="T16" s="55"/>
    </row>
    <row r="17" spans="1:20" x14ac:dyDescent="0.25">
      <c r="A17" s="52">
        <v>15</v>
      </c>
      <c r="B17" s="52">
        <v>327.37430167597768</v>
      </c>
      <c r="C17" s="23">
        <v>422.72006960260052</v>
      </c>
      <c r="D17" s="47">
        <f t="shared" si="5"/>
        <v>129.12438986154518</v>
      </c>
      <c r="E17" s="45">
        <v>483.29499712478452</v>
      </c>
      <c r="F17" s="47">
        <f t="shared" si="1"/>
        <v>147.62765270535226</v>
      </c>
      <c r="G17" s="45">
        <v>351.22</v>
      </c>
      <c r="H17" s="47">
        <f t="shared" si="2"/>
        <v>107.28392491467577</v>
      </c>
      <c r="I17" s="45">
        <v>411.76470588235281</v>
      </c>
      <c r="J17" s="47">
        <f t="shared" si="3"/>
        <v>125.77795623368796</v>
      </c>
      <c r="K17" s="45">
        <v>375.75381700000003</v>
      </c>
      <c r="L17" s="47">
        <f t="shared" si="4"/>
        <v>114.77804307679182</v>
      </c>
      <c r="M17" s="53">
        <v>4134353</v>
      </c>
      <c r="N17" s="53">
        <v>66597</v>
      </c>
      <c r="O17" s="45">
        <v>30866</v>
      </c>
      <c r="P17" s="23">
        <v>0.126</v>
      </c>
      <c r="Q17" s="57">
        <v>5.6313993174061494E-2</v>
      </c>
      <c r="R17" s="58">
        <f t="shared" si="0"/>
        <v>6.2479128856624322E-2</v>
      </c>
      <c r="T17" s="55"/>
    </row>
    <row r="18" spans="1:20" x14ac:dyDescent="0.25">
      <c r="A18" s="52">
        <v>16</v>
      </c>
      <c r="B18" s="52">
        <v>345.81005586592181</v>
      </c>
      <c r="C18" s="23">
        <v>453.0572639180815</v>
      </c>
      <c r="D18" s="47">
        <f t="shared" si="5"/>
        <v>131.01332833818512</v>
      </c>
      <c r="E18" s="45">
        <v>560.42818596010102</v>
      </c>
      <c r="F18" s="47">
        <f t="shared" si="1"/>
        <v>162.06243180429416</v>
      </c>
      <c r="G18" s="45">
        <v>376.99</v>
      </c>
      <c r="H18" s="47">
        <f t="shared" si="2"/>
        <v>109.0164943457189</v>
      </c>
      <c r="I18" s="45">
        <v>442.64705882352928</v>
      </c>
      <c r="J18" s="47">
        <f t="shared" si="3"/>
        <v>128.00294592796726</v>
      </c>
      <c r="K18" s="45">
        <v>432.01321799999999</v>
      </c>
      <c r="L18" s="47">
        <f t="shared" si="4"/>
        <v>124.92789341195476</v>
      </c>
      <c r="M18" s="53">
        <v>4145845</v>
      </c>
      <c r="N18" s="53">
        <v>51418</v>
      </c>
      <c r="O18" s="45">
        <v>26114</v>
      </c>
      <c r="P18" s="23">
        <v>0.129</v>
      </c>
      <c r="Q18" s="57">
        <v>7.1082390953150165E-2</v>
      </c>
      <c r="R18" s="58">
        <f t="shared" si="0"/>
        <v>7.2686006825938509E-2</v>
      </c>
      <c r="T18" s="55"/>
    </row>
    <row r="19" spans="1:20" x14ac:dyDescent="0.25">
      <c r="A19" s="52">
        <v>17</v>
      </c>
      <c r="B19" s="52">
        <v>370.39106145251395</v>
      </c>
      <c r="C19" s="23">
        <v>588.75851922036918</v>
      </c>
      <c r="D19" s="47">
        <f t="shared" si="5"/>
        <v>158.95591997050693</v>
      </c>
      <c r="E19" s="45">
        <v>629.84252665103747</v>
      </c>
      <c r="F19" s="47">
        <f t="shared" si="1"/>
        <v>170.04798230850031</v>
      </c>
      <c r="G19" s="45">
        <v>401.21</v>
      </c>
      <c r="H19" s="47">
        <f t="shared" si="2"/>
        <v>108.32064856711916</v>
      </c>
      <c r="I19" s="45">
        <v>483.82352941176453</v>
      </c>
      <c r="J19" s="47">
        <f t="shared" si="3"/>
        <v>130.62505545204502</v>
      </c>
      <c r="K19" s="45">
        <v>532.52997400000004</v>
      </c>
      <c r="L19" s="47">
        <f t="shared" si="4"/>
        <v>143.77506085369535</v>
      </c>
      <c r="M19" s="53">
        <v>4159187</v>
      </c>
      <c r="N19" s="53">
        <v>36192</v>
      </c>
      <c r="O19" s="45">
        <v>25784</v>
      </c>
      <c r="P19" s="23">
        <v>0.13300000000000001</v>
      </c>
      <c r="Q19" s="57">
        <v>8.7481146304675628E-2</v>
      </c>
      <c r="R19" s="58">
        <f t="shared" si="0"/>
        <v>6.1917609046849842E-2</v>
      </c>
      <c r="T19" s="55"/>
    </row>
    <row r="20" spans="1:20" x14ac:dyDescent="0.25">
      <c r="A20" s="52">
        <v>18</v>
      </c>
      <c r="B20" s="52">
        <v>402.79329608938542</v>
      </c>
      <c r="C20" s="23">
        <v>724.56851316380482</v>
      </c>
      <c r="D20" s="47">
        <f t="shared" si="5"/>
        <v>179.88594154829556</v>
      </c>
      <c r="E20" s="45">
        <v>676.25071880391056</v>
      </c>
      <c r="F20" s="47">
        <f t="shared" si="1"/>
        <v>167.89026167253814</v>
      </c>
      <c r="G20" s="45">
        <v>459.19</v>
      </c>
      <c r="H20" s="47">
        <f t="shared" si="2"/>
        <v>114.00140083217755</v>
      </c>
      <c r="I20" s="45">
        <v>524.99999999999989</v>
      </c>
      <c r="J20" s="47">
        <f t="shared" si="3"/>
        <v>130.33980582524271</v>
      </c>
      <c r="K20" s="45">
        <v>710.39786500000002</v>
      </c>
      <c r="L20" s="47">
        <f t="shared" si="4"/>
        <v>176.36784720527049</v>
      </c>
      <c r="M20" s="53">
        <v>4175521</v>
      </c>
      <c r="N20" s="53">
        <v>32391</v>
      </c>
      <c r="O20" s="45">
        <v>28381</v>
      </c>
      <c r="P20" s="23">
        <v>0.1331</v>
      </c>
      <c r="Q20" s="57">
        <v>6.6574202496532786E-2</v>
      </c>
      <c r="R20" s="58">
        <f t="shared" si="0"/>
        <v>4.5618853695324368E-2</v>
      </c>
      <c r="T20" s="55"/>
    </row>
    <row r="21" spans="1:20" x14ac:dyDescent="0.25">
      <c r="A21" s="52">
        <v>19</v>
      </c>
      <c r="B21" s="52">
        <v>429.60893854748605</v>
      </c>
      <c r="C21" s="23">
        <v>721.77420421732825</v>
      </c>
      <c r="D21" s="47">
        <f t="shared" si="5"/>
        <v>168.00725949922204</v>
      </c>
      <c r="E21" s="45">
        <v>699.56208254080627</v>
      </c>
      <c r="F21" s="47">
        <f t="shared" si="1"/>
        <v>162.83694769155309</v>
      </c>
      <c r="G21" s="45">
        <v>540.58000000000004</v>
      </c>
      <c r="H21" s="47">
        <f t="shared" si="2"/>
        <v>125.83071521456438</v>
      </c>
      <c r="I21" s="45">
        <v>557.35294117647038</v>
      </c>
      <c r="J21" s="47">
        <f t="shared" si="3"/>
        <v>129.73494989673367</v>
      </c>
      <c r="K21" s="45">
        <v>765.66228100000001</v>
      </c>
      <c r="L21" s="47">
        <f t="shared" si="4"/>
        <v>178.22307971261378</v>
      </c>
      <c r="M21" s="53">
        <v>4198289</v>
      </c>
      <c r="N21" s="53">
        <v>49338</v>
      </c>
      <c r="O21" s="45">
        <v>30406</v>
      </c>
      <c r="P21" s="23">
        <v>0.1288</v>
      </c>
      <c r="Q21" s="57">
        <v>4.5513654096228873E-2</v>
      </c>
      <c r="R21" s="58">
        <f t="shared" si="0"/>
        <v>6.2225797503467212E-2</v>
      </c>
      <c r="T21" s="55"/>
    </row>
    <row r="22" spans="1:20" x14ac:dyDescent="0.25">
      <c r="A22" s="52">
        <v>20</v>
      </c>
      <c r="B22" s="52">
        <v>449.1620111731844</v>
      </c>
      <c r="C22" s="23">
        <v>623.22775469420469</v>
      </c>
      <c r="D22" s="47">
        <f t="shared" si="5"/>
        <v>138.7534428983366</v>
      </c>
      <c r="E22" s="45">
        <v>728.6083956296726</v>
      </c>
      <c r="F22" s="47">
        <f t="shared" si="1"/>
        <v>162.21505325585994</v>
      </c>
      <c r="G22" s="45">
        <v>555.94000000000005</v>
      </c>
      <c r="H22" s="47">
        <f t="shared" si="2"/>
        <v>123.77271144278608</v>
      </c>
      <c r="I22" s="45">
        <v>580.88235294117624</v>
      </c>
      <c r="J22" s="47">
        <f t="shared" si="3"/>
        <v>129.32579748317229</v>
      </c>
      <c r="K22" s="45">
        <v>685.18041700000003</v>
      </c>
      <c r="L22" s="47">
        <f t="shared" si="4"/>
        <v>152.54638637189055</v>
      </c>
      <c r="M22" s="53">
        <v>4220686</v>
      </c>
      <c r="N22" s="53">
        <v>82911</v>
      </c>
      <c r="O22" s="45">
        <v>27979</v>
      </c>
      <c r="P22" s="23">
        <v>0.10859999999999999</v>
      </c>
      <c r="Q22" s="57">
        <v>4.1044776119403048E-2</v>
      </c>
      <c r="R22" s="58">
        <f t="shared" si="0"/>
        <v>6.3086345903771116E-2</v>
      </c>
      <c r="T22" s="55"/>
    </row>
    <row r="23" spans="1:20" x14ac:dyDescent="0.25">
      <c r="A23" s="52">
        <v>21</v>
      </c>
      <c r="B23" s="52">
        <v>467.59776536312859</v>
      </c>
      <c r="C23" s="23">
        <v>598.65008048446634</v>
      </c>
      <c r="D23" s="47">
        <f t="shared" si="5"/>
        <v>128.02671972128965</v>
      </c>
      <c r="E23" s="45">
        <v>767.29995134250498</v>
      </c>
      <c r="F23" s="47">
        <f t="shared" si="1"/>
        <v>164.09401587850459</v>
      </c>
      <c r="G23" s="45">
        <v>554.41999999999996</v>
      </c>
      <c r="H23" s="47">
        <f t="shared" si="2"/>
        <v>118.56771804062123</v>
      </c>
      <c r="I23" s="45">
        <v>608.82352941176453</v>
      </c>
      <c r="J23" s="47">
        <f t="shared" si="3"/>
        <v>130.20240354206192</v>
      </c>
      <c r="K23" s="45">
        <v>645.63878199999999</v>
      </c>
      <c r="L23" s="47">
        <f t="shared" si="4"/>
        <v>138.07567739307046</v>
      </c>
      <c r="M23" s="53">
        <v>4233116</v>
      </c>
      <c r="N23" s="53">
        <v>92671</v>
      </c>
      <c r="O23" s="45">
        <v>27120</v>
      </c>
      <c r="P23" s="23">
        <v>0.10679999999999999</v>
      </c>
      <c r="Q23" s="57">
        <v>3.4647550776582881E-2</v>
      </c>
      <c r="R23" s="58">
        <f t="shared" si="0"/>
        <v>6.5755223880596944E-2</v>
      </c>
      <c r="T23" s="55"/>
    </row>
    <row r="24" spans="1:20" x14ac:dyDescent="0.25">
      <c r="A24" s="52">
        <v>22</v>
      </c>
      <c r="B24" s="52">
        <v>483.79888268156429</v>
      </c>
      <c r="C24" s="23">
        <v>551.98932442073863</v>
      </c>
      <c r="D24" s="47">
        <f t="shared" si="5"/>
        <v>114.09479107541826</v>
      </c>
      <c r="E24" s="45">
        <v>813.89613836422404</v>
      </c>
      <c r="F24" s="47">
        <f t="shared" si="1"/>
        <v>168.23026416535345</v>
      </c>
      <c r="G24" s="45">
        <v>514.29</v>
      </c>
      <c r="H24" s="47">
        <f t="shared" si="2"/>
        <v>106.30243648960737</v>
      </c>
      <c r="I24" s="45">
        <v>639.70588235294099</v>
      </c>
      <c r="J24" s="47">
        <f t="shared" si="3"/>
        <v>132.22558076348318</v>
      </c>
      <c r="K24" s="45">
        <v>643.060742</v>
      </c>
      <c r="L24" s="47">
        <f t="shared" si="4"/>
        <v>132.91902172979215</v>
      </c>
      <c r="M24" s="53">
        <v>4249830</v>
      </c>
      <c r="N24" s="53">
        <v>100678</v>
      </c>
      <c r="O24" s="45">
        <v>21689</v>
      </c>
      <c r="P24" s="23">
        <v>9.9900000000000003E-2</v>
      </c>
      <c r="Q24" s="57">
        <v>2.3094688221708903E-2</v>
      </c>
      <c r="R24" s="58">
        <f t="shared" si="0"/>
        <v>6.5252449223417122E-2</v>
      </c>
      <c r="T24" s="55"/>
    </row>
    <row r="25" spans="1:20" x14ac:dyDescent="0.25">
      <c r="A25" s="52">
        <v>23</v>
      </c>
      <c r="B25" s="52">
        <v>494.97206703910615</v>
      </c>
      <c r="C25" s="23">
        <v>506.50641800776572</v>
      </c>
      <c r="D25" s="47">
        <f t="shared" si="5"/>
        <v>102.33030341240413</v>
      </c>
      <c r="E25" s="45">
        <v>852.38421727783498</v>
      </c>
      <c r="F25" s="47">
        <f t="shared" si="1"/>
        <v>172.2085495403301</v>
      </c>
      <c r="G25" s="45">
        <v>494.8</v>
      </c>
      <c r="H25" s="47">
        <f t="shared" si="2"/>
        <v>99.965237020316025</v>
      </c>
      <c r="I25" s="45">
        <v>664.7058823529411</v>
      </c>
      <c r="J25" s="47">
        <f t="shared" si="3"/>
        <v>134.29159474173414</v>
      </c>
      <c r="K25" s="45">
        <v>649.38008100000002</v>
      </c>
      <c r="L25" s="47">
        <f t="shared" si="4"/>
        <v>131.1952985316027</v>
      </c>
      <c r="M25" s="53">
        <v>4273634</v>
      </c>
      <c r="N25" s="53">
        <v>114367</v>
      </c>
      <c r="O25" s="45">
        <v>17789</v>
      </c>
      <c r="P25" s="23">
        <v>9.6199999999999994E-2</v>
      </c>
      <c r="Q25" s="57">
        <v>2.257336343115135E-2</v>
      </c>
      <c r="R25" s="58">
        <f t="shared" si="0"/>
        <v>7.3105311778291091E-2</v>
      </c>
      <c r="T25" s="55"/>
    </row>
    <row r="26" spans="1:20" x14ac:dyDescent="0.25">
      <c r="A26" s="52">
        <v>24</v>
      </c>
      <c r="B26" s="52">
        <v>506.14525139664812</v>
      </c>
      <c r="C26" s="23">
        <v>538.56695551465805</v>
      </c>
      <c r="D26" s="47">
        <f t="shared" si="5"/>
        <v>106.40561262375692</v>
      </c>
      <c r="E26" s="45">
        <v>894.83345866324657</v>
      </c>
      <c r="F26" s="47">
        <f t="shared" si="1"/>
        <v>176.79380695443831</v>
      </c>
      <c r="G26" s="45">
        <v>426.41</v>
      </c>
      <c r="H26" s="47">
        <f t="shared" si="2"/>
        <v>84.246567328918303</v>
      </c>
      <c r="I26" s="45">
        <v>686.76470588235281</v>
      </c>
      <c r="J26" s="47">
        <f t="shared" si="3"/>
        <v>135.68530061031032</v>
      </c>
      <c r="K26" s="45">
        <v>661.77272800000003</v>
      </c>
      <c r="L26" s="47">
        <f t="shared" si="4"/>
        <v>130.74759195584988</v>
      </c>
      <c r="M26" s="53">
        <v>4299167</v>
      </c>
      <c r="N26" s="53">
        <v>118147</v>
      </c>
      <c r="O26" s="45">
        <v>15897</v>
      </c>
      <c r="P26" s="23">
        <v>6.8600000000000008E-2</v>
      </c>
      <c r="Q26" s="57">
        <v>1.4348785871964864E-2</v>
      </c>
      <c r="R26" s="58">
        <f t="shared" si="0"/>
        <v>4.6026636568848658E-2</v>
      </c>
      <c r="T26" s="55"/>
    </row>
    <row r="27" spans="1:20" x14ac:dyDescent="0.25">
      <c r="A27" s="52">
        <v>25</v>
      </c>
      <c r="B27" s="52">
        <v>513.40782122905046</v>
      </c>
      <c r="C27" s="23">
        <v>615.12261396325414</v>
      </c>
      <c r="D27" s="47">
        <f t="shared" si="5"/>
        <v>119.8116952115587</v>
      </c>
      <c r="E27" s="45">
        <v>934.93608174459303</v>
      </c>
      <c r="F27" s="47">
        <f t="shared" si="1"/>
        <v>182.1039811015039</v>
      </c>
      <c r="G27" s="45">
        <v>429.77</v>
      </c>
      <c r="H27" s="47">
        <f t="shared" si="2"/>
        <v>83.709281828073969</v>
      </c>
      <c r="I27" s="45">
        <v>708.82352941176464</v>
      </c>
      <c r="J27" s="47">
        <f t="shared" si="3"/>
        <v>138.06247199641547</v>
      </c>
      <c r="K27" s="45">
        <v>682.69703800000002</v>
      </c>
      <c r="L27" s="47">
        <f t="shared" si="4"/>
        <v>132.97363416974969</v>
      </c>
      <c r="M27" s="53">
        <v>4324815</v>
      </c>
      <c r="N27" s="53">
        <v>110280</v>
      </c>
      <c r="O27" s="45">
        <v>17836</v>
      </c>
      <c r="P27" s="23">
        <v>7.46E-2</v>
      </c>
      <c r="Q27" s="57">
        <v>2.5027203482045568E-2</v>
      </c>
      <c r="R27" s="58">
        <f t="shared" si="0"/>
        <v>6.0251214128035135E-2</v>
      </c>
      <c r="T27" s="55"/>
    </row>
    <row r="28" spans="1:20" x14ac:dyDescent="0.25">
      <c r="A28" s="52">
        <v>26</v>
      </c>
      <c r="B28" s="52">
        <v>526.25698324022358</v>
      </c>
      <c r="C28" s="23">
        <v>661.93871094290773</v>
      </c>
      <c r="D28" s="47">
        <f t="shared" si="5"/>
        <v>125.78240897959709</v>
      </c>
      <c r="E28" s="45">
        <v>994.33803689122908</v>
      </c>
      <c r="F28" s="47">
        <f t="shared" si="1"/>
        <v>188.94533822030783</v>
      </c>
      <c r="G28" s="45">
        <v>453.37</v>
      </c>
      <c r="H28" s="47">
        <f t="shared" si="2"/>
        <v>86.149925690021206</v>
      </c>
      <c r="I28" s="45">
        <v>732.35294117647038</v>
      </c>
      <c r="J28" s="47">
        <f t="shared" si="3"/>
        <v>139.16260771824645</v>
      </c>
      <c r="K28" s="45">
        <v>749.42645400000004</v>
      </c>
      <c r="L28" s="47">
        <f t="shared" si="4"/>
        <v>142.40693764968151</v>
      </c>
      <c r="M28" s="53">
        <v>4348410</v>
      </c>
      <c r="N28" s="53">
        <v>102154</v>
      </c>
      <c r="O28" s="45">
        <v>19214</v>
      </c>
      <c r="P28" s="23">
        <v>7.4299999999999991E-2</v>
      </c>
      <c r="Q28" s="57">
        <v>1.1677282377919207E-2</v>
      </c>
      <c r="R28" s="58">
        <f t="shared" si="0"/>
        <v>4.9272796517954423E-2</v>
      </c>
      <c r="T28" s="55"/>
    </row>
    <row r="29" spans="1:20" x14ac:dyDescent="0.25">
      <c r="A29" s="52">
        <v>27</v>
      </c>
      <c r="B29" s="52">
        <v>532.40223463687153</v>
      </c>
      <c r="C29" s="23">
        <v>732.01573942730545</v>
      </c>
      <c r="D29" s="47">
        <f t="shared" si="5"/>
        <v>137.49298778330291</v>
      </c>
      <c r="E29" s="45">
        <v>1073.1211571637111</v>
      </c>
      <c r="F29" s="47">
        <f t="shared" si="1"/>
        <v>201.56210611994155</v>
      </c>
      <c r="G29" s="45">
        <v>503.47</v>
      </c>
      <c r="H29" s="47">
        <f t="shared" si="2"/>
        <v>94.56571878279118</v>
      </c>
      <c r="I29" s="45">
        <v>764.70588235294099</v>
      </c>
      <c r="J29" s="47">
        <f t="shared" si="3"/>
        <v>143.63310906734148</v>
      </c>
      <c r="K29" s="45">
        <v>784.67544499999997</v>
      </c>
      <c r="L29" s="47">
        <f t="shared" si="4"/>
        <v>147.38395032004198</v>
      </c>
      <c r="M29" s="53">
        <v>4369957</v>
      </c>
      <c r="N29" s="53">
        <v>90936</v>
      </c>
      <c r="O29" s="45">
        <v>17905</v>
      </c>
      <c r="P29" s="23">
        <v>6.7799999999999999E-2</v>
      </c>
      <c r="Q29" s="57">
        <v>2.6232948583420734E-2</v>
      </c>
      <c r="R29" s="58">
        <f t="shared" si="0"/>
        <v>5.6122717622080792E-2</v>
      </c>
      <c r="T29" s="55"/>
    </row>
    <row r="30" spans="1:20" x14ac:dyDescent="0.25">
      <c r="A30" s="52">
        <v>28</v>
      </c>
      <c r="B30" s="52">
        <v>546.36871508379886</v>
      </c>
      <c r="C30" s="23">
        <v>796.1450383719332</v>
      </c>
      <c r="D30" s="47">
        <f t="shared" si="5"/>
        <v>145.71570743208184</v>
      </c>
      <c r="E30" s="45">
        <v>1134.8210731189463</v>
      </c>
      <c r="F30" s="47">
        <f t="shared" si="1"/>
        <v>207.70242544815071</v>
      </c>
      <c r="G30" s="45">
        <v>490.54</v>
      </c>
      <c r="H30" s="47">
        <f t="shared" si="2"/>
        <v>89.781860940695296</v>
      </c>
      <c r="I30" s="45">
        <v>801.47058823529392</v>
      </c>
      <c r="J30" s="47">
        <f t="shared" si="3"/>
        <v>146.69042463611208</v>
      </c>
      <c r="K30" s="45">
        <v>906.96983</v>
      </c>
      <c r="L30" s="47">
        <f t="shared" si="4"/>
        <v>165.99959056237222</v>
      </c>
      <c r="M30" s="53">
        <v>4392714</v>
      </c>
      <c r="N30" s="53">
        <v>73525</v>
      </c>
      <c r="O30" s="45">
        <v>18659</v>
      </c>
      <c r="P30" s="23">
        <v>5.8899999999999994E-2</v>
      </c>
      <c r="Q30" s="57">
        <v>2.249488752556239E-2</v>
      </c>
      <c r="R30" s="58">
        <f t="shared" si="0"/>
        <v>3.266705141657926E-2</v>
      </c>
      <c r="T30" s="55"/>
    </row>
    <row r="31" spans="1:20" x14ac:dyDescent="0.25">
      <c r="A31" s="52">
        <v>29</v>
      </c>
      <c r="B31" s="52">
        <v>558.65921787709499</v>
      </c>
      <c r="C31" s="23">
        <v>910.66510290269457</v>
      </c>
      <c r="D31" s="47">
        <f t="shared" si="5"/>
        <v>163.00905341958233</v>
      </c>
      <c r="E31" s="45">
        <v>1196.9589065333755</v>
      </c>
      <c r="F31" s="47">
        <f t="shared" si="1"/>
        <v>214.25564426947423</v>
      </c>
      <c r="G31" s="45">
        <v>592.41999999999996</v>
      </c>
      <c r="H31" s="47">
        <f t="shared" si="2"/>
        <v>106.04317999999998</v>
      </c>
      <c r="I31" s="45">
        <v>854.41176470588209</v>
      </c>
      <c r="J31" s="47">
        <f t="shared" si="3"/>
        <v>152.93970588235288</v>
      </c>
      <c r="K31" s="45">
        <v>990.89065100000005</v>
      </c>
      <c r="L31" s="47">
        <f t="shared" si="4"/>
        <v>177.36942652900001</v>
      </c>
      <c r="M31" s="53">
        <v>4417599</v>
      </c>
      <c r="N31" s="53">
        <v>55974</v>
      </c>
      <c r="O31" s="45">
        <v>20659</v>
      </c>
      <c r="P31" s="23">
        <v>5.4000000000000006E-2</v>
      </c>
      <c r="Q31" s="57">
        <v>2.2999999999999909E-2</v>
      </c>
      <c r="R31" s="58">
        <f t="shared" si="0"/>
        <v>3.1505112474437616E-2</v>
      </c>
      <c r="T31" s="55"/>
    </row>
    <row r="32" spans="1:20" x14ac:dyDescent="0.25">
      <c r="A32" s="52">
        <v>30</v>
      </c>
      <c r="B32" s="52">
        <v>571.50837988826811</v>
      </c>
      <c r="C32" s="23">
        <v>1029.884687025258</v>
      </c>
      <c r="D32" s="47">
        <f t="shared" si="5"/>
        <v>180.20465198193665</v>
      </c>
      <c r="E32" s="45">
        <v>1265.5792453664803</v>
      </c>
      <c r="F32" s="47">
        <f t="shared" si="1"/>
        <v>221.44543980508308</v>
      </c>
      <c r="G32" s="45">
        <v>618.92999999999995</v>
      </c>
      <c r="H32" s="47">
        <f t="shared" si="2"/>
        <v>108.29762463343108</v>
      </c>
      <c r="I32" s="45">
        <v>899.99999999999966</v>
      </c>
      <c r="J32" s="47">
        <f t="shared" si="3"/>
        <v>157.4780058651026</v>
      </c>
      <c r="K32" s="45">
        <v>1050.36834</v>
      </c>
      <c r="L32" s="47">
        <f t="shared" si="4"/>
        <v>183.78879067448682</v>
      </c>
      <c r="M32" s="53">
        <v>4445329</v>
      </c>
      <c r="N32" s="53">
        <v>59558</v>
      </c>
      <c r="O32" s="45">
        <v>19892</v>
      </c>
      <c r="P32" s="23">
        <v>5.5199999999999999E-2</v>
      </c>
      <c r="Q32" s="57">
        <v>3.128054740957964E-2</v>
      </c>
      <c r="R32" s="58">
        <f t="shared" si="0"/>
        <v>3.220000000000009E-2</v>
      </c>
      <c r="T32" s="55"/>
    </row>
    <row r="33" spans="1:20" x14ac:dyDescent="0.25">
      <c r="A33" s="52">
        <v>31</v>
      </c>
      <c r="B33" s="52">
        <v>589.38547486033508</v>
      </c>
      <c r="C33" s="23">
        <v>1185.8542767754843</v>
      </c>
      <c r="D33" s="47">
        <f t="shared" si="5"/>
        <v>201.20181568039027</v>
      </c>
      <c r="E33" s="45">
        <v>1357.7630822311683</v>
      </c>
      <c r="F33" s="47">
        <f t="shared" si="1"/>
        <v>230.36928125059637</v>
      </c>
      <c r="G33" s="45">
        <v>696.12</v>
      </c>
      <c r="H33" s="47">
        <f t="shared" si="2"/>
        <v>118.10945971563983</v>
      </c>
      <c r="I33" s="45">
        <v>941.17647058823502</v>
      </c>
      <c r="J33" s="47">
        <f t="shared" si="3"/>
        <v>159.68776136046833</v>
      </c>
      <c r="K33" s="45">
        <v>1105.9657199999999</v>
      </c>
      <c r="L33" s="47">
        <f t="shared" si="4"/>
        <v>187.64726434123224</v>
      </c>
      <c r="M33" s="53">
        <v>4478497</v>
      </c>
      <c r="N33" s="53">
        <v>62623</v>
      </c>
      <c r="O33" s="45">
        <v>19534</v>
      </c>
      <c r="P33" s="23">
        <v>6.2199999999999998E-2</v>
      </c>
      <c r="Q33" s="57">
        <v>3.0331753554502461E-2</v>
      </c>
      <c r="R33" s="58">
        <f t="shared" si="0"/>
        <v>3.0919452590420358E-2</v>
      </c>
      <c r="T33" s="55"/>
    </row>
    <row r="34" spans="1:20" x14ac:dyDescent="0.25">
      <c r="A34" s="52">
        <v>32</v>
      </c>
      <c r="B34" s="52">
        <v>607.26256983240216</v>
      </c>
      <c r="C34" s="23">
        <v>1277.1426504444998</v>
      </c>
      <c r="D34" s="47">
        <f t="shared" si="5"/>
        <v>210.31143921763157</v>
      </c>
      <c r="E34" s="45">
        <v>1417.3176449772204</v>
      </c>
      <c r="F34" s="47">
        <f t="shared" si="1"/>
        <v>233.39453399348892</v>
      </c>
      <c r="G34" s="45">
        <v>787.96</v>
      </c>
      <c r="H34" s="47">
        <f t="shared" si="2"/>
        <v>129.75606255749773</v>
      </c>
      <c r="I34" s="45">
        <v>991.17647058823513</v>
      </c>
      <c r="J34" s="47">
        <f t="shared" si="3"/>
        <v>163.22041235997617</v>
      </c>
      <c r="K34" s="45">
        <v>1149.5032699999999</v>
      </c>
      <c r="L34" s="47">
        <f t="shared" si="4"/>
        <v>189.29262679852806</v>
      </c>
      <c r="M34" s="53">
        <v>4503436</v>
      </c>
      <c r="N34" s="53">
        <v>62648</v>
      </c>
      <c r="O34" s="45">
        <v>23400</v>
      </c>
      <c r="P34" s="23">
        <v>6.2400000000000004E-2</v>
      </c>
      <c r="Q34" s="57">
        <v>1.2879484820607079E-2</v>
      </c>
      <c r="R34" s="58">
        <f t="shared" si="0"/>
        <v>3.2068246445497543E-2</v>
      </c>
      <c r="T34" s="55"/>
    </row>
    <row r="35" spans="1:20" x14ac:dyDescent="0.25">
      <c r="A35" s="52">
        <v>33</v>
      </c>
      <c r="B35" s="52">
        <v>615.08379888268144</v>
      </c>
      <c r="C35" s="23">
        <v>1362.5262417681479</v>
      </c>
      <c r="D35" s="47">
        <f t="shared" si="5"/>
        <v>221.51879861625662</v>
      </c>
      <c r="E35" s="45">
        <v>1481.2270535674802</v>
      </c>
      <c r="F35" s="47">
        <f t="shared" si="1"/>
        <v>240.81711406773752</v>
      </c>
      <c r="G35" s="45">
        <v>892.02</v>
      </c>
      <c r="H35" s="47">
        <f t="shared" si="2"/>
        <v>145.02414168937332</v>
      </c>
      <c r="I35" s="45">
        <v>1044.1176470588232</v>
      </c>
      <c r="J35" s="47">
        <f t="shared" si="3"/>
        <v>169.75209702409572</v>
      </c>
      <c r="K35" s="45">
        <v>1137.63996</v>
      </c>
      <c r="L35" s="47">
        <f t="shared" si="4"/>
        <v>184.95690539509542</v>
      </c>
      <c r="M35" s="53">
        <v>4524066</v>
      </c>
      <c r="N35" s="53">
        <v>75206</v>
      </c>
      <c r="O35" s="45">
        <v>21744</v>
      </c>
      <c r="P35" s="23">
        <v>6.3799999999999996E-2</v>
      </c>
      <c r="Q35" s="57">
        <v>2.4523160762942808E-2</v>
      </c>
      <c r="R35" s="58">
        <f t="shared" si="0"/>
        <v>5.0920515179392917E-2</v>
      </c>
      <c r="T35" s="55"/>
    </row>
    <row r="36" spans="1:20" x14ac:dyDescent="0.25">
      <c r="A36" s="52">
        <v>34</v>
      </c>
      <c r="B36" s="52">
        <v>630.16759776536298</v>
      </c>
      <c r="C36" s="23">
        <v>1387.7216245612146</v>
      </c>
      <c r="D36" s="47">
        <f t="shared" si="5"/>
        <v>220.21469042239139</v>
      </c>
      <c r="E36" s="45">
        <v>1570.0004423408689</v>
      </c>
      <c r="F36" s="47">
        <f t="shared" si="1"/>
        <v>249.14014111614856</v>
      </c>
      <c r="G36" s="45">
        <v>926.59</v>
      </c>
      <c r="H36" s="47">
        <f t="shared" si="2"/>
        <v>147.03866134751777</v>
      </c>
      <c r="I36" s="45">
        <v>1091.1764705882349</v>
      </c>
      <c r="J36" s="47">
        <f t="shared" si="3"/>
        <v>173.15654985398413</v>
      </c>
      <c r="K36" s="45">
        <v>1055.4633899999999</v>
      </c>
      <c r="L36" s="47">
        <f t="shared" si="4"/>
        <v>167.48931454787237</v>
      </c>
      <c r="M36" s="53">
        <v>4552252</v>
      </c>
      <c r="N36" s="53">
        <v>92631</v>
      </c>
      <c r="O36" s="45">
        <v>21405</v>
      </c>
      <c r="P36" s="23">
        <v>5.04E-2</v>
      </c>
      <c r="Q36" s="57">
        <v>4.4326241134751143E-3</v>
      </c>
      <c r="R36" s="58">
        <f t="shared" si="0"/>
        <v>2.5876839237057192E-2</v>
      </c>
      <c r="T36" s="55"/>
    </row>
    <row r="37" spans="1:20" x14ac:dyDescent="0.25">
      <c r="A37" s="52">
        <v>35</v>
      </c>
      <c r="B37" s="52">
        <v>632.96089385474841</v>
      </c>
      <c r="C37" s="23">
        <v>1558.6267864926572</v>
      </c>
      <c r="D37" s="47">
        <f t="shared" si="5"/>
        <v>246.24377297633339</v>
      </c>
      <c r="E37" s="45">
        <v>1675.0740920953697</v>
      </c>
      <c r="F37" s="47">
        <f t="shared" si="1"/>
        <v>264.64100837164278</v>
      </c>
      <c r="G37" s="45">
        <v>1007.73</v>
      </c>
      <c r="H37" s="47">
        <f t="shared" si="2"/>
        <v>159.20888790820834</v>
      </c>
      <c r="I37" s="45">
        <v>1129.4117647058818</v>
      </c>
      <c r="J37" s="47">
        <f t="shared" si="3"/>
        <v>178.43310316182956</v>
      </c>
      <c r="K37" s="45">
        <v>1024.82402</v>
      </c>
      <c r="L37" s="47">
        <f t="shared" si="4"/>
        <v>161.90953184466025</v>
      </c>
      <c r="M37" s="53">
        <v>4577457</v>
      </c>
      <c r="N37" s="53">
        <v>91563</v>
      </c>
      <c r="O37" s="45">
        <v>23609</v>
      </c>
      <c r="P37" s="23">
        <v>4.36E-2</v>
      </c>
      <c r="Q37" s="57">
        <v>1.5887025595763493E-2</v>
      </c>
      <c r="R37" s="58">
        <f t="shared" si="0"/>
        <v>3.9167375886524886E-2</v>
      </c>
      <c r="T37" s="55"/>
    </row>
    <row r="38" spans="1:20" x14ac:dyDescent="0.25">
      <c r="A38" s="52">
        <v>36</v>
      </c>
      <c r="B38" s="52">
        <v>643.01675977653611</v>
      </c>
      <c r="C38" s="23">
        <v>1700.7664658750214</v>
      </c>
      <c r="D38" s="47">
        <f t="shared" si="5"/>
        <v>264.49799947144129</v>
      </c>
      <c r="E38" s="45">
        <v>1765.4067324280099</v>
      </c>
      <c r="F38" s="47">
        <f t="shared" si="1"/>
        <v>274.5506560422362</v>
      </c>
      <c r="G38" s="45">
        <v>1085.3900000000001</v>
      </c>
      <c r="H38" s="47">
        <f t="shared" si="2"/>
        <v>168.79653344917472</v>
      </c>
      <c r="I38" s="45">
        <v>1166.1764705882347</v>
      </c>
      <c r="J38" s="47">
        <f t="shared" si="3"/>
        <v>181.36019829304436</v>
      </c>
      <c r="K38" s="45">
        <v>1070.5428999999999</v>
      </c>
      <c r="L38" s="47">
        <f t="shared" si="4"/>
        <v>166.4875578627281</v>
      </c>
      <c r="M38" s="53">
        <v>4606363</v>
      </c>
      <c r="N38" s="53">
        <v>83479</v>
      </c>
      <c r="O38" s="45">
        <v>29544</v>
      </c>
      <c r="P38" s="23">
        <v>3.7400000000000003E-2</v>
      </c>
      <c r="Q38" s="57">
        <v>2.2589052997393555E-2</v>
      </c>
      <c r="R38" s="58">
        <f t="shared" si="0"/>
        <v>2.151297440423651E-2</v>
      </c>
      <c r="T38" s="55"/>
    </row>
    <row r="39" spans="1:20" x14ac:dyDescent="0.25">
      <c r="A39" s="52">
        <v>37</v>
      </c>
      <c r="B39" s="52">
        <v>657.54189944134055</v>
      </c>
      <c r="C39" s="23">
        <v>1960.0761430598222</v>
      </c>
      <c r="D39" s="47">
        <f t="shared" si="5"/>
        <v>298.0914440167445</v>
      </c>
      <c r="E39" s="45">
        <v>1887.309240500731</v>
      </c>
      <c r="F39" s="47">
        <f t="shared" si="1"/>
        <v>287.02493971931267</v>
      </c>
      <c r="G39" s="45">
        <v>1193.05</v>
      </c>
      <c r="H39" s="47">
        <f t="shared" si="2"/>
        <v>181.44090909090914</v>
      </c>
      <c r="I39" s="45">
        <v>1214.7058823529405</v>
      </c>
      <c r="J39" s="47">
        <f t="shared" si="3"/>
        <v>184.73436953370981</v>
      </c>
      <c r="K39" s="45">
        <v>1108.87158</v>
      </c>
      <c r="L39" s="47">
        <f t="shared" si="4"/>
        <v>168.63892338147838</v>
      </c>
      <c r="M39" s="53">
        <v>4640219</v>
      </c>
      <c r="N39" s="53">
        <v>62923</v>
      </c>
      <c r="O39" s="45">
        <v>28554</v>
      </c>
      <c r="P39" s="23">
        <v>4.07E-2</v>
      </c>
      <c r="Q39" s="57">
        <v>7.6465590484280366E-3</v>
      </c>
      <c r="R39" s="58">
        <f t="shared" si="0"/>
        <v>1.8110947002606445E-2</v>
      </c>
      <c r="T39" s="55"/>
    </row>
    <row r="40" spans="1:20" x14ac:dyDescent="0.25">
      <c r="A40" s="52">
        <v>38</v>
      </c>
      <c r="B40" s="52">
        <v>662.56983240223428</v>
      </c>
      <c r="C40" s="23">
        <v>2180.0598967228721</v>
      </c>
      <c r="D40" s="47">
        <f t="shared" si="5"/>
        <v>329.03096249021439</v>
      </c>
      <c r="E40" s="45">
        <v>2013.9094085902607</v>
      </c>
      <c r="F40" s="47">
        <f t="shared" si="1"/>
        <v>303.95428679397713</v>
      </c>
      <c r="G40" s="45">
        <v>1511.65</v>
      </c>
      <c r="H40" s="47">
        <f t="shared" si="2"/>
        <v>228.1495362563239</v>
      </c>
      <c r="I40" s="45">
        <v>1280.8823529411759</v>
      </c>
      <c r="J40" s="47">
        <f t="shared" si="3"/>
        <v>193.32035512349967</v>
      </c>
      <c r="K40" s="45">
        <v>1291.7138600000001</v>
      </c>
      <c r="L40" s="47">
        <f t="shared" si="4"/>
        <v>194.95512726812828</v>
      </c>
      <c r="M40" s="53">
        <v>4681134</v>
      </c>
      <c r="N40" s="53">
        <v>46062</v>
      </c>
      <c r="O40" s="45">
        <v>30970</v>
      </c>
      <c r="P40" s="23">
        <v>4.7800000000000002E-2</v>
      </c>
      <c r="Q40" s="57">
        <v>3.7942664418212591E-2</v>
      </c>
      <c r="R40" s="58">
        <f t="shared" si="0"/>
        <v>4.0153440951571966E-2</v>
      </c>
      <c r="T40" s="55"/>
    </row>
    <row r="41" spans="1:20" x14ac:dyDescent="0.25">
      <c r="A41" s="52">
        <v>39</v>
      </c>
      <c r="B41" s="52">
        <v>687.70949720670365</v>
      </c>
      <c r="C41" s="23">
        <v>2088.3173793172973</v>
      </c>
      <c r="D41" s="47">
        <f t="shared" si="5"/>
        <v>303.66272209406691</v>
      </c>
      <c r="E41" s="45">
        <v>2115.0218958729606</v>
      </c>
      <c r="F41" s="47">
        <f t="shared" si="1"/>
        <v>307.54583213749805</v>
      </c>
      <c r="G41" s="45">
        <v>1414.66</v>
      </c>
      <c r="H41" s="47">
        <f t="shared" si="2"/>
        <v>205.70604386677505</v>
      </c>
      <c r="I41" s="45">
        <v>1360.2941176470583</v>
      </c>
      <c r="J41" s="47">
        <f t="shared" si="3"/>
        <v>197.80068810627421</v>
      </c>
      <c r="K41" s="45">
        <v>1386.0152499999999</v>
      </c>
      <c r="L41" s="47">
        <f t="shared" si="4"/>
        <v>201.54080402112112</v>
      </c>
      <c r="M41" s="53">
        <v>4737171</v>
      </c>
      <c r="N41" s="53">
        <v>42521</v>
      </c>
      <c r="O41" s="45">
        <v>28640</v>
      </c>
      <c r="P41" s="23">
        <v>4.4699999999999997E-2</v>
      </c>
      <c r="Q41" s="57">
        <v>2.1121039805036546E-2</v>
      </c>
      <c r="R41" s="58">
        <f t="shared" si="0"/>
        <v>6.7573355817874062E-3</v>
      </c>
      <c r="T41" s="55"/>
    </row>
    <row r="42" spans="1:20" x14ac:dyDescent="0.25">
      <c r="A42" s="52">
        <v>40</v>
      </c>
      <c r="B42" s="52">
        <v>702.23463687150809</v>
      </c>
      <c r="C42" s="23">
        <v>2144.5279466300863</v>
      </c>
      <c r="D42" s="47">
        <f t="shared" si="5"/>
        <v>305.38623901892248</v>
      </c>
      <c r="E42" s="45">
        <v>2163.1729110452525</v>
      </c>
      <c r="F42" s="47">
        <f t="shared" si="1"/>
        <v>308.04132941694536</v>
      </c>
      <c r="G42" s="45">
        <v>1429.1</v>
      </c>
      <c r="H42" s="47">
        <f t="shared" si="2"/>
        <v>203.50747812251402</v>
      </c>
      <c r="I42" s="45">
        <v>1417.6470588235288</v>
      </c>
      <c r="J42" s="47">
        <f t="shared" si="3"/>
        <v>201.87655014273014</v>
      </c>
      <c r="K42" s="45">
        <v>1315.9955350699142</v>
      </c>
      <c r="L42" s="47">
        <f t="shared" si="4"/>
        <v>187.40111438147554</v>
      </c>
      <c r="M42" s="53">
        <v>4799252</v>
      </c>
      <c r="N42" s="53">
        <v>69267</v>
      </c>
      <c r="O42" s="45">
        <v>21783</v>
      </c>
      <c r="P42" s="23">
        <v>0.04</v>
      </c>
      <c r="Q42" s="57">
        <v>2.4661893396976886E-2</v>
      </c>
      <c r="R42" s="58">
        <f t="shared" si="0"/>
        <v>1.8878960194963455E-2</v>
      </c>
      <c r="T42" s="55"/>
    </row>
    <row r="43" spans="1:20" x14ac:dyDescent="0.25">
      <c r="A43" s="52">
        <v>41</v>
      </c>
      <c r="B43" s="52">
        <v>719.55307262569795</v>
      </c>
      <c r="C43" s="23">
        <v>2322.3000908155418</v>
      </c>
      <c r="D43" s="47">
        <f t="shared" si="5"/>
        <v>322.74201572669426</v>
      </c>
      <c r="E43" s="45">
        <v>2296.5254124828602</v>
      </c>
      <c r="F43" s="47">
        <f t="shared" si="1"/>
        <v>319.15997580313058</v>
      </c>
      <c r="G43" s="45">
        <v>1354.15</v>
      </c>
      <c r="H43" s="47">
        <f t="shared" si="2"/>
        <v>188.19320652173923</v>
      </c>
      <c r="I43" s="45">
        <v>1470.5882352941169</v>
      </c>
      <c r="J43" s="47">
        <f t="shared" si="3"/>
        <v>204.37522835221046</v>
      </c>
      <c r="K43" s="45">
        <v>1401.0194746278753</v>
      </c>
      <c r="L43" s="47">
        <f t="shared" si="4"/>
        <v>194.70689903601692</v>
      </c>
      <c r="M43" s="53">
        <v>4858199</v>
      </c>
      <c r="N43" s="53">
        <v>74643</v>
      </c>
      <c r="O43" s="45">
        <v>17832</v>
      </c>
      <c r="P43" s="23">
        <v>3.5200000000000002E-2</v>
      </c>
      <c r="Q43" s="57">
        <v>1.2422360248447228E-2</v>
      </c>
      <c r="R43" s="58">
        <f t="shared" si="0"/>
        <v>1.0538106603023116E-2</v>
      </c>
      <c r="T43" s="55"/>
    </row>
    <row r="44" spans="1:20" x14ac:dyDescent="0.25">
      <c r="A44" s="52">
        <v>42</v>
      </c>
      <c r="B44" s="52">
        <v>728.49162011173144</v>
      </c>
      <c r="C44" s="23">
        <v>2531.9317430872802</v>
      </c>
      <c r="D44" s="47">
        <f t="shared" si="5"/>
        <v>347.55811504035535</v>
      </c>
      <c r="E44" s="45">
        <v>2371.5995045782288</v>
      </c>
      <c r="F44" s="47">
        <f t="shared" si="1"/>
        <v>325.54931849655151</v>
      </c>
      <c r="G44" s="45">
        <v>1604.93</v>
      </c>
      <c r="H44" s="47">
        <f t="shared" si="2"/>
        <v>220.30864263803693</v>
      </c>
      <c r="I44" s="45">
        <v>1532.3529411764698</v>
      </c>
      <c r="J44" s="47">
        <f t="shared" si="3"/>
        <v>210.34599422591126</v>
      </c>
      <c r="K44" s="45">
        <v>1473.5398936626068</v>
      </c>
      <c r="L44" s="47">
        <f t="shared" si="4"/>
        <v>202.27273080184568</v>
      </c>
      <c r="M44" s="53">
        <v>4920305</v>
      </c>
      <c r="N44" s="53">
        <v>69395</v>
      </c>
      <c r="O44" s="45">
        <v>20046</v>
      </c>
      <c r="P44" s="23">
        <v>3.1200000000000002E-2</v>
      </c>
      <c r="Q44" s="57">
        <v>7.6687116564417845E-3</v>
      </c>
      <c r="R44" s="58">
        <f t="shared" si="0"/>
        <v>1.8777639751552774E-2</v>
      </c>
      <c r="T44" s="55"/>
    </row>
    <row r="45" spans="1:20" x14ac:dyDescent="0.25">
      <c r="A45" s="52">
        <v>43</v>
      </c>
      <c r="B45" s="52">
        <v>734.07821229050239</v>
      </c>
      <c r="C45" s="23">
        <v>2726.1764207515234</v>
      </c>
      <c r="D45" s="47">
        <f t="shared" si="5"/>
        <v>371.37410906736909</v>
      </c>
      <c r="E45" s="45">
        <v>2479.4997124784368</v>
      </c>
      <c r="F45" s="47">
        <f t="shared" si="1"/>
        <v>337.77050877750412</v>
      </c>
      <c r="G45" s="45">
        <v>1844.49</v>
      </c>
      <c r="H45" s="47">
        <f t="shared" si="2"/>
        <v>251.26614155251156</v>
      </c>
      <c r="I45" s="45">
        <v>1592.6470588235284</v>
      </c>
      <c r="J45" s="47">
        <f t="shared" si="3"/>
        <v>216.95876980929356</v>
      </c>
      <c r="K45" s="45">
        <v>1551.6868969327916</v>
      </c>
      <c r="L45" s="47">
        <f t="shared" si="4"/>
        <v>211.37896084548694</v>
      </c>
      <c r="M45" s="53">
        <v>4985870</v>
      </c>
      <c r="N45" s="53">
        <v>65682.083333333328</v>
      </c>
      <c r="O45" s="45">
        <v>26267</v>
      </c>
      <c r="P45" s="23">
        <v>2.1000000000000001E-2</v>
      </c>
      <c r="Q45" s="57">
        <v>2.130898021308969E-2</v>
      </c>
      <c r="R45" s="58">
        <f t="shared" si="0"/>
        <v>1.3331288343558217E-2</v>
      </c>
      <c r="T45" s="55"/>
    </row>
    <row r="46" spans="1:20" x14ac:dyDescent="0.25">
      <c r="A46" s="52">
        <v>44</v>
      </c>
      <c r="B46" s="52">
        <v>749.72067039106093</v>
      </c>
      <c r="C46" s="23">
        <v>2860.239286275842</v>
      </c>
      <c r="D46" s="47">
        <f t="shared" si="5"/>
        <v>381.50732655989276</v>
      </c>
      <c r="E46" s="45">
        <v>2596.4767549873941</v>
      </c>
      <c r="F46" s="47">
        <f t="shared" si="1"/>
        <v>346.32588609742464</v>
      </c>
      <c r="G46" s="45">
        <v>1437.3816853702492</v>
      </c>
      <c r="H46" s="47">
        <f t="shared" si="2"/>
        <v>191.72229633478003</v>
      </c>
      <c r="I46" s="45">
        <v>1655.8823529411754</v>
      </c>
      <c r="J46" s="47">
        <f t="shared" si="3"/>
        <v>220.86657315683354</v>
      </c>
      <c r="K46" s="45">
        <v>1587.321930423996</v>
      </c>
      <c r="L46" s="47">
        <f t="shared" si="4"/>
        <v>211.72177760498917</v>
      </c>
      <c r="M46" s="53">
        <v>5051275</v>
      </c>
      <c r="N46" s="53">
        <v>69719</v>
      </c>
      <c r="O46" s="45">
        <v>28496</v>
      </c>
      <c r="P46" s="23">
        <v>2.58E-2</v>
      </c>
      <c r="Q46" s="57">
        <v>2.0119225037257937E-2</v>
      </c>
      <c r="R46" s="58">
        <f t="shared" si="0"/>
        <v>4.4910197869103101E-3</v>
      </c>
      <c r="T46" s="55"/>
    </row>
    <row r="47" spans="1:20" x14ac:dyDescent="0.25">
      <c r="A47" s="52">
        <v>45</v>
      </c>
      <c r="B47" s="52">
        <v>764.8044692737426</v>
      </c>
      <c r="C47" s="23">
        <v>2860.9227863059145</v>
      </c>
      <c r="D47" s="47">
        <f t="shared" si="5"/>
        <v>374.07244612765447</v>
      </c>
      <c r="E47" s="45">
        <v>2698.3943026496227</v>
      </c>
      <c r="F47" s="47">
        <f t="shared" si="1"/>
        <v>352.8214610476864</v>
      </c>
      <c r="G47" s="45">
        <v>1507.1846326179555</v>
      </c>
      <c r="H47" s="47">
        <f t="shared" si="2"/>
        <v>197.06796876451</v>
      </c>
      <c r="I47" s="45">
        <v>1707.3529411764696</v>
      </c>
      <c r="J47" s="47">
        <f t="shared" si="3"/>
        <v>223.24045030722294</v>
      </c>
      <c r="K47" s="45">
        <v>1609.2030913396477</v>
      </c>
      <c r="L47" s="47">
        <f t="shared" si="4"/>
        <v>210.40712443374514</v>
      </c>
      <c r="M47" s="53">
        <v>5109056</v>
      </c>
      <c r="N47" s="53">
        <v>75254</v>
      </c>
      <c r="O47" s="45">
        <v>28100</v>
      </c>
      <c r="P47" s="23">
        <v>2.52E-2</v>
      </c>
      <c r="Q47" s="57">
        <v>2.1183345507669982E-2</v>
      </c>
      <c r="R47" s="58">
        <f t="shared" si="0"/>
        <v>5.0807749627420629E-3</v>
      </c>
      <c r="T47" s="55"/>
    </row>
    <row r="48" spans="1:20" ht="15.75" thickBot="1" x14ac:dyDescent="0.3">
      <c r="A48" s="31">
        <v>46</v>
      </c>
      <c r="B48" s="31">
        <v>781.00558659217847</v>
      </c>
      <c r="C48" s="24">
        <v>3020.9239297094618</v>
      </c>
      <c r="D48" s="49">
        <f t="shared" si="5"/>
        <v>386.79927283118309</v>
      </c>
      <c r="E48" s="48">
        <v>2814.6392710222508</v>
      </c>
      <c r="F48" s="49">
        <f t="shared" si="1"/>
        <v>360.38657332831406</v>
      </c>
      <c r="G48" s="48">
        <v>1678.368050868283</v>
      </c>
      <c r="H48" s="49">
        <f t="shared" si="2"/>
        <v>214.89834127712646</v>
      </c>
      <c r="I48" s="48">
        <v>1754.4117647058813</v>
      </c>
      <c r="J48" s="49">
        <f t="shared" si="3"/>
        <v>224.63498274846415</v>
      </c>
      <c r="K48" s="48">
        <v>1696.7277350022548</v>
      </c>
      <c r="L48" s="49">
        <f t="shared" si="4"/>
        <v>217.24911628426588</v>
      </c>
      <c r="M48" s="54">
        <v>5165802</v>
      </c>
      <c r="N48" s="54">
        <v>80561</v>
      </c>
      <c r="O48" s="48">
        <v>28137</v>
      </c>
      <c r="P48" s="24">
        <v>1.5700000000000002E-2</v>
      </c>
      <c r="Q48" s="61">
        <v>3.5765379113018581E-2</v>
      </c>
      <c r="R48" s="59">
        <f t="shared" si="0"/>
        <v>-5.4833455076699796E-3</v>
      </c>
      <c r="T48" s="55"/>
    </row>
    <row r="49" spans="16:19" x14ac:dyDescent="0.25">
      <c r="P49" s="3"/>
      <c r="Q49" s="3"/>
      <c r="R49" s="60"/>
      <c r="S49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8"/>
  <sheetViews>
    <sheetView topLeftCell="V1" zoomScale="90" zoomScaleNormal="90" workbookViewId="0">
      <selection activeCell="AF4" sqref="AF4:AF48"/>
    </sheetView>
  </sheetViews>
  <sheetFormatPr baseColWidth="10" defaultRowHeight="15" x14ac:dyDescent="0.25"/>
  <cols>
    <col min="20" max="20" width="11.42578125" style="3"/>
    <col min="22" max="22" width="14" bestFit="1" customWidth="1"/>
    <col min="28" max="28" width="11.42578125" style="3"/>
    <col min="32" max="32" width="14" bestFit="1" customWidth="1"/>
    <col min="36" max="36" width="15.85546875" customWidth="1"/>
    <col min="37" max="37" width="14" customWidth="1"/>
    <col min="40" max="40" width="11.42578125" style="3"/>
  </cols>
  <sheetData>
    <row r="1" spans="1:44" x14ac:dyDescent="0.25">
      <c r="A1" s="4" t="s">
        <v>9</v>
      </c>
      <c r="B1" s="5" t="s">
        <v>14</v>
      </c>
      <c r="C1" s="4" t="s">
        <v>21</v>
      </c>
      <c r="D1" s="5"/>
      <c r="E1" s="4"/>
      <c r="F1" s="5"/>
      <c r="G1" s="4" t="s">
        <v>12</v>
      </c>
      <c r="H1" s="5"/>
      <c r="I1" s="4"/>
      <c r="J1" s="5"/>
      <c r="K1" s="4" t="s">
        <v>51</v>
      </c>
      <c r="L1" s="5"/>
      <c r="M1" s="4"/>
      <c r="N1" s="5"/>
      <c r="O1" s="4" t="s">
        <v>49</v>
      </c>
      <c r="P1" s="5"/>
      <c r="Q1" s="4"/>
      <c r="R1" s="5"/>
      <c r="S1" s="4" t="s">
        <v>41</v>
      </c>
      <c r="T1" s="5"/>
      <c r="U1" s="4"/>
      <c r="V1" s="5"/>
      <c r="W1" s="4" t="s">
        <v>26</v>
      </c>
      <c r="X1" s="5"/>
      <c r="Y1" s="4" t="s">
        <v>28</v>
      </c>
      <c r="Z1" s="5"/>
      <c r="AA1" s="4" t="s">
        <v>6</v>
      </c>
      <c r="AB1" s="4"/>
      <c r="AC1" s="63" t="s">
        <v>58</v>
      </c>
      <c r="AD1" s="4"/>
      <c r="AE1" s="4"/>
      <c r="AF1" s="4"/>
      <c r="AG1" s="65" t="s">
        <v>31</v>
      </c>
      <c r="AH1" s="5"/>
      <c r="AI1" s="65" t="s">
        <v>55</v>
      </c>
      <c r="AJ1" s="4"/>
      <c r="AK1" s="73"/>
      <c r="AN1"/>
    </row>
    <row r="2" spans="1:44" x14ac:dyDescent="0.25">
      <c r="A2" s="4"/>
      <c r="B2" s="5"/>
      <c r="C2" s="4" t="s">
        <v>10</v>
      </c>
      <c r="D2" s="5" t="s">
        <v>5</v>
      </c>
      <c r="E2" s="14" t="s">
        <v>22</v>
      </c>
      <c r="F2" s="16" t="s">
        <v>23</v>
      </c>
      <c r="G2" s="8" t="s">
        <v>11</v>
      </c>
      <c r="H2" s="9" t="s">
        <v>5</v>
      </c>
      <c r="I2" s="15" t="s">
        <v>15</v>
      </c>
      <c r="J2" s="17" t="s">
        <v>16</v>
      </c>
      <c r="K2" s="8" t="s">
        <v>11</v>
      </c>
      <c r="L2" s="9" t="s">
        <v>4</v>
      </c>
      <c r="M2" s="15" t="s">
        <v>17</v>
      </c>
      <c r="N2" s="17" t="s">
        <v>18</v>
      </c>
      <c r="O2" s="8" t="s">
        <v>11</v>
      </c>
      <c r="P2" s="9" t="s">
        <v>5</v>
      </c>
      <c r="Q2" s="15" t="s">
        <v>19</v>
      </c>
      <c r="R2" s="17" t="s">
        <v>20</v>
      </c>
      <c r="S2" s="8" t="s">
        <v>11</v>
      </c>
      <c r="T2" s="9" t="s">
        <v>4</v>
      </c>
      <c r="U2" s="15" t="s">
        <v>24</v>
      </c>
      <c r="V2" s="17" t="s">
        <v>25</v>
      </c>
      <c r="W2" s="8"/>
      <c r="X2" s="17" t="s">
        <v>27</v>
      </c>
      <c r="Y2" s="8"/>
      <c r="Z2" s="17" t="s">
        <v>29</v>
      </c>
      <c r="AA2" s="8"/>
      <c r="AB2" s="17" t="s">
        <v>30</v>
      </c>
      <c r="AC2" s="8" t="s">
        <v>60</v>
      </c>
      <c r="AD2" s="9" t="s">
        <v>59</v>
      </c>
      <c r="AE2" s="15" t="s">
        <v>33</v>
      </c>
      <c r="AF2" s="17" t="s">
        <v>34</v>
      </c>
      <c r="AG2" s="66"/>
      <c r="AH2" s="9" t="s">
        <v>32</v>
      </c>
      <c r="AI2" s="65"/>
      <c r="AJ2" s="4" t="s">
        <v>53</v>
      </c>
      <c r="AK2" s="73" t="s">
        <v>54</v>
      </c>
      <c r="AN2"/>
    </row>
    <row r="3" spans="1:44" x14ac:dyDescent="0.25">
      <c r="A3">
        <v>1970</v>
      </c>
      <c r="B3" s="2">
        <v>100</v>
      </c>
      <c r="C3">
        <v>100</v>
      </c>
      <c r="D3" s="2">
        <v>100</v>
      </c>
      <c r="F3" s="2"/>
      <c r="G3">
        <v>100</v>
      </c>
      <c r="H3" s="2">
        <v>100</v>
      </c>
      <c r="J3" s="2"/>
      <c r="K3">
        <v>100</v>
      </c>
      <c r="L3" s="2">
        <v>100</v>
      </c>
      <c r="N3" s="2"/>
      <c r="O3">
        <v>100</v>
      </c>
      <c r="P3" s="2">
        <v>100</v>
      </c>
      <c r="R3" s="2"/>
      <c r="S3">
        <v>100</v>
      </c>
      <c r="T3" s="2">
        <v>100</v>
      </c>
      <c r="V3" s="2"/>
      <c r="W3">
        <v>3866468</v>
      </c>
      <c r="X3" s="2"/>
      <c r="Y3">
        <v>12458</v>
      </c>
      <c r="Z3" s="2"/>
      <c r="AA3">
        <v>39446</v>
      </c>
      <c r="AB3" s="2"/>
      <c r="AC3">
        <v>6.0999999999999999E-2</v>
      </c>
      <c r="AD3" s="62">
        <v>-4.6130475153784489E-2</v>
      </c>
      <c r="AF3" s="2"/>
      <c r="AG3" s="7">
        <v>112.78108333333334</v>
      </c>
      <c r="AH3" s="2"/>
      <c r="AI3">
        <v>15.167851986778176</v>
      </c>
      <c r="AK3" s="68"/>
      <c r="AN3"/>
    </row>
    <row r="4" spans="1:44" x14ac:dyDescent="0.25">
      <c r="A4">
        <v>1971</v>
      </c>
      <c r="B4" s="2">
        <v>106.70391061452516</v>
      </c>
      <c r="C4">
        <v>105.02623603942452</v>
      </c>
      <c r="D4" s="2">
        <v>98.427729063125582</v>
      </c>
      <c r="E4">
        <f>LN(C4/C3)</f>
        <v>4.9039999999999917E-2</v>
      </c>
      <c r="F4" s="2">
        <f>LN(D4/D3)</f>
        <v>-1.5847622205875087E-2</v>
      </c>
      <c r="G4">
        <v>108.4</v>
      </c>
      <c r="H4" s="2">
        <v>101.5895287958115</v>
      </c>
      <c r="I4">
        <f>LN(G4/G3)</f>
        <v>8.0657903017454541E-2</v>
      </c>
      <c r="J4" s="2">
        <f>LN(H4/H3)</f>
        <v>1.577028081157953E-2</v>
      </c>
      <c r="K4">
        <v>109.334051</v>
      </c>
      <c r="L4" s="2">
        <v>102.46489596335077</v>
      </c>
      <c r="M4">
        <f>LN(K4/K3)</f>
        <v>8.9237697730789795E-2</v>
      </c>
      <c r="N4" s="2">
        <f>LN(L4/L3)</f>
        <v>2.4350075524914847E-2</v>
      </c>
      <c r="O4">
        <v>113.23529411764706</v>
      </c>
      <c r="P4" s="2">
        <v>106.12103480135508</v>
      </c>
      <c r="Q4">
        <f>LN(O4/O3)</f>
        <v>0.12429771667757712</v>
      </c>
      <c r="R4" s="2">
        <f>LN(P4/P3)</f>
        <v>5.941009447170216E-2</v>
      </c>
      <c r="S4">
        <v>112.13119830141108</v>
      </c>
      <c r="T4" s="2">
        <v>105.08630626153183</v>
      </c>
      <c r="U4">
        <f>LN(S4/S3)</f>
        <v>0.11449941314311379</v>
      </c>
      <c r="V4" s="2">
        <f>LN(T4/T3)</f>
        <v>4.9611790937238852E-2</v>
      </c>
      <c r="W4">
        <v>3888305</v>
      </c>
      <c r="X4" s="2">
        <f>LN(W4/W3)</f>
        <v>5.6319012095818613E-3</v>
      </c>
      <c r="Y4">
        <v>12193</v>
      </c>
      <c r="Z4" s="2">
        <f>LN(Y4/Y3)</f>
        <v>-2.1500970253826031E-2</v>
      </c>
      <c r="AA4">
        <v>40804</v>
      </c>
      <c r="AB4" s="2">
        <f>LN(AA4/AA3)</f>
        <v>3.3847467838960733E-2</v>
      </c>
      <c r="AC4">
        <v>6.2E-2</v>
      </c>
      <c r="AD4" s="62">
        <v>-5.0391061452515484E-3</v>
      </c>
      <c r="AE4">
        <f>AC4-AC3</f>
        <v>1.0000000000000009E-3</v>
      </c>
      <c r="AF4" s="75">
        <f>AD4-AD3</f>
        <v>4.1091369008532941E-2</v>
      </c>
      <c r="AG4" s="7">
        <v>151.01016666666663</v>
      </c>
      <c r="AH4" s="67">
        <f>LN(AG4/AG3)</f>
        <v>0.29189853941180027</v>
      </c>
      <c r="AI4" s="26">
        <v>15.173483887987759</v>
      </c>
      <c r="AJ4" s="26">
        <f>AI4-AI3</f>
        <v>5.6319012095826793E-3</v>
      </c>
      <c r="AK4" s="68"/>
      <c r="AN4" s="18"/>
      <c r="AO4" s="25"/>
      <c r="AQ4" s="1"/>
      <c r="AR4" s="1"/>
    </row>
    <row r="5" spans="1:44" x14ac:dyDescent="0.25">
      <c r="A5">
        <v>1972</v>
      </c>
      <c r="B5" s="2">
        <v>113.96648044692736</v>
      </c>
      <c r="C5">
        <v>118.35637332242572</v>
      </c>
      <c r="D5" s="2">
        <v>103.85191580742259</v>
      </c>
      <c r="E5">
        <f>LN(C5/C4)</f>
        <v>0.11949000000000021</v>
      </c>
      <c r="F5" s="2">
        <f>LN(D5/D4)</f>
        <v>5.3643434202414006E-2</v>
      </c>
      <c r="G5">
        <v>112.08</v>
      </c>
      <c r="H5" s="2">
        <v>98.344705882352955</v>
      </c>
      <c r="I5">
        <f>LN(G5/G4)</f>
        <v>3.3384813023205714E-2</v>
      </c>
      <c r="J5" s="2">
        <f>LN(H5/H4)</f>
        <v>-3.2461752774380452E-2</v>
      </c>
      <c r="K5">
        <v>119.60623699999999</v>
      </c>
      <c r="L5" s="2">
        <v>104.94860991666667</v>
      </c>
      <c r="M5">
        <f>LN(K5/K4)</f>
        <v>8.9797105267378552E-2</v>
      </c>
      <c r="N5" s="2">
        <f>LN(L5/L4)</f>
        <v>2.3950539469792278E-2</v>
      </c>
      <c r="O5">
        <v>123.52941176470587</v>
      </c>
      <c r="P5" s="2">
        <v>108.39100346020761</v>
      </c>
      <c r="Q5">
        <f>LN(O5/O4)</f>
        <v>8.7011376989629699E-2</v>
      </c>
      <c r="R5" s="2">
        <f>LN(P5/P4)</f>
        <v>2.1164811192043331E-2</v>
      </c>
      <c r="S5">
        <v>122.88450479939843</v>
      </c>
      <c r="T5" s="2">
        <v>107.82512921123687</v>
      </c>
      <c r="U5">
        <f>LN(S5/S4)</f>
        <v>9.1575329747544343E-2</v>
      </c>
      <c r="V5" s="2">
        <f>LN(T5/T4)</f>
        <v>2.5728763949957965E-2</v>
      </c>
      <c r="W5">
        <v>3917773</v>
      </c>
      <c r="X5" s="2">
        <f>LN(W5/W4)</f>
        <v>7.5500500970818278E-3</v>
      </c>
      <c r="Y5">
        <v>14812</v>
      </c>
      <c r="Z5" s="2">
        <f>LN(Y5/Y4)</f>
        <v>0.19457564647323852</v>
      </c>
      <c r="AA5">
        <v>43578</v>
      </c>
      <c r="AB5" s="2">
        <f>LN(AA5/AA4)</f>
        <v>6.5772320031813589E-2</v>
      </c>
      <c r="AC5">
        <v>6.2E-2</v>
      </c>
      <c r="AD5" s="62">
        <v>-6.0628272251306847E-3</v>
      </c>
      <c r="AE5" s="18">
        <f t="shared" ref="AE5:AE48" si="0">AC5-AC4</f>
        <v>0</v>
      </c>
      <c r="AF5" s="75">
        <f t="shared" ref="AF5:AF48" si="1">AD5-AD4</f>
        <v>-1.0237210798791363E-3</v>
      </c>
      <c r="AG5" s="7">
        <v>155.56763636363635</v>
      </c>
      <c r="AH5" s="67">
        <f t="shared" ref="AH5:AH48" si="2">LN(AG5/AG4)</f>
        <v>2.9733434122473219E-2</v>
      </c>
      <c r="AI5" s="26">
        <v>15.181033938084839</v>
      </c>
      <c r="AJ5" s="26">
        <f>AI5-AI4</f>
        <v>7.5500500970804296E-3</v>
      </c>
      <c r="AK5" s="72">
        <f>AJ5-AJ4</f>
        <v>1.9181488874977504E-3</v>
      </c>
      <c r="AN5" s="18"/>
      <c r="AO5" s="25"/>
      <c r="AQ5" s="1"/>
      <c r="AR5" s="1"/>
    </row>
    <row r="6" spans="1:44" x14ac:dyDescent="0.25">
      <c r="A6">
        <v>1973</v>
      </c>
      <c r="B6" s="2">
        <v>122.90502793296091</v>
      </c>
      <c r="C6">
        <v>124.24062208958269</v>
      </c>
      <c r="D6" s="2">
        <v>101.08668797288773</v>
      </c>
      <c r="E6">
        <f t="shared" ref="E6:E48" si="3">LN(C6/C5)</f>
        <v>4.8519999999999799E-2</v>
      </c>
      <c r="F6" s="2">
        <f t="shared" ref="F6:F48" si="4">LN(D6/D5)</f>
        <v>-2.698755250814544E-2</v>
      </c>
      <c r="G6">
        <v>118.53</v>
      </c>
      <c r="H6" s="2">
        <v>96.440318181818185</v>
      </c>
      <c r="I6">
        <f t="shared" ref="I6:I48" si="5">LN(G6/G5)</f>
        <v>5.5953191062657434E-2</v>
      </c>
      <c r="J6" s="2">
        <f t="shared" ref="J6:J48" si="6">LN(H6/H5)</f>
        <v>-1.9554361445487788E-2</v>
      </c>
      <c r="K6">
        <v>127.29917</v>
      </c>
      <c r="L6" s="2">
        <v>103.57523377272727</v>
      </c>
      <c r="M6">
        <f t="shared" ref="M6:M48" si="7">LN(K6/K5)</f>
        <v>6.2334996524423689E-2</v>
      </c>
      <c r="N6" s="2">
        <f t="shared" ref="N6:N48" si="8">LN(L6/L5)</f>
        <v>-1.3172555983721579E-2</v>
      </c>
      <c r="O6">
        <v>136.76470588235293</v>
      </c>
      <c r="P6" s="2">
        <v>111.27673796791443</v>
      </c>
      <c r="Q6">
        <f t="shared" ref="Q6:Q48" si="9">LN(O6/O5)</f>
        <v>0.10178269430994238</v>
      </c>
      <c r="R6" s="2">
        <f t="shared" ref="R6:R48" si="10">LN(P6/P5)</f>
        <v>2.6275141801797103E-2</v>
      </c>
      <c r="S6">
        <v>136.72092714645908</v>
      </c>
      <c r="T6" s="2">
        <v>111.24111799643715</v>
      </c>
      <c r="U6">
        <f t="shared" ref="U6:U48" si="11">LN(S6/S5)</f>
        <v>0.10669689125769244</v>
      </c>
      <c r="V6" s="2">
        <f t="shared" ref="V6:V48" si="12">LN(T6/T5)</f>
        <v>3.1189338749547112E-2</v>
      </c>
      <c r="W6">
        <v>3948235</v>
      </c>
      <c r="X6" s="2">
        <f t="shared" ref="X6:X48" si="13">LN(W6/W5)</f>
        <v>7.7452634887211561E-3</v>
      </c>
      <c r="Y6">
        <v>12811</v>
      </c>
      <c r="Z6" s="2">
        <f t="shared" ref="Z6:Z48" si="14">LN(Y6/Y5)</f>
        <v>-0.14513348617706953</v>
      </c>
      <c r="AA6">
        <v>44714</v>
      </c>
      <c r="AB6" s="2">
        <f t="shared" ref="AB6:AB48" si="15">LN(AA6/AA5)</f>
        <v>2.5734215835981351E-2</v>
      </c>
      <c r="AC6">
        <v>6.2E-2</v>
      </c>
      <c r="AD6" s="62">
        <v>-1.6431372549019774E-2</v>
      </c>
      <c r="AE6" s="18">
        <f t="shared" si="0"/>
        <v>0</v>
      </c>
      <c r="AF6" s="75">
        <f t="shared" si="1"/>
        <v>-1.0368545323889089E-2</v>
      </c>
      <c r="AG6" s="7">
        <v>256.06299999999993</v>
      </c>
      <c r="AH6" s="67">
        <f t="shared" si="2"/>
        <v>0.49834291036423273</v>
      </c>
      <c r="AI6" s="26">
        <v>15.188779201573562</v>
      </c>
      <c r="AJ6" s="26">
        <f t="shared" ref="AJ6:AK48" si="16">AI6-AI5</f>
        <v>7.7452634887222871E-3</v>
      </c>
      <c r="AK6" s="72">
        <f t="shared" si="16"/>
        <v>1.9521339164185747E-4</v>
      </c>
      <c r="AN6" s="18"/>
      <c r="AO6" s="25"/>
      <c r="AQ6" s="1"/>
      <c r="AR6" s="1"/>
    </row>
    <row r="7" spans="1:44" x14ac:dyDescent="0.25">
      <c r="A7">
        <v>1974</v>
      </c>
      <c r="B7" s="2">
        <v>134.07821229050279</v>
      </c>
      <c r="C7">
        <v>129.00874412615019</v>
      </c>
      <c r="D7" s="2">
        <v>96.219021660753683</v>
      </c>
      <c r="E7">
        <f>LN(C7/C6)</f>
        <v>3.765999999999934E-2</v>
      </c>
      <c r="F7" s="2">
        <f t="shared" si="4"/>
        <v>-4.9351376989630422E-2</v>
      </c>
      <c r="G7">
        <v>134.97</v>
      </c>
      <c r="H7" s="2">
        <v>100.665125</v>
      </c>
      <c r="I7">
        <f t="shared" si="5"/>
        <v>0.12988643842978145</v>
      </c>
      <c r="J7" s="2">
        <f t="shared" si="6"/>
        <v>4.2875061440151817E-2</v>
      </c>
      <c r="K7">
        <v>137.72850399999999</v>
      </c>
      <c r="L7" s="2">
        <v>102.72250923333333</v>
      </c>
      <c r="M7">
        <f t="shared" si="7"/>
        <v>7.8744399528447778E-2</v>
      </c>
      <c r="N7" s="2">
        <f t="shared" si="8"/>
        <v>-8.2669774611819746E-3</v>
      </c>
      <c r="O7">
        <v>154.41176470588232</v>
      </c>
      <c r="P7" s="2">
        <v>115.16544117647057</v>
      </c>
      <c r="Q7">
        <f t="shared" si="9"/>
        <v>0.12136085700426734</v>
      </c>
      <c r="R7" s="2">
        <f t="shared" si="10"/>
        <v>3.434948001463764E-2</v>
      </c>
      <c r="S7">
        <v>154.51630026098113</v>
      </c>
      <c r="T7" s="2">
        <v>115.24340727798176</v>
      </c>
      <c r="U7">
        <f t="shared" si="11"/>
        <v>0.12235777394359701</v>
      </c>
      <c r="V7" s="2">
        <f t="shared" si="12"/>
        <v>3.5346396953967123E-2</v>
      </c>
      <c r="W7">
        <v>3972990</v>
      </c>
      <c r="X7" s="2">
        <f t="shared" si="13"/>
        <v>6.2503162303265882E-3</v>
      </c>
      <c r="Y7">
        <v>10662</v>
      </c>
      <c r="Z7" s="2">
        <f t="shared" si="14"/>
        <v>-0.18361815847372739</v>
      </c>
      <c r="AA7">
        <v>41557</v>
      </c>
      <c r="AB7" s="2">
        <f t="shared" si="15"/>
        <v>-7.3220672855558541E-2</v>
      </c>
      <c r="AC7">
        <v>7.0999999999999994E-2</v>
      </c>
      <c r="AD7" s="62">
        <v>-1.9909090909090835E-2</v>
      </c>
      <c r="AE7" s="18">
        <f t="shared" si="0"/>
        <v>8.9999999999999941E-3</v>
      </c>
      <c r="AF7" s="75">
        <f t="shared" si="1"/>
        <v>-3.4777183600710609E-3</v>
      </c>
      <c r="AG7" s="7">
        <v>256.68083333333334</v>
      </c>
      <c r="AH7" s="67">
        <f t="shared" si="2"/>
        <v>2.4099115081751832E-3</v>
      </c>
      <c r="AI7" s="26">
        <v>15.195029517803889</v>
      </c>
      <c r="AJ7" s="26">
        <f t="shared" si="16"/>
        <v>6.2503162303269022E-3</v>
      </c>
      <c r="AK7" s="72">
        <f t="shared" si="16"/>
        <v>-1.4949472583953849E-3</v>
      </c>
      <c r="AN7" s="18"/>
      <c r="AO7" s="25"/>
      <c r="AQ7" s="1"/>
      <c r="AR7" s="1"/>
    </row>
    <row r="8" spans="1:44" x14ac:dyDescent="0.25">
      <c r="A8">
        <v>1975</v>
      </c>
      <c r="B8" s="2">
        <v>149.72067039106145</v>
      </c>
      <c r="C8">
        <v>143.70609198930498</v>
      </c>
      <c r="D8" s="2">
        <v>95.982800246588027</v>
      </c>
      <c r="E8">
        <f t="shared" si="3"/>
        <v>0.10789000000000148</v>
      </c>
      <c r="F8" s="2">
        <f t="shared" si="4"/>
        <v>-2.4580571688637945E-3</v>
      </c>
      <c r="G8">
        <v>154.05000000000001</v>
      </c>
      <c r="H8" s="2">
        <v>102.89160447761195</v>
      </c>
      <c r="I8">
        <f t="shared" si="5"/>
        <v>0.1322246935214863</v>
      </c>
      <c r="J8" s="2">
        <f t="shared" si="6"/>
        <v>2.187663635262091E-2</v>
      </c>
      <c r="K8">
        <v>151.356697</v>
      </c>
      <c r="L8" s="2">
        <v>101.09271926492536</v>
      </c>
      <c r="M8">
        <f t="shared" si="7"/>
        <v>9.435489788045287E-2</v>
      </c>
      <c r="N8" s="2">
        <f t="shared" si="8"/>
        <v>-1.5993159288412464E-2</v>
      </c>
      <c r="O8">
        <v>182.35294117647055</v>
      </c>
      <c r="P8" s="2">
        <v>121.79543459174712</v>
      </c>
      <c r="Q8">
        <f t="shared" si="9"/>
        <v>0.16632121544751352</v>
      </c>
      <c r="R8" s="2">
        <f t="shared" si="10"/>
        <v>5.5973158278648127E-2</v>
      </c>
      <c r="S8">
        <v>180.96828415977353</v>
      </c>
      <c r="T8" s="2">
        <v>120.87060770372933</v>
      </c>
      <c r="U8">
        <f t="shared" si="11"/>
        <v>0.15802219619537111</v>
      </c>
      <c r="V8" s="2">
        <f t="shared" si="12"/>
        <v>4.767413902650576E-2</v>
      </c>
      <c r="W8">
        <v>3997525</v>
      </c>
      <c r="X8" s="2">
        <f t="shared" si="13"/>
        <v>6.1564597754955441E-3</v>
      </c>
      <c r="Y8">
        <v>19558</v>
      </c>
      <c r="Z8" s="2">
        <f t="shared" si="14"/>
        <v>0.6066983914895141</v>
      </c>
      <c r="AA8">
        <v>43548</v>
      </c>
      <c r="AB8" s="2">
        <f t="shared" si="15"/>
        <v>4.6797799186424675E-2</v>
      </c>
      <c r="AC8">
        <v>7.2999999999999995E-2</v>
      </c>
      <c r="AD8" s="62">
        <v>-4.3666666666666701E-2</v>
      </c>
      <c r="AE8" s="18">
        <f t="shared" si="0"/>
        <v>2.0000000000000018E-3</v>
      </c>
      <c r="AF8" s="75">
        <f t="shared" si="1"/>
        <v>-2.3757575757575866E-2</v>
      </c>
      <c r="AG8" s="7">
        <v>182.38433333333333</v>
      </c>
      <c r="AH8" s="67">
        <f t="shared" si="2"/>
        <v>-0.34171723732318487</v>
      </c>
      <c r="AI8" s="26">
        <v>15.201185977579383</v>
      </c>
      <c r="AJ8" s="26">
        <f t="shared" si="16"/>
        <v>6.156459775494838E-3</v>
      </c>
      <c r="AK8" s="72">
        <f t="shared" si="16"/>
        <v>-9.3856454832064173E-5</v>
      </c>
      <c r="AN8" s="18"/>
      <c r="AO8" s="25"/>
      <c r="AQ8" s="1"/>
      <c r="AR8" s="1"/>
    </row>
    <row r="9" spans="1:44" x14ac:dyDescent="0.25">
      <c r="A9">
        <v>1976</v>
      </c>
      <c r="B9" s="2">
        <v>163.68715083798884</v>
      </c>
      <c r="C9">
        <v>148.53196475991075</v>
      </c>
      <c r="D9" s="2">
        <v>90.741370962539335</v>
      </c>
      <c r="E9">
        <f t="shared" si="3"/>
        <v>3.302999999999906E-2</v>
      </c>
      <c r="F9" s="2">
        <f t="shared" si="4"/>
        <v>-5.6155628506211593E-2</v>
      </c>
      <c r="G9">
        <v>172.74</v>
      </c>
      <c r="H9" s="2">
        <v>105.53058020477816</v>
      </c>
      <c r="I9">
        <f t="shared" si="5"/>
        <v>0.11451034880946248</v>
      </c>
      <c r="J9" s="2">
        <f t="shared" si="6"/>
        <v>2.5324720303251811E-2</v>
      </c>
      <c r="K9">
        <v>167.01843299999999</v>
      </c>
      <c r="L9" s="2">
        <v>102.03515190102388</v>
      </c>
      <c r="M9">
        <f t="shared" si="7"/>
        <v>9.8464900651559883E-2</v>
      </c>
      <c r="N9" s="2">
        <f t="shared" si="8"/>
        <v>9.2792721453492256E-3</v>
      </c>
      <c r="O9">
        <v>207.35294117647052</v>
      </c>
      <c r="P9" s="2">
        <v>126.67637020678575</v>
      </c>
      <c r="Q9">
        <f t="shared" si="9"/>
        <v>0.12847832477313131</v>
      </c>
      <c r="R9" s="2">
        <f t="shared" si="10"/>
        <v>3.9292696266920599E-2</v>
      </c>
      <c r="S9">
        <v>208.2142699163976</v>
      </c>
      <c r="T9" s="2">
        <v>127.20257445404495</v>
      </c>
      <c r="U9">
        <f t="shared" si="11"/>
        <v>0.1402459030207022</v>
      </c>
      <c r="V9" s="2">
        <f t="shared" si="12"/>
        <v>5.1060274514491626E-2</v>
      </c>
      <c r="W9">
        <v>4017101</v>
      </c>
      <c r="X9" s="2">
        <f t="shared" si="13"/>
        <v>4.8850785876001397E-3</v>
      </c>
      <c r="Y9">
        <v>19859</v>
      </c>
      <c r="Z9" s="2">
        <f t="shared" si="14"/>
        <v>1.5272894991944116E-2</v>
      </c>
      <c r="AA9">
        <v>42681</v>
      </c>
      <c r="AB9" s="2">
        <f t="shared" si="15"/>
        <v>-2.0109921681793933E-2</v>
      </c>
      <c r="AC9">
        <v>7.400000000000001E-2</v>
      </c>
      <c r="AD9" s="62">
        <v>-1.9283582089552331E-2</v>
      </c>
      <c r="AE9" s="18">
        <f t="shared" si="0"/>
        <v>1.0000000000000148E-3</v>
      </c>
      <c r="AF9" s="75">
        <f t="shared" si="1"/>
        <v>2.4383084577114369E-2</v>
      </c>
      <c r="AG9" s="7">
        <v>170.33141666666668</v>
      </c>
      <c r="AH9" s="2">
        <f t="shared" si="2"/>
        <v>-6.8370133112350823E-2</v>
      </c>
      <c r="AI9">
        <v>15.206071056166984</v>
      </c>
      <c r="AJ9" s="26">
        <f t="shared" si="16"/>
        <v>4.8850785876002334E-3</v>
      </c>
      <c r="AK9" s="72">
        <f t="shared" si="16"/>
        <v>-1.2713811878946046E-3</v>
      </c>
      <c r="AN9" s="18"/>
      <c r="AO9" s="25"/>
      <c r="AQ9" s="1"/>
      <c r="AR9" s="1"/>
    </row>
    <row r="10" spans="1:44" x14ac:dyDescent="0.25">
      <c r="A10">
        <v>1977</v>
      </c>
      <c r="B10" s="2">
        <v>178.77094972067042</v>
      </c>
      <c r="C10">
        <v>178.12582560508528</v>
      </c>
      <c r="D10" s="2">
        <v>99.639133697844571</v>
      </c>
      <c r="E10">
        <f t="shared" si="3"/>
        <v>0.18168999999999966</v>
      </c>
      <c r="F10" s="2">
        <f t="shared" si="4"/>
        <v>9.354161322329449E-2</v>
      </c>
      <c r="G10">
        <v>193.92</v>
      </c>
      <c r="H10" s="2">
        <v>108.47399999999999</v>
      </c>
      <c r="I10">
        <f t="shared" si="5"/>
        <v>0.11565812902880998</v>
      </c>
      <c r="J10" s="2">
        <f t="shared" si="6"/>
        <v>2.7509742252104973E-2</v>
      </c>
      <c r="K10">
        <v>173.28322399999999</v>
      </c>
      <c r="L10" s="2">
        <v>96.930303424999991</v>
      </c>
      <c r="M10">
        <f t="shared" si="7"/>
        <v>3.6823205233290378E-2</v>
      </c>
      <c r="N10" s="2">
        <f t="shared" si="8"/>
        <v>-5.1325181543414554E-2</v>
      </c>
      <c r="O10">
        <v>227.94117647058815</v>
      </c>
      <c r="P10" s="2">
        <v>127.50459558823523</v>
      </c>
      <c r="Q10">
        <f t="shared" si="9"/>
        <v>9.4665226541078271E-2</v>
      </c>
      <c r="R10" s="2">
        <f t="shared" si="10"/>
        <v>6.516839764373325E-3</v>
      </c>
      <c r="S10">
        <v>240.83027380899725</v>
      </c>
      <c r="T10" s="2">
        <v>134.71443441190783</v>
      </c>
      <c r="U10">
        <f t="shared" si="11"/>
        <v>0.14552473403439214</v>
      </c>
      <c r="V10" s="2">
        <f t="shared" si="12"/>
        <v>5.7376347257687116E-2</v>
      </c>
      <c r="W10">
        <v>4035202</v>
      </c>
      <c r="X10" s="2">
        <f t="shared" si="13"/>
        <v>4.4958642240130933E-3</v>
      </c>
      <c r="Y10">
        <v>16127</v>
      </c>
      <c r="Z10" s="2">
        <f t="shared" si="14"/>
        <v>-0.208162418883649</v>
      </c>
      <c r="AA10">
        <v>38597</v>
      </c>
      <c r="AB10" s="2">
        <f t="shared" si="15"/>
        <v>-0.10057930309398021</v>
      </c>
      <c r="AC10">
        <v>7.5999999999999998E-2</v>
      </c>
      <c r="AD10" s="62">
        <v>-1.6150170648464204E-2</v>
      </c>
      <c r="AE10" s="18">
        <f t="shared" si="0"/>
        <v>1.9999999999999879E-3</v>
      </c>
      <c r="AF10" s="75">
        <f t="shared" si="1"/>
        <v>3.133411441088127E-3</v>
      </c>
      <c r="AG10" s="7">
        <v>150.96333333333331</v>
      </c>
      <c r="AH10" s="2">
        <f t="shared" si="2"/>
        <v>-0.12070906730515274</v>
      </c>
      <c r="AI10">
        <v>15.210566920390997</v>
      </c>
      <c r="AJ10" s="26">
        <f t="shared" si="16"/>
        <v>4.4958642240136015E-3</v>
      </c>
      <c r="AK10" s="72">
        <f t="shared" si="16"/>
        <v>-3.8921436358663186E-4</v>
      </c>
      <c r="AN10" s="18"/>
      <c r="AO10" s="25"/>
      <c r="AQ10" s="1"/>
      <c r="AR10" s="1"/>
    </row>
    <row r="11" spans="1:44" x14ac:dyDescent="0.25">
      <c r="A11">
        <v>1978</v>
      </c>
      <c r="B11" s="2">
        <v>193.29608938547489</v>
      </c>
      <c r="C11">
        <v>198.77831046627912</v>
      </c>
      <c r="D11" s="2">
        <v>102.83617795798833</v>
      </c>
      <c r="E11">
        <f t="shared" si="3"/>
        <v>0.10969999999999772</v>
      </c>
      <c r="F11" s="2">
        <f t="shared" si="4"/>
        <v>3.1582220736045621E-2</v>
      </c>
      <c r="G11">
        <v>220</v>
      </c>
      <c r="H11" s="2">
        <v>113.8150289017341</v>
      </c>
      <c r="I11">
        <f t="shared" si="5"/>
        <v>0.12618184347141195</v>
      </c>
      <c r="J11" s="2">
        <f t="shared" si="6"/>
        <v>4.8064064207459997E-2</v>
      </c>
      <c r="K11">
        <v>218.00068099999999</v>
      </c>
      <c r="L11" s="2">
        <v>112.78069913005778</v>
      </c>
      <c r="M11">
        <f t="shared" si="7"/>
        <v>0.22957079783298631</v>
      </c>
      <c r="N11" s="2">
        <f t="shared" si="8"/>
        <v>0.15145301856903409</v>
      </c>
      <c r="O11">
        <v>248.5294117647058</v>
      </c>
      <c r="P11" s="2">
        <v>128.57446446786801</v>
      </c>
      <c r="Q11">
        <f t="shared" si="9"/>
        <v>8.6473598003826854E-2</v>
      </c>
      <c r="R11" s="2">
        <f t="shared" si="10"/>
        <v>8.3558187398748741E-3</v>
      </c>
      <c r="S11">
        <v>255.4275224487991</v>
      </c>
      <c r="T11" s="2">
        <v>132.14314022640184</v>
      </c>
      <c r="U11">
        <f t="shared" si="11"/>
        <v>5.8846272595133996E-2</v>
      </c>
      <c r="V11" s="2">
        <f t="shared" si="12"/>
        <v>-1.9271506668818026E-2</v>
      </c>
      <c r="W11">
        <v>4051208</v>
      </c>
      <c r="X11" s="2">
        <f t="shared" si="13"/>
        <v>3.9587458225314141E-3</v>
      </c>
      <c r="Y11">
        <v>20003</v>
      </c>
      <c r="Z11" s="2">
        <f t="shared" si="14"/>
        <v>0.21538737630673718</v>
      </c>
      <c r="AA11">
        <v>39605</v>
      </c>
      <c r="AB11" s="2">
        <f t="shared" si="15"/>
        <v>2.5780819673083478E-2</v>
      </c>
      <c r="AC11">
        <v>8.8000000000000009E-2</v>
      </c>
      <c r="AD11" s="62">
        <v>6.7499999999999644E-3</v>
      </c>
      <c r="AE11" s="18">
        <f t="shared" si="0"/>
        <v>1.2000000000000011E-2</v>
      </c>
      <c r="AF11" s="75">
        <f t="shared" si="1"/>
        <v>2.2900170648464169E-2</v>
      </c>
      <c r="AG11" s="7">
        <v>128.35566666666668</v>
      </c>
      <c r="AH11" s="2">
        <f t="shared" si="2"/>
        <v>-0.16223192526801156</v>
      </c>
      <c r="AI11">
        <v>15.214525666213529</v>
      </c>
      <c r="AJ11" s="26">
        <f t="shared" si="16"/>
        <v>3.9587458225316396E-3</v>
      </c>
      <c r="AK11" s="72">
        <f t="shared" si="16"/>
        <v>-5.3711840148196188E-4</v>
      </c>
      <c r="AN11" s="18"/>
      <c r="AO11" s="25"/>
      <c r="AQ11" s="1"/>
      <c r="AR11" s="1"/>
    </row>
    <row r="12" spans="1:44" x14ac:dyDescent="0.25">
      <c r="A12">
        <v>1979</v>
      </c>
      <c r="B12" s="2">
        <v>202.2346368715084</v>
      </c>
      <c r="C12">
        <v>213.09118783308421</v>
      </c>
      <c r="D12" s="2">
        <v>105.36829453624881</v>
      </c>
      <c r="E12">
        <f t="shared" si="3"/>
        <v>6.9530000000000799E-2</v>
      </c>
      <c r="F12" s="2">
        <f t="shared" si="4"/>
        <v>2.4324563231954029E-2</v>
      </c>
      <c r="G12">
        <v>230.6</v>
      </c>
      <c r="H12" s="2">
        <v>114.02596685082872</v>
      </c>
      <c r="I12">
        <f t="shared" si="5"/>
        <v>4.7057061482597036E-2</v>
      </c>
      <c r="J12" s="2">
        <f t="shared" si="6"/>
        <v>1.851624714550412E-3</v>
      </c>
      <c r="K12">
        <v>237.68476699999999</v>
      </c>
      <c r="L12" s="2">
        <v>117.5292079917127</v>
      </c>
      <c r="M12">
        <f t="shared" si="7"/>
        <v>8.6447100694128767E-2</v>
      </c>
      <c r="N12" s="2">
        <f t="shared" si="8"/>
        <v>4.1241663926081994E-2</v>
      </c>
      <c r="O12">
        <v>255.88235294117638</v>
      </c>
      <c r="P12" s="2">
        <v>126.52746181345461</v>
      </c>
      <c r="Q12">
        <f t="shared" si="9"/>
        <v>2.9156584291455487E-2</v>
      </c>
      <c r="R12" s="2">
        <f t="shared" si="10"/>
        <v>-1.6048852476591238E-2</v>
      </c>
      <c r="S12">
        <v>280.36891228380597</v>
      </c>
      <c r="T12" s="2">
        <v>138.63545662652282</v>
      </c>
      <c r="U12">
        <f t="shared" si="11"/>
        <v>9.3167579915053075E-2</v>
      </c>
      <c r="V12" s="2">
        <f t="shared" si="12"/>
        <v>4.7962143147006239E-2</v>
      </c>
      <c r="W12">
        <v>4066134</v>
      </c>
      <c r="X12" s="2">
        <f t="shared" si="13"/>
        <v>3.6775626361877792E-3</v>
      </c>
      <c r="Y12">
        <v>24107</v>
      </c>
      <c r="Z12" s="2">
        <f t="shared" si="14"/>
        <v>0.18661999244872568</v>
      </c>
      <c r="AA12">
        <v>37160</v>
      </c>
      <c r="AB12" s="2">
        <f t="shared" si="15"/>
        <v>-6.3722458970605231E-2</v>
      </c>
      <c r="AC12">
        <v>8.5999999999999993E-2</v>
      </c>
      <c r="AD12" s="62">
        <v>3.9757225433526028E-2</v>
      </c>
      <c r="AE12" s="18">
        <f t="shared" si="0"/>
        <v>-2.0000000000000157E-3</v>
      </c>
      <c r="AF12" s="75">
        <f t="shared" si="1"/>
        <v>3.3007225433526063E-2</v>
      </c>
      <c r="AG12" s="7">
        <v>233.2055</v>
      </c>
      <c r="AH12" s="2">
        <f t="shared" si="2"/>
        <v>0.59711498265094087</v>
      </c>
      <c r="AI12">
        <v>15.218203228849717</v>
      </c>
      <c r="AJ12" s="26">
        <f t="shared" si="16"/>
        <v>3.6775626361880143E-3</v>
      </c>
      <c r="AK12" s="72">
        <f t="shared" si="16"/>
        <v>-2.8118318634362538E-4</v>
      </c>
      <c r="AN12" s="18"/>
      <c r="AO12" s="25"/>
      <c r="AQ12" s="1"/>
      <c r="AR12" s="1"/>
    </row>
    <row r="13" spans="1:44" x14ac:dyDescent="0.25">
      <c r="A13">
        <v>1980</v>
      </c>
      <c r="B13" s="2">
        <v>224.5810055865922</v>
      </c>
      <c r="C13">
        <v>232.75588162745902</v>
      </c>
      <c r="D13" s="2">
        <v>103.64005674456507</v>
      </c>
      <c r="E13">
        <f t="shared" si="3"/>
        <v>8.8270000000002125E-2</v>
      </c>
      <c r="F13" s="2">
        <f t="shared" si="4"/>
        <v>-1.6537876793248012E-2</v>
      </c>
      <c r="G13">
        <v>248.88</v>
      </c>
      <c r="H13" s="2">
        <v>110.81970149253731</v>
      </c>
      <c r="I13">
        <f t="shared" si="5"/>
        <v>7.6286244754422999E-2</v>
      </c>
      <c r="J13" s="2">
        <f t="shared" si="6"/>
        <v>-2.8521632038827072E-2</v>
      </c>
      <c r="K13">
        <v>247.38026199999999</v>
      </c>
      <c r="L13" s="2">
        <v>110.15190770646765</v>
      </c>
      <c r="M13">
        <f t="shared" si="7"/>
        <v>3.9981387714114476E-2</v>
      </c>
      <c r="N13" s="2">
        <f t="shared" si="8"/>
        <v>-6.4826489079135435E-2</v>
      </c>
      <c r="O13">
        <v>280.88235294117641</v>
      </c>
      <c r="P13" s="2">
        <v>125.0695054141059</v>
      </c>
      <c r="Q13">
        <f t="shared" si="9"/>
        <v>9.3218128832100983E-2</v>
      </c>
      <c r="R13" s="2">
        <f t="shared" si="10"/>
        <v>-1.1589747961149022E-2</v>
      </c>
      <c r="S13">
        <v>313.32330694032834</v>
      </c>
      <c r="T13" s="2">
        <v>139.51460682168849</v>
      </c>
      <c r="U13">
        <f t="shared" si="11"/>
        <v>0.11112930711665375</v>
      </c>
      <c r="V13" s="2">
        <f t="shared" si="12"/>
        <v>6.3214303234038829E-3</v>
      </c>
      <c r="W13">
        <v>4078900</v>
      </c>
      <c r="X13" s="2">
        <f t="shared" si="13"/>
        <v>3.1346733367627225E-3</v>
      </c>
      <c r="Y13">
        <v>22286</v>
      </c>
      <c r="Z13" s="2">
        <f t="shared" si="14"/>
        <v>-7.854357612897947E-2</v>
      </c>
      <c r="AA13">
        <v>38092</v>
      </c>
      <c r="AB13" s="2">
        <f t="shared" si="15"/>
        <v>2.4771372386161793E-2</v>
      </c>
      <c r="AC13">
        <v>0.105</v>
      </c>
      <c r="AD13" s="62">
        <v>-5.4972375690607173E-3</v>
      </c>
      <c r="AE13" s="18">
        <f t="shared" si="0"/>
        <v>1.9000000000000003E-2</v>
      </c>
      <c r="AF13" s="75">
        <f t="shared" si="1"/>
        <v>-4.5254463002586745E-2</v>
      </c>
      <c r="AG13" s="7">
        <v>335.02299999999997</v>
      </c>
      <c r="AH13" s="2">
        <f t="shared" si="2"/>
        <v>0.36227914708084163</v>
      </c>
      <c r="AI13">
        <v>15.221337902186479</v>
      </c>
      <c r="AJ13" s="26">
        <f t="shared" si="16"/>
        <v>3.1346733367616508E-3</v>
      </c>
      <c r="AK13" s="72">
        <f t="shared" si="16"/>
        <v>-5.4288929942636344E-4</v>
      </c>
      <c r="AN13" s="18"/>
      <c r="AO13" s="25"/>
      <c r="AQ13" s="1"/>
      <c r="AR13" s="1"/>
    </row>
    <row r="14" spans="1:44" x14ac:dyDescent="0.25">
      <c r="A14">
        <v>1981</v>
      </c>
      <c r="B14" s="2">
        <v>254.74860335195532</v>
      </c>
      <c r="C14">
        <v>302.62069389776326</v>
      </c>
      <c r="D14" s="2">
        <v>118.79189519232374</v>
      </c>
      <c r="E14">
        <f t="shared" si="3"/>
        <v>0.26249000000000083</v>
      </c>
      <c r="F14" s="2">
        <f t="shared" si="4"/>
        <v>0.13644927910463606</v>
      </c>
      <c r="G14">
        <v>284.33</v>
      </c>
      <c r="H14" s="2">
        <v>111.61199561403508</v>
      </c>
      <c r="I14">
        <f t="shared" si="5"/>
        <v>0.13316468283604357</v>
      </c>
      <c r="J14" s="2">
        <f t="shared" si="6"/>
        <v>7.1239619406784499E-3</v>
      </c>
      <c r="K14">
        <v>298.61382600000002</v>
      </c>
      <c r="L14" s="2">
        <v>117.21902380263158</v>
      </c>
      <c r="M14">
        <f t="shared" si="7"/>
        <v>0.18822451173363561</v>
      </c>
      <c r="N14" s="2">
        <f t="shared" si="8"/>
        <v>6.2183790838270553E-2</v>
      </c>
      <c r="O14">
        <v>314.70588235294105</v>
      </c>
      <c r="P14" s="2">
        <v>123.53586171310624</v>
      </c>
      <c r="Q14">
        <f t="shared" si="9"/>
        <v>0.11370258697522137</v>
      </c>
      <c r="R14" s="2">
        <f t="shared" si="10"/>
        <v>-1.2338133920143516E-2</v>
      </c>
      <c r="S14">
        <v>355.01835714601691</v>
      </c>
      <c r="T14" s="2">
        <v>139.36027616038822</v>
      </c>
      <c r="U14">
        <f t="shared" si="11"/>
        <v>0.12493391145161073</v>
      </c>
      <c r="V14" s="2">
        <f t="shared" si="12"/>
        <v>-1.1068094437541368E-3</v>
      </c>
      <c r="W14">
        <v>4092340</v>
      </c>
      <c r="X14" s="2">
        <f t="shared" si="13"/>
        <v>3.2895893695359985E-3</v>
      </c>
      <c r="Y14">
        <v>28438</v>
      </c>
      <c r="Z14" s="2">
        <f t="shared" si="14"/>
        <v>0.2437676003493206</v>
      </c>
      <c r="AA14">
        <v>34672</v>
      </c>
      <c r="AB14" s="2">
        <f t="shared" si="15"/>
        <v>-9.4071841537796311E-2</v>
      </c>
      <c r="AC14">
        <v>0.11900000000000001</v>
      </c>
      <c r="AD14" s="62">
        <v>-1.5328358208955159E-2</v>
      </c>
      <c r="AE14" s="18">
        <f t="shared" si="0"/>
        <v>1.4000000000000012E-2</v>
      </c>
      <c r="AF14" s="75">
        <f t="shared" si="1"/>
        <v>-9.8311206398944417E-3</v>
      </c>
      <c r="AG14" s="7">
        <v>296.05249999999995</v>
      </c>
      <c r="AH14" s="2">
        <f t="shared" si="2"/>
        <v>-0.12366238272308265</v>
      </c>
      <c r="AI14">
        <v>15.224627491556015</v>
      </c>
      <c r="AJ14" s="26">
        <f t="shared" si="16"/>
        <v>3.2895893695368272E-3</v>
      </c>
      <c r="AK14" s="72">
        <f t="shared" si="16"/>
        <v>1.549160327751764E-4</v>
      </c>
      <c r="AN14" s="18"/>
      <c r="AO14" s="25"/>
      <c r="AQ14" s="1"/>
      <c r="AR14" s="1"/>
    </row>
    <row r="15" spans="1:44" x14ac:dyDescent="0.25">
      <c r="A15">
        <v>1982</v>
      </c>
      <c r="B15" s="2">
        <v>283.79888268156424</v>
      </c>
      <c r="C15">
        <v>370.00635678403893</v>
      </c>
      <c r="D15" s="2">
        <v>130.37625563847041</v>
      </c>
      <c r="E15">
        <f t="shared" si="3"/>
        <v>0.20103999999999722</v>
      </c>
      <c r="F15" s="2">
        <f t="shared" si="4"/>
        <v>9.3051361935901356E-2</v>
      </c>
      <c r="G15">
        <v>332.76</v>
      </c>
      <c r="H15" s="2">
        <v>117.25204724409448</v>
      </c>
      <c r="I15">
        <f t="shared" si="5"/>
        <v>0.1572859739902619</v>
      </c>
      <c r="J15" s="2">
        <f t="shared" si="6"/>
        <v>4.9297335926166148E-2</v>
      </c>
      <c r="K15">
        <v>342.46969999999999</v>
      </c>
      <c r="L15" s="2">
        <v>120.67337854330708</v>
      </c>
      <c r="M15">
        <f t="shared" si="7"/>
        <v>0.13703199985624612</v>
      </c>
      <c r="N15" s="2">
        <f t="shared" si="8"/>
        <v>2.904336179215046E-2</v>
      </c>
      <c r="O15">
        <v>351.47058823529397</v>
      </c>
      <c r="P15" s="2">
        <v>123.84495136637327</v>
      </c>
      <c r="Q15">
        <f t="shared" si="9"/>
        <v>0.11048753690965925</v>
      </c>
      <c r="R15" s="2">
        <f t="shared" si="10"/>
        <v>2.4988988455633201E-3</v>
      </c>
      <c r="S15">
        <v>399.1595523510419</v>
      </c>
      <c r="T15" s="2">
        <v>140.64873990322144</v>
      </c>
      <c r="U15">
        <f t="shared" si="11"/>
        <v>0.11719171912902888</v>
      </c>
      <c r="V15" s="2">
        <f t="shared" si="12"/>
        <v>9.2030810649328214E-3</v>
      </c>
      <c r="W15">
        <v>4107063</v>
      </c>
      <c r="X15" s="2">
        <f t="shared" si="13"/>
        <v>3.5912409290175659E-3</v>
      </c>
      <c r="Y15">
        <v>41390</v>
      </c>
      <c r="Z15" s="2">
        <f t="shared" si="14"/>
        <v>0.37531302678645839</v>
      </c>
      <c r="AA15">
        <v>38465</v>
      </c>
      <c r="AB15" s="2">
        <f t="shared" si="15"/>
        <v>0.10381629211689485</v>
      </c>
      <c r="AC15">
        <v>0.128</v>
      </c>
      <c r="AD15" s="62">
        <v>1.3964912280701847E-2</v>
      </c>
      <c r="AE15" s="18">
        <f t="shared" si="0"/>
        <v>8.9999999999999941E-3</v>
      </c>
      <c r="AF15" s="75">
        <f t="shared" si="1"/>
        <v>2.9293270489657006E-2</v>
      </c>
      <c r="AG15" s="7">
        <v>269.29775000000001</v>
      </c>
      <c r="AH15" s="2">
        <f t="shared" si="2"/>
        <v>-9.4719158673416903E-2</v>
      </c>
      <c r="AI15">
        <v>15.228218732485033</v>
      </c>
      <c r="AJ15" s="26">
        <f t="shared" si="16"/>
        <v>3.5912409290173031E-3</v>
      </c>
      <c r="AK15" s="72">
        <f t="shared" si="16"/>
        <v>3.0165155948047584E-4</v>
      </c>
      <c r="AN15" s="18"/>
      <c r="AO15" s="25"/>
      <c r="AQ15" s="1"/>
      <c r="AR15" s="1"/>
    </row>
    <row r="16" spans="1:44" x14ac:dyDescent="0.25">
      <c r="A16">
        <v>1983</v>
      </c>
      <c r="B16" s="2">
        <v>307.82122905027933</v>
      </c>
      <c r="C16">
        <v>390.42667750919588</v>
      </c>
      <c r="D16" s="2">
        <v>126.83552681333222</v>
      </c>
      <c r="E16">
        <f t="shared" si="3"/>
        <v>5.3720000000002141E-2</v>
      </c>
      <c r="F16" s="2">
        <f t="shared" si="4"/>
        <v>-2.7533361574430641E-2</v>
      </c>
      <c r="G16">
        <v>320.16000000000003</v>
      </c>
      <c r="H16" s="2">
        <v>104.00842105263158</v>
      </c>
      <c r="I16">
        <f t="shared" si="5"/>
        <v>-3.8600638580263552E-2</v>
      </c>
      <c r="J16" s="2">
        <f t="shared" si="6"/>
        <v>-0.11985400015469629</v>
      </c>
      <c r="K16">
        <v>357.94100600000002</v>
      </c>
      <c r="L16" s="2">
        <v>116.28210539745916</v>
      </c>
      <c r="M16">
        <f t="shared" si="7"/>
        <v>4.4184998476670838E-2</v>
      </c>
      <c r="N16" s="2">
        <f t="shared" si="8"/>
        <v>-3.7068363097761715E-2</v>
      </c>
      <c r="O16">
        <v>382.35294117647049</v>
      </c>
      <c r="P16" s="2">
        <v>124.21266147112199</v>
      </c>
      <c r="Q16">
        <f t="shared" si="9"/>
        <v>8.4218079084017225E-2</v>
      </c>
      <c r="R16" s="2">
        <f t="shared" si="10"/>
        <v>2.964717509584598E-3</v>
      </c>
      <c r="S16">
        <v>441.31021365063935</v>
      </c>
      <c r="T16" s="2">
        <v>143.36574998813873</v>
      </c>
      <c r="U16">
        <f t="shared" si="11"/>
        <v>0.10038684293068779</v>
      </c>
      <c r="V16" s="2">
        <f t="shared" si="12"/>
        <v>1.91334813562552E-2</v>
      </c>
      <c r="W16">
        <v>4122511</v>
      </c>
      <c r="X16" s="2">
        <f t="shared" si="13"/>
        <v>3.7542692111069177E-3</v>
      </c>
      <c r="Y16">
        <v>63549</v>
      </c>
      <c r="Z16" s="2">
        <f t="shared" si="14"/>
        <v>0.42877195610978813</v>
      </c>
      <c r="AA16">
        <v>32513</v>
      </c>
      <c r="AB16" s="2">
        <f t="shared" si="15"/>
        <v>-0.16810872755387929</v>
      </c>
      <c r="AC16">
        <v>0.13100000000000001</v>
      </c>
      <c r="AD16" s="62">
        <v>4.6354330708661351E-2</v>
      </c>
      <c r="AE16" s="18">
        <f t="shared" si="0"/>
        <v>3.0000000000000027E-3</v>
      </c>
      <c r="AF16" s="75">
        <f t="shared" si="1"/>
        <v>3.2389418427959504E-2</v>
      </c>
      <c r="AG16" s="7">
        <v>409.17216666666667</v>
      </c>
      <c r="AH16" s="2">
        <f t="shared" si="2"/>
        <v>0.41831836807719713</v>
      </c>
      <c r="AI16">
        <v>15.23197300169614</v>
      </c>
      <c r="AJ16" s="26">
        <f t="shared" si="16"/>
        <v>3.7542692111074416E-3</v>
      </c>
      <c r="AK16" s="72">
        <f t="shared" si="16"/>
        <v>1.6302828209013853E-4</v>
      </c>
      <c r="AN16" s="18"/>
      <c r="AO16" s="25"/>
      <c r="AQ16" s="1"/>
      <c r="AR16" s="1"/>
    </row>
    <row r="17" spans="1:44" x14ac:dyDescent="0.25">
      <c r="A17">
        <v>1984</v>
      </c>
      <c r="B17" s="2">
        <v>327.37430167597768</v>
      </c>
      <c r="C17">
        <v>422.72006960260052</v>
      </c>
      <c r="D17" s="2">
        <v>129.12438986154521</v>
      </c>
      <c r="E17">
        <f t="shared" si="3"/>
        <v>7.9470000000001068E-2</v>
      </c>
      <c r="F17" s="2">
        <f t="shared" si="4"/>
        <v>1.7885019575903056E-2</v>
      </c>
      <c r="G17">
        <v>351.22</v>
      </c>
      <c r="H17" s="2">
        <v>107.28392491467578</v>
      </c>
      <c r="I17">
        <f t="shared" si="5"/>
        <v>9.2591936912285358E-2</v>
      </c>
      <c r="J17" s="2">
        <f t="shared" si="6"/>
        <v>3.1006956488187385E-2</v>
      </c>
      <c r="K17">
        <v>375.75381700000003</v>
      </c>
      <c r="L17" s="2">
        <v>114.77804307679182</v>
      </c>
      <c r="M17">
        <f t="shared" si="7"/>
        <v>4.8566001819238314E-2</v>
      </c>
      <c r="N17" s="2">
        <f t="shared" si="8"/>
        <v>-1.3018978604859829E-2</v>
      </c>
      <c r="O17">
        <v>411.76470588235281</v>
      </c>
      <c r="P17" s="2">
        <v>125.77795623368797</v>
      </c>
      <c r="Q17">
        <f t="shared" si="9"/>
        <v>7.4107972153721835E-2</v>
      </c>
      <c r="R17" s="2">
        <f t="shared" si="10"/>
        <v>1.2522991729623734E-2</v>
      </c>
      <c r="S17">
        <v>483.29499712478452</v>
      </c>
      <c r="T17" s="2">
        <v>147.62765270535226</v>
      </c>
      <c r="U17">
        <f t="shared" si="11"/>
        <v>9.0879166838584879E-2</v>
      </c>
      <c r="V17" s="2">
        <f t="shared" si="12"/>
        <v>2.9294186414486598E-2</v>
      </c>
      <c r="W17">
        <v>4134353</v>
      </c>
      <c r="X17" s="2">
        <f t="shared" si="13"/>
        <v>2.8684033355531676E-3</v>
      </c>
      <c r="Y17">
        <v>66597</v>
      </c>
      <c r="Z17" s="2">
        <f t="shared" si="14"/>
        <v>4.6848269616310771E-2</v>
      </c>
      <c r="AA17">
        <v>30866</v>
      </c>
      <c r="AB17" s="2">
        <f t="shared" si="15"/>
        <v>-5.1984754878378982E-2</v>
      </c>
      <c r="AC17">
        <v>0.126</v>
      </c>
      <c r="AD17" s="62">
        <v>6.2479128856624322E-2</v>
      </c>
      <c r="AE17" s="18">
        <f t="shared" si="0"/>
        <v>-5.0000000000000044E-3</v>
      </c>
      <c r="AF17" s="75">
        <f t="shared" si="1"/>
        <v>1.6124798147962971E-2</v>
      </c>
      <c r="AG17" s="7">
        <v>613.93424999999991</v>
      </c>
      <c r="AH17" s="2">
        <f t="shared" si="2"/>
        <v>0.40575182485719657</v>
      </c>
      <c r="AI17">
        <v>15.234841405031693</v>
      </c>
      <c r="AJ17" s="26">
        <f t="shared" si="16"/>
        <v>2.8684033355528271E-3</v>
      </c>
      <c r="AK17" s="72">
        <f t="shared" si="16"/>
        <v>-8.8586587555461449E-4</v>
      </c>
      <c r="AN17" s="18"/>
      <c r="AO17" s="25"/>
      <c r="AQ17" s="1"/>
      <c r="AR17" s="1"/>
    </row>
    <row r="18" spans="1:44" x14ac:dyDescent="0.25">
      <c r="A18">
        <v>1985</v>
      </c>
      <c r="B18" s="2">
        <v>345.81005586592181</v>
      </c>
      <c r="C18">
        <v>453.0572639180815</v>
      </c>
      <c r="D18" s="2">
        <v>131.01332833818512</v>
      </c>
      <c r="E18">
        <f t="shared" si="3"/>
        <v>6.9308341921008931E-2</v>
      </c>
      <c r="F18" s="2">
        <f t="shared" si="4"/>
        <v>1.4522858813425384E-2</v>
      </c>
      <c r="G18">
        <v>376.99</v>
      </c>
      <c r="H18" s="2">
        <v>109.0164943457189</v>
      </c>
      <c r="I18">
        <f t="shared" si="5"/>
        <v>7.0805854149563877E-2</v>
      </c>
      <c r="J18" s="2">
        <f t="shared" si="6"/>
        <v>1.6020371041980275E-2</v>
      </c>
      <c r="K18">
        <v>432.01321799999999</v>
      </c>
      <c r="L18" s="2">
        <v>124.92789341195476</v>
      </c>
      <c r="M18">
        <f t="shared" si="7"/>
        <v>0.13952199806679208</v>
      </c>
      <c r="N18" s="2">
        <f t="shared" si="8"/>
        <v>8.473651495920842E-2</v>
      </c>
      <c r="O18">
        <v>442.64705882352928</v>
      </c>
      <c r="P18" s="2">
        <v>128.00294592796726</v>
      </c>
      <c r="Q18">
        <f t="shared" si="9"/>
        <v>7.2320661579626078E-2</v>
      </c>
      <c r="R18" s="2">
        <f t="shared" si="10"/>
        <v>1.7535178472042515E-2</v>
      </c>
      <c r="S18">
        <v>560.42818596010102</v>
      </c>
      <c r="T18" s="2">
        <v>162.06243180429416</v>
      </c>
      <c r="U18">
        <f t="shared" si="11"/>
        <v>0.1480738820365762</v>
      </c>
      <c r="V18" s="2">
        <f t="shared" si="12"/>
        <v>9.3288398928992697E-2</v>
      </c>
      <c r="W18">
        <v>4145845</v>
      </c>
      <c r="X18" s="2">
        <f t="shared" si="13"/>
        <v>2.7757808155751016E-3</v>
      </c>
      <c r="Y18">
        <v>51418</v>
      </c>
      <c r="Z18" s="2">
        <f t="shared" si="14"/>
        <v>-0.25867122577689178</v>
      </c>
      <c r="AA18">
        <v>26114</v>
      </c>
      <c r="AB18" s="2">
        <f t="shared" si="15"/>
        <v>-0.16718368549279294</v>
      </c>
      <c r="AC18">
        <v>0.129</v>
      </c>
      <c r="AD18" s="62">
        <v>7.2686006825938509E-2</v>
      </c>
      <c r="AE18" s="18">
        <f t="shared" si="0"/>
        <v>3.0000000000000027E-3</v>
      </c>
      <c r="AF18" s="75">
        <f t="shared" si="1"/>
        <v>1.0206877969314188E-2</v>
      </c>
      <c r="AG18" s="7">
        <v>733.71383333333335</v>
      </c>
      <c r="AH18" s="2">
        <f t="shared" si="2"/>
        <v>0.1782312420288556</v>
      </c>
      <c r="AI18">
        <v>15.237617185847268</v>
      </c>
      <c r="AJ18" s="26">
        <f t="shared" si="16"/>
        <v>2.7757808155755015E-3</v>
      </c>
      <c r="AK18" s="72">
        <f t="shared" si="16"/>
        <v>-9.2622519977325624E-5</v>
      </c>
      <c r="AN18" s="18"/>
      <c r="AO18" s="25"/>
      <c r="AQ18" s="1"/>
      <c r="AR18" s="1"/>
    </row>
    <row r="19" spans="1:44" x14ac:dyDescent="0.25">
      <c r="A19">
        <v>1986</v>
      </c>
      <c r="B19" s="2">
        <v>370.39106145251395</v>
      </c>
      <c r="C19">
        <v>588.75851922036918</v>
      </c>
      <c r="D19" s="2">
        <v>158.9559199705069</v>
      </c>
      <c r="E19">
        <f t="shared" si="3"/>
        <v>0.26199758733020206</v>
      </c>
      <c r="F19" s="2">
        <f t="shared" si="4"/>
        <v>0.19332786982893563</v>
      </c>
      <c r="G19">
        <v>401.21</v>
      </c>
      <c r="H19" s="2">
        <v>108.32064856711915</v>
      </c>
      <c r="I19">
        <f t="shared" si="5"/>
        <v>6.2266319104206609E-2</v>
      </c>
      <c r="J19" s="2">
        <f t="shared" si="6"/>
        <v>-6.4033983970596649E-3</v>
      </c>
      <c r="K19">
        <v>532.52997400000004</v>
      </c>
      <c r="L19" s="2">
        <v>143.77506085369532</v>
      </c>
      <c r="M19">
        <f t="shared" si="7"/>
        <v>0.20918300020303349</v>
      </c>
      <c r="N19" s="2">
        <f t="shared" si="8"/>
        <v>0.14051328270176708</v>
      </c>
      <c r="O19">
        <v>483.82352941176453</v>
      </c>
      <c r="P19" s="2">
        <v>130.62505545204502</v>
      </c>
      <c r="Q19">
        <f t="shared" si="9"/>
        <v>8.8947486016496116E-2</v>
      </c>
      <c r="R19" s="2">
        <f t="shared" si="10"/>
        <v>2.0277768515229784E-2</v>
      </c>
      <c r="S19">
        <v>629.84252665103747</v>
      </c>
      <c r="T19" s="2">
        <v>170.04798230850031</v>
      </c>
      <c r="U19">
        <f t="shared" si="11"/>
        <v>0.1167687211003469</v>
      </c>
      <c r="V19" s="2">
        <f t="shared" si="12"/>
        <v>4.8099003599080412E-2</v>
      </c>
      <c r="W19">
        <v>4159187</v>
      </c>
      <c r="X19" s="2">
        <f t="shared" si="13"/>
        <v>3.2129945984134614E-3</v>
      </c>
      <c r="Y19">
        <v>36192</v>
      </c>
      <c r="Z19" s="2">
        <f t="shared" si="14"/>
        <v>-0.35115020577613809</v>
      </c>
      <c r="AA19">
        <v>25784</v>
      </c>
      <c r="AB19" s="2">
        <f t="shared" si="15"/>
        <v>-1.2717424472710117E-2</v>
      </c>
      <c r="AC19">
        <v>0.13300000000000001</v>
      </c>
      <c r="AD19" s="62">
        <v>6.1917609046849842E-2</v>
      </c>
      <c r="AE19" s="18">
        <f t="shared" si="0"/>
        <v>4.0000000000000036E-3</v>
      </c>
      <c r="AF19" s="75">
        <f t="shared" si="1"/>
        <v>-1.0768397779088668E-2</v>
      </c>
      <c r="AG19" s="7">
        <v>834.92825000000005</v>
      </c>
      <c r="AH19" s="2">
        <f t="shared" si="2"/>
        <v>0.12922671326363921</v>
      </c>
      <c r="AI19">
        <v>15.24083018044568</v>
      </c>
      <c r="AJ19" s="26">
        <f t="shared" si="16"/>
        <v>3.2129945984120667E-3</v>
      </c>
      <c r="AK19" s="72">
        <f t="shared" si="16"/>
        <v>4.372137828365652E-4</v>
      </c>
      <c r="AN19" s="18"/>
      <c r="AO19" s="25"/>
      <c r="AQ19" s="1"/>
      <c r="AR19" s="1"/>
    </row>
    <row r="20" spans="1:44" x14ac:dyDescent="0.25">
      <c r="A20">
        <v>1987</v>
      </c>
      <c r="B20" s="2">
        <v>402.79329608938542</v>
      </c>
      <c r="C20">
        <v>724.56851316380482</v>
      </c>
      <c r="D20" s="2">
        <v>179.88594154829553</v>
      </c>
      <c r="E20">
        <f t="shared" si="3"/>
        <v>0.20756020818395432</v>
      </c>
      <c r="F20" s="2">
        <f t="shared" si="4"/>
        <v>0.12369606108486812</v>
      </c>
      <c r="G20">
        <v>459.19</v>
      </c>
      <c r="H20" s="2">
        <v>114.00140083217754</v>
      </c>
      <c r="I20">
        <f t="shared" si="5"/>
        <v>0.13497908676327069</v>
      </c>
      <c r="J20" s="2">
        <f t="shared" si="6"/>
        <v>5.1114939664184282E-2</v>
      </c>
      <c r="K20">
        <v>710.39786500000002</v>
      </c>
      <c r="L20" s="2">
        <v>176.36784720527049</v>
      </c>
      <c r="M20">
        <f t="shared" si="7"/>
        <v>0.28818600112306475</v>
      </c>
      <c r="N20" s="2">
        <f t="shared" si="8"/>
        <v>0.20432185402397826</v>
      </c>
      <c r="O20">
        <v>524.99999999999989</v>
      </c>
      <c r="P20" s="2">
        <v>130.33980582524271</v>
      </c>
      <c r="Q20">
        <f t="shared" si="9"/>
        <v>8.1678031014267294E-2</v>
      </c>
      <c r="R20" s="2">
        <f t="shared" si="10"/>
        <v>-2.1861160848190815E-3</v>
      </c>
      <c r="S20">
        <v>676.25071880391056</v>
      </c>
      <c r="T20" s="2">
        <v>167.89026167253814</v>
      </c>
      <c r="U20">
        <f t="shared" si="11"/>
        <v>7.1094062642245923E-2</v>
      </c>
      <c r="V20" s="2">
        <f t="shared" si="12"/>
        <v>-1.277008445684053E-2</v>
      </c>
      <c r="W20">
        <v>4175521</v>
      </c>
      <c r="X20" s="2">
        <f t="shared" si="13"/>
        <v>3.9195184548967144E-3</v>
      </c>
      <c r="Y20">
        <v>32391</v>
      </c>
      <c r="Z20" s="2">
        <f t="shared" si="14"/>
        <v>-0.11095749350059693</v>
      </c>
      <c r="AA20">
        <v>28381</v>
      </c>
      <c r="AB20" s="2">
        <f t="shared" si="15"/>
        <v>9.5965762679731476E-2</v>
      </c>
      <c r="AC20">
        <v>0.1331</v>
      </c>
      <c r="AD20" s="62">
        <v>4.5618853695324368E-2</v>
      </c>
      <c r="AE20" s="18">
        <f t="shared" si="0"/>
        <v>9.9999999999988987E-5</v>
      </c>
      <c r="AF20" s="75">
        <f t="shared" si="1"/>
        <v>-1.6298755351525474E-2</v>
      </c>
      <c r="AG20" s="7">
        <v>1025.2337499999999</v>
      </c>
      <c r="AH20" s="2">
        <f t="shared" si="2"/>
        <v>0.20533012133871714</v>
      </c>
      <c r="AI20">
        <v>15.244749698900577</v>
      </c>
      <c r="AJ20" s="26">
        <f t="shared" si="16"/>
        <v>3.9195184548965756E-3</v>
      </c>
      <c r="AK20" s="72">
        <f t="shared" si="16"/>
        <v>7.0652385648450888E-4</v>
      </c>
      <c r="AN20" s="18"/>
      <c r="AO20" s="25"/>
      <c r="AQ20" s="1"/>
      <c r="AR20" s="1"/>
    </row>
    <row r="21" spans="1:44" x14ac:dyDescent="0.25">
      <c r="A21">
        <v>1988</v>
      </c>
      <c r="B21" s="2">
        <v>429.60893854748605</v>
      </c>
      <c r="C21">
        <v>721.77420421732825</v>
      </c>
      <c r="D21" s="2">
        <v>168.00725949922204</v>
      </c>
      <c r="E21">
        <f t="shared" si="3"/>
        <v>-3.8639699837986975E-3</v>
      </c>
      <c r="F21" s="2">
        <f t="shared" si="4"/>
        <v>-6.8315802204493736E-2</v>
      </c>
      <c r="G21">
        <v>540.58000000000004</v>
      </c>
      <c r="H21" s="2">
        <v>125.83071521456438</v>
      </c>
      <c r="I21">
        <f t="shared" si="5"/>
        <v>0.16317856946278339</v>
      </c>
      <c r="J21" s="2">
        <f t="shared" si="6"/>
        <v>9.8726737242088428E-2</v>
      </c>
      <c r="K21">
        <v>765.66228100000001</v>
      </c>
      <c r="L21" s="2">
        <v>178.22307971261378</v>
      </c>
      <c r="M21">
        <f t="shared" si="7"/>
        <v>7.49159997742746E-2</v>
      </c>
      <c r="N21" s="2">
        <f t="shared" si="8"/>
        <v>1.0464167553579588E-2</v>
      </c>
      <c r="O21">
        <v>557.35294117647038</v>
      </c>
      <c r="P21" s="2">
        <v>129.73494989673367</v>
      </c>
      <c r="Q21">
        <f t="shared" si="9"/>
        <v>5.9800423302787065E-2</v>
      </c>
      <c r="R21" s="2">
        <f t="shared" si="10"/>
        <v>-4.6514089179079329E-3</v>
      </c>
      <c r="S21">
        <v>699.56208254080627</v>
      </c>
      <c r="T21" s="2">
        <v>162.83694769155306</v>
      </c>
      <c r="U21">
        <f t="shared" si="11"/>
        <v>3.3890649819640281E-2</v>
      </c>
      <c r="V21" s="2">
        <f t="shared" si="12"/>
        <v>-3.0561182401054831E-2</v>
      </c>
      <c r="W21">
        <v>4198289</v>
      </c>
      <c r="X21" s="2">
        <f t="shared" si="13"/>
        <v>5.4379203984745317E-3</v>
      </c>
      <c r="Y21">
        <v>49338</v>
      </c>
      <c r="Z21" s="2">
        <f t="shared" si="14"/>
        <v>0.42081396878370037</v>
      </c>
      <c r="AA21">
        <v>30406</v>
      </c>
      <c r="AB21" s="2">
        <f t="shared" si="15"/>
        <v>6.8920050165776056E-2</v>
      </c>
      <c r="AC21">
        <v>0.1288</v>
      </c>
      <c r="AD21" s="62">
        <v>6.2225797503467212E-2</v>
      </c>
      <c r="AE21" s="18">
        <f t="shared" si="0"/>
        <v>-4.2999999999999983E-3</v>
      </c>
      <c r="AF21" s="75">
        <f t="shared" si="1"/>
        <v>1.6606943808142843E-2</v>
      </c>
      <c r="AG21" s="7">
        <v>913.76083333333338</v>
      </c>
      <c r="AH21" s="2">
        <f t="shared" si="2"/>
        <v>-0.11510704745496537</v>
      </c>
      <c r="AI21">
        <v>15.250187619299053</v>
      </c>
      <c r="AJ21" s="26">
        <f t="shared" si="16"/>
        <v>5.437920398476237E-3</v>
      </c>
      <c r="AK21" s="72">
        <f t="shared" si="16"/>
        <v>1.5184019435796614E-3</v>
      </c>
      <c r="AN21" s="18"/>
      <c r="AO21" s="25"/>
      <c r="AQ21" s="1"/>
      <c r="AR21" s="1"/>
    </row>
    <row r="22" spans="1:44" x14ac:dyDescent="0.25">
      <c r="A22">
        <v>1989</v>
      </c>
      <c r="B22" s="2">
        <v>449.1620111731844</v>
      </c>
      <c r="C22">
        <v>623.22775469420469</v>
      </c>
      <c r="D22" s="2">
        <v>138.7534428983366</v>
      </c>
      <c r="E22">
        <f t="shared" si="3"/>
        <v>-0.14680032410085322</v>
      </c>
      <c r="F22" s="2">
        <f t="shared" si="4"/>
        <v>-0.19130862377417568</v>
      </c>
      <c r="G22">
        <v>555.94000000000005</v>
      </c>
      <c r="H22" s="2">
        <v>123.77271144278608</v>
      </c>
      <c r="I22">
        <f t="shared" si="5"/>
        <v>2.8017737530885361E-2</v>
      </c>
      <c r="J22" s="2">
        <f t="shared" si="6"/>
        <v>-1.6490562142437003E-2</v>
      </c>
      <c r="K22">
        <v>685.18041700000003</v>
      </c>
      <c r="L22" s="2">
        <v>152.54638637189055</v>
      </c>
      <c r="M22">
        <f t="shared" si="7"/>
        <v>-0.1110590000337193</v>
      </c>
      <c r="N22" s="2">
        <f t="shared" si="8"/>
        <v>-0.15556729970704178</v>
      </c>
      <c r="O22">
        <v>580.88235294117624</v>
      </c>
      <c r="P22" s="2">
        <v>129.32579748317232</v>
      </c>
      <c r="Q22">
        <f t="shared" si="9"/>
        <v>4.1349559818695453E-2</v>
      </c>
      <c r="R22" s="2">
        <f t="shared" si="10"/>
        <v>-3.1587398546268032E-3</v>
      </c>
      <c r="S22">
        <v>728.6083956296726</v>
      </c>
      <c r="T22" s="2">
        <v>162.21505325585994</v>
      </c>
      <c r="U22">
        <f t="shared" si="11"/>
        <v>4.0681864563402954E-2</v>
      </c>
      <c r="V22" s="2">
        <f t="shared" si="12"/>
        <v>-3.8264351099193397E-3</v>
      </c>
      <c r="W22">
        <v>4220686</v>
      </c>
      <c r="X22" s="2">
        <f t="shared" si="13"/>
        <v>5.3206127435264303E-3</v>
      </c>
      <c r="Y22">
        <v>82911</v>
      </c>
      <c r="Z22" s="2">
        <f t="shared" si="14"/>
        <v>0.51907316810983528</v>
      </c>
      <c r="AA22">
        <v>27979</v>
      </c>
      <c r="AB22" s="2">
        <f t="shared" si="15"/>
        <v>-8.3185728574144469E-2</v>
      </c>
      <c r="AC22">
        <v>0.10859999999999999</v>
      </c>
      <c r="AD22" s="62">
        <v>6.3086345903771116E-2</v>
      </c>
      <c r="AE22" s="18">
        <f t="shared" si="0"/>
        <v>-2.020000000000001E-2</v>
      </c>
      <c r="AF22" s="75">
        <f t="shared" si="1"/>
        <v>8.6054840030390378E-4</v>
      </c>
      <c r="AG22" s="7">
        <v>1503.3649166666664</v>
      </c>
      <c r="AH22" s="2">
        <f t="shared" si="2"/>
        <v>0.49789228557825022</v>
      </c>
      <c r="AI22">
        <v>15.25550823204258</v>
      </c>
      <c r="AJ22" s="26">
        <f t="shared" si="16"/>
        <v>5.3206127435263539E-3</v>
      </c>
      <c r="AK22" s="72">
        <f t="shared" si="16"/>
        <v>-1.1730765494988304E-4</v>
      </c>
      <c r="AN22" s="18"/>
      <c r="AO22" s="25"/>
      <c r="AQ22" s="1"/>
      <c r="AR22" s="1"/>
    </row>
    <row r="23" spans="1:44" x14ac:dyDescent="0.25">
      <c r="A23">
        <v>1990</v>
      </c>
      <c r="B23" s="2">
        <v>467.59776536312859</v>
      </c>
      <c r="C23">
        <v>598.65008048446634</v>
      </c>
      <c r="D23" s="2">
        <v>128.02671972128968</v>
      </c>
      <c r="E23">
        <f t="shared" si="3"/>
        <v>-4.0234774732488154E-2</v>
      </c>
      <c r="F23" s="2">
        <f t="shared" si="4"/>
        <v>-8.0459576042997125E-2</v>
      </c>
      <c r="G23">
        <v>554.41999999999996</v>
      </c>
      <c r="H23" s="2">
        <v>118.56771804062123</v>
      </c>
      <c r="I23">
        <f t="shared" si="5"/>
        <v>-2.7378524973388045E-3</v>
      </c>
      <c r="J23" s="2">
        <f t="shared" si="6"/>
        <v>-4.2962653807847966E-2</v>
      </c>
      <c r="K23">
        <v>645.63878199999999</v>
      </c>
      <c r="L23" s="2">
        <v>138.07567739307046</v>
      </c>
      <c r="M23">
        <f t="shared" si="7"/>
        <v>-5.9441999661817804E-2</v>
      </c>
      <c r="N23" s="2">
        <f t="shared" si="8"/>
        <v>-9.9666800972326927E-2</v>
      </c>
      <c r="O23">
        <v>608.82352941176453</v>
      </c>
      <c r="P23" s="2">
        <v>130.20240354206192</v>
      </c>
      <c r="Q23">
        <f t="shared" si="9"/>
        <v>4.6980208924192544E-2</v>
      </c>
      <c r="R23" s="2">
        <f t="shared" si="10"/>
        <v>6.7554076136833513E-3</v>
      </c>
      <c r="S23">
        <v>767.29995134250498</v>
      </c>
      <c r="T23" s="2">
        <v>164.09401587850462</v>
      </c>
      <c r="U23">
        <f t="shared" si="11"/>
        <v>5.1741388300235149E-2</v>
      </c>
      <c r="V23" s="2">
        <f t="shared" si="12"/>
        <v>1.1516586989726012E-2</v>
      </c>
      <c r="W23">
        <v>4233116</v>
      </c>
      <c r="X23" s="2">
        <f t="shared" si="13"/>
        <v>2.9406908175838523E-3</v>
      </c>
      <c r="Y23">
        <v>92671</v>
      </c>
      <c r="Z23" s="2">
        <f t="shared" si="14"/>
        <v>0.11128784319247075</v>
      </c>
      <c r="AA23">
        <v>27120</v>
      </c>
      <c r="AB23" s="2">
        <f t="shared" si="15"/>
        <v>-3.1182765712304907E-2</v>
      </c>
      <c r="AC23">
        <v>0.10679999999999999</v>
      </c>
      <c r="AD23" s="62">
        <v>6.5755223880596944E-2</v>
      </c>
      <c r="AE23" s="18">
        <f t="shared" si="0"/>
        <v>-1.799999999999996E-3</v>
      </c>
      <c r="AF23" s="75">
        <f t="shared" si="1"/>
        <v>2.6688779768258286E-3</v>
      </c>
      <c r="AG23" s="7">
        <v>1868.1930833333329</v>
      </c>
      <c r="AH23" s="2">
        <f t="shared" si="2"/>
        <v>0.21726582463882912</v>
      </c>
      <c r="AI23">
        <v>15.258448922860163</v>
      </c>
      <c r="AJ23" s="26">
        <f t="shared" si="16"/>
        <v>2.9406908175833024E-3</v>
      </c>
      <c r="AK23" s="72">
        <f t="shared" si="16"/>
        <v>-2.3799219259430515E-3</v>
      </c>
      <c r="AN23" s="18"/>
      <c r="AO23" s="25"/>
      <c r="AQ23" s="1"/>
      <c r="AR23" s="1"/>
    </row>
    <row r="24" spans="1:44" x14ac:dyDescent="0.25">
      <c r="A24">
        <v>1991</v>
      </c>
      <c r="B24" s="2">
        <v>483.79888268156429</v>
      </c>
      <c r="C24">
        <v>551.98932442073863</v>
      </c>
      <c r="D24" s="2">
        <v>114.09479107541824</v>
      </c>
      <c r="E24">
        <f t="shared" si="3"/>
        <v>-8.1148548333542056E-2</v>
      </c>
      <c r="F24" s="2">
        <f t="shared" si="4"/>
        <v>-0.11520938640650184</v>
      </c>
      <c r="G24">
        <v>514.29</v>
      </c>
      <c r="H24" s="2">
        <v>106.30243648960737</v>
      </c>
      <c r="I24">
        <f t="shared" si="5"/>
        <v>-7.513521357358062E-2</v>
      </c>
      <c r="J24" s="2">
        <f t="shared" si="6"/>
        <v>-0.10919605164654032</v>
      </c>
      <c r="K24">
        <v>643.060742</v>
      </c>
      <c r="L24" s="2">
        <v>132.91902172979212</v>
      </c>
      <c r="M24">
        <f t="shared" si="7"/>
        <v>-4.0010000641619884E-3</v>
      </c>
      <c r="N24" s="2">
        <f t="shared" si="8"/>
        <v>-3.8061838137121849E-2</v>
      </c>
      <c r="O24">
        <v>639.70588235294099</v>
      </c>
      <c r="P24" s="2">
        <v>132.22558076348318</v>
      </c>
      <c r="Q24">
        <f t="shared" si="9"/>
        <v>4.9480057263369716E-2</v>
      </c>
      <c r="R24" s="2">
        <f t="shared" si="10"/>
        <v>1.5419219190410045E-2</v>
      </c>
      <c r="S24">
        <v>813.89613836422404</v>
      </c>
      <c r="T24" s="2">
        <v>168.23026416535345</v>
      </c>
      <c r="U24">
        <f t="shared" si="11"/>
        <v>5.8954967944864593E-2</v>
      </c>
      <c r="V24" s="2">
        <f t="shared" si="12"/>
        <v>2.4894129871904758E-2</v>
      </c>
      <c r="W24">
        <v>4249830</v>
      </c>
      <c r="X24" s="2">
        <f t="shared" si="13"/>
        <v>3.9406172404154553E-3</v>
      </c>
      <c r="Y24">
        <v>100678</v>
      </c>
      <c r="Z24" s="2">
        <f t="shared" si="14"/>
        <v>8.2871718632131539E-2</v>
      </c>
      <c r="AA24">
        <v>21689</v>
      </c>
      <c r="AB24" s="2">
        <f t="shared" si="15"/>
        <v>-0.22346624349172467</v>
      </c>
      <c r="AC24">
        <v>9.9900000000000003E-2</v>
      </c>
      <c r="AD24" s="62">
        <v>6.5252449223417122E-2</v>
      </c>
      <c r="AE24" s="18">
        <f t="shared" si="0"/>
        <v>-6.8999999999999895E-3</v>
      </c>
      <c r="AF24" s="75">
        <f t="shared" si="1"/>
        <v>-5.0277465717982195E-4</v>
      </c>
      <c r="AG24" s="7">
        <v>1560.7979166666664</v>
      </c>
      <c r="AH24" s="2">
        <f t="shared" si="2"/>
        <v>-0.17977452259350932</v>
      </c>
      <c r="AI24">
        <v>15.262389540100578</v>
      </c>
      <c r="AJ24" s="26">
        <f t="shared" si="16"/>
        <v>3.9406172404152784E-3</v>
      </c>
      <c r="AK24" s="72">
        <f t="shared" si="16"/>
        <v>9.9992642283197597E-4</v>
      </c>
      <c r="AN24" s="18"/>
      <c r="AO24" s="25"/>
      <c r="AQ24" s="1"/>
      <c r="AR24" s="1"/>
    </row>
    <row r="25" spans="1:44" x14ac:dyDescent="0.25">
      <c r="A25">
        <v>1992</v>
      </c>
      <c r="B25" s="2">
        <v>494.97206703910615</v>
      </c>
      <c r="C25">
        <v>506.50641800776572</v>
      </c>
      <c r="D25" s="2">
        <v>102.33030341240413</v>
      </c>
      <c r="E25">
        <f t="shared" si="3"/>
        <v>-8.5991711375340785E-2</v>
      </c>
      <c r="F25" s="2">
        <f t="shared" si="4"/>
        <v>-0.1088237534179865</v>
      </c>
      <c r="G25">
        <v>494.8</v>
      </c>
      <c r="H25" s="2">
        <v>99.965237020316025</v>
      </c>
      <c r="I25">
        <f t="shared" si="5"/>
        <v>-3.8633668169166462E-2</v>
      </c>
      <c r="J25" s="2">
        <f t="shared" si="6"/>
        <v>-6.1465710211812158E-2</v>
      </c>
      <c r="K25">
        <v>649.38008100000002</v>
      </c>
      <c r="L25" s="2">
        <v>131.1952985316027</v>
      </c>
      <c r="M25">
        <f t="shared" si="7"/>
        <v>9.7789999305437827E-3</v>
      </c>
      <c r="N25" s="2">
        <f t="shared" si="8"/>
        <v>-1.3053042112101938E-2</v>
      </c>
      <c r="O25">
        <v>664.7058823529411</v>
      </c>
      <c r="P25" s="2">
        <v>134.29159474173414</v>
      </c>
      <c r="Q25">
        <f t="shared" si="9"/>
        <v>3.8336148743547238E-2</v>
      </c>
      <c r="R25" s="2">
        <f t="shared" si="10"/>
        <v>1.5504106700901495E-2</v>
      </c>
      <c r="S25">
        <v>852.38421727783498</v>
      </c>
      <c r="T25" s="2">
        <v>172.2085495403301</v>
      </c>
      <c r="U25">
        <f t="shared" si="11"/>
        <v>4.6204620709469589E-2</v>
      </c>
      <c r="V25" s="2">
        <f t="shared" si="12"/>
        <v>2.3372578666824073E-2</v>
      </c>
      <c r="W25">
        <v>4273634</v>
      </c>
      <c r="X25" s="2">
        <f t="shared" si="13"/>
        <v>5.5855370273973489E-3</v>
      </c>
      <c r="Y25">
        <v>114367</v>
      </c>
      <c r="Z25" s="2">
        <f t="shared" si="14"/>
        <v>0.12748527064295245</v>
      </c>
      <c r="AA25">
        <v>17789</v>
      </c>
      <c r="AB25" s="2">
        <f t="shared" si="15"/>
        <v>-0.19822493083733744</v>
      </c>
      <c r="AC25">
        <v>9.6199999999999994E-2</v>
      </c>
      <c r="AD25" s="62">
        <v>7.3105311778291091E-2</v>
      </c>
      <c r="AE25" s="18">
        <f t="shared" si="0"/>
        <v>-3.7000000000000088E-3</v>
      </c>
      <c r="AF25" s="75">
        <f t="shared" si="1"/>
        <v>7.8528625548739683E-3</v>
      </c>
      <c r="AG25" s="7">
        <v>1275.2509166666669</v>
      </c>
      <c r="AH25" s="2">
        <f t="shared" si="2"/>
        <v>-0.20205421890634814</v>
      </c>
      <c r="AI25">
        <v>15.267975077127975</v>
      </c>
      <c r="AJ25" s="26">
        <f t="shared" si="16"/>
        <v>5.5855370273967253E-3</v>
      </c>
      <c r="AK25" s="72">
        <f t="shared" si="16"/>
        <v>1.6449197869814469E-3</v>
      </c>
      <c r="AN25" s="18"/>
      <c r="AO25" s="25"/>
      <c r="AQ25" s="1"/>
      <c r="AR25" s="1"/>
    </row>
    <row r="26" spans="1:44" x14ac:dyDescent="0.25">
      <c r="A26">
        <v>1993</v>
      </c>
      <c r="B26" s="2">
        <v>506.14525139664812</v>
      </c>
      <c r="C26">
        <v>538.56695551465805</v>
      </c>
      <c r="D26" s="2">
        <v>106.40561262375694</v>
      </c>
      <c r="E26">
        <f t="shared" si="3"/>
        <v>6.1374831044568423E-2</v>
      </c>
      <c r="F26" s="2">
        <f t="shared" si="4"/>
        <v>3.9052475606670127E-2</v>
      </c>
      <c r="G26">
        <v>426.41</v>
      </c>
      <c r="H26" s="2">
        <v>84.246567328918317</v>
      </c>
      <c r="I26">
        <f t="shared" si="5"/>
        <v>-0.14875231578409712</v>
      </c>
      <c r="J26" s="2">
        <f t="shared" si="6"/>
        <v>-0.17107467122199552</v>
      </c>
      <c r="K26">
        <v>661.77272800000003</v>
      </c>
      <c r="L26" s="2">
        <v>130.74759195584988</v>
      </c>
      <c r="M26">
        <f t="shared" si="7"/>
        <v>1.8903999544522272E-2</v>
      </c>
      <c r="N26" s="2">
        <f t="shared" si="8"/>
        <v>-3.4183558933759866E-3</v>
      </c>
      <c r="O26">
        <v>686.76470588235281</v>
      </c>
      <c r="P26" s="2">
        <v>135.68530061031032</v>
      </c>
      <c r="Q26">
        <f t="shared" si="9"/>
        <v>3.2647077836666122E-2</v>
      </c>
      <c r="R26" s="2">
        <f t="shared" si="10"/>
        <v>1.0324722398767801E-2</v>
      </c>
      <c r="S26">
        <v>894.83345866324657</v>
      </c>
      <c r="T26" s="2">
        <v>176.79380695443834</v>
      </c>
      <c r="U26">
        <f t="shared" si="11"/>
        <v>4.8600236829969841E-2</v>
      </c>
      <c r="V26" s="2">
        <f t="shared" si="12"/>
        <v>2.6277881392071392E-2</v>
      </c>
      <c r="W26">
        <v>4299167</v>
      </c>
      <c r="X26" s="2">
        <f t="shared" si="13"/>
        <v>5.9567638392594383E-3</v>
      </c>
      <c r="Y26">
        <v>118147</v>
      </c>
      <c r="Z26" s="2">
        <f t="shared" si="14"/>
        <v>3.2517036064800178E-2</v>
      </c>
      <c r="AA26">
        <v>15897</v>
      </c>
      <c r="AB26" s="2">
        <f t="shared" si="15"/>
        <v>-0.11244987656439796</v>
      </c>
      <c r="AC26">
        <v>6.8600000000000008E-2</v>
      </c>
      <c r="AD26" s="62">
        <v>4.6026636568848658E-2</v>
      </c>
      <c r="AE26" s="18">
        <f t="shared" si="0"/>
        <v>-2.7599999999999986E-2</v>
      </c>
      <c r="AF26" s="75">
        <f t="shared" si="1"/>
        <v>-2.7078675209442432E-2</v>
      </c>
      <c r="AG26" s="7">
        <v>1448.0161666666665</v>
      </c>
      <c r="AH26" s="2">
        <f t="shared" si="2"/>
        <v>0.12705150209229912</v>
      </c>
      <c r="AI26">
        <v>15.273931840967235</v>
      </c>
      <c r="AJ26" s="26">
        <f t="shared" si="16"/>
        <v>5.9567638392596933E-3</v>
      </c>
      <c r="AK26" s="72">
        <f t="shared" si="16"/>
        <v>3.7122681186296802E-4</v>
      </c>
      <c r="AN26" s="18"/>
      <c r="AO26" s="25"/>
      <c r="AQ26" s="1"/>
      <c r="AR26" s="1"/>
    </row>
    <row r="27" spans="1:44" x14ac:dyDescent="0.25">
      <c r="A27">
        <v>1994</v>
      </c>
      <c r="B27" s="2">
        <v>513.40782122905046</v>
      </c>
      <c r="C27">
        <v>615.12261396325414</v>
      </c>
      <c r="D27" s="2">
        <v>119.81169521155871</v>
      </c>
      <c r="E27">
        <f t="shared" si="3"/>
        <v>0.13290979429067287</v>
      </c>
      <c r="F27" s="2">
        <f t="shared" si="4"/>
        <v>0.11866297797796489</v>
      </c>
      <c r="G27">
        <v>429.77</v>
      </c>
      <c r="H27" s="2">
        <v>83.709281828073969</v>
      </c>
      <c r="I27">
        <f t="shared" si="5"/>
        <v>7.8488571311139625E-3</v>
      </c>
      <c r="J27" s="2">
        <f t="shared" si="6"/>
        <v>-6.397959181593975E-3</v>
      </c>
      <c r="K27">
        <v>682.69703800000002</v>
      </c>
      <c r="L27" s="2">
        <v>132.97363416974969</v>
      </c>
      <c r="M27">
        <f t="shared" si="7"/>
        <v>3.1128999945496873E-2</v>
      </c>
      <c r="N27" s="2">
        <f t="shared" si="8"/>
        <v>1.6882183632789025E-2</v>
      </c>
      <c r="O27">
        <v>708.82352941176464</v>
      </c>
      <c r="P27" s="2">
        <v>138.0624719964155</v>
      </c>
      <c r="Q27">
        <f t="shared" si="9"/>
        <v>3.1614856381703013E-2</v>
      </c>
      <c r="R27" s="2">
        <f t="shared" si="10"/>
        <v>1.7368040068995155E-2</v>
      </c>
      <c r="S27">
        <v>934.93608174459303</v>
      </c>
      <c r="T27" s="2">
        <v>182.10398110150393</v>
      </c>
      <c r="U27">
        <f t="shared" si="11"/>
        <v>4.3840543927416771E-2</v>
      </c>
      <c r="V27" s="2">
        <f t="shared" si="12"/>
        <v>2.9593727614708767E-2</v>
      </c>
      <c r="W27">
        <v>4324815</v>
      </c>
      <c r="X27" s="2">
        <f t="shared" si="13"/>
        <v>5.9480818995497585E-3</v>
      </c>
      <c r="Y27">
        <v>110280</v>
      </c>
      <c r="Z27" s="2">
        <f t="shared" si="14"/>
        <v>-6.8907025703407801E-2</v>
      </c>
      <c r="AA27">
        <v>17836</v>
      </c>
      <c r="AB27" s="2">
        <f t="shared" si="15"/>
        <v>0.11508847458649557</v>
      </c>
      <c r="AC27">
        <v>7.46E-2</v>
      </c>
      <c r="AD27" s="62">
        <v>6.0251214128035135E-2</v>
      </c>
      <c r="AE27" s="18">
        <f t="shared" si="0"/>
        <v>5.9999999999999915E-3</v>
      </c>
      <c r="AF27" s="75">
        <f t="shared" si="1"/>
        <v>1.4224577559186477E-2</v>
      </c>
      <c r="AG27" s="7">
        <v>1927.6689166666663</v>
      </c>
      <c r="AH27" s="2">
        <f t="shared" si="2"/>
        <v>0.28611699899529436</v>
      </c>
      <c r="AI27">
        <v>15.279879922866785</v>
      </c>
      <c r="AJ27" s="26">
        <f t="shared" si="16"/>
        <v>5.9480818995503171E-3</v>
      </c>
      <c r="AK27" s="72">
        <f t="shared" si="16"/>
        <v>-8.6819397093762518E-6</v>
      </c>
      <c r="AN27" s="18"/>
      <c r="AO27" s="25"/>
      <c r="AQ27" s="1"/>
      <c r="AR27" s="1"/>
    </row>
    <row r="28" spans="1:44" x14ac:dyDescent="0.25">
      <c r="A28">
        <v>1995</v>
      </c>
      <c r="B28" s="2">
        <v>526.25698324022358</v>
      </c>
      <c r="C28">
        <v>661.93871094290773</v>
      </c>
      <c r="D28" s="2">
        <v>125.78240897959709</v>
      </c>
      <c r="E28">
        <f t="shared" si="3"/>
        <v>7.3351349761346302E-2</v>
      </c>
      <c r="F28" s="2">
        <f t="shared" si="4"/>
        <v>4.8632197540670268E-2</v>
      </c>
      <c r="G28">
        <v>453.37</v>
      </c>
      <c r="H28" s="2">
        <v>86.14992569002122</v>
      </c>
      <c r="I28">
        <f t="shared" si="5"/>
        <v>5.3458387278778233E-2</v>
      </c>
      <c r="J28" s="2">
        <f t="shared" si="6"/>
        <v>2.873923505810232E-2</v>
      </c>
      <c r="K28">
        <v>749.42645400000004</v>
      </c>
      <c r="L28" s="2">
        <v>142.40693764968151</v>
      </c>
      <c r="M28">
        <f t="shared" si="7"/>
        <v>9.3257000217256802E-2</v>
      </c>
      <c r="N28" s="2">
        <f t="shared" si="8"/>
        <v>6.8537847996580997E-2</v>
      </c>
      <c r="O28">
        <v>732.35294117647038</v>
      </c>
      <c r="P28" s="2">
        <v>139.16260771824648</v>
      </c>
      <c r="Q28">
        <f t="shared" si="9"/>
        <v>3.2655962974052502E-2</v>
      </c>
      <c r="R28" s="2">
        <f t="shared" si="10"/>
        <v>7.9368107533766153E-3</v>
      </c>
      <c r="S28">
        <v>994.33803689122908</v>
      </c>
      <c r="T28" s="2">
        <v>188.94533822030783</v>
      </c>
      <c r="U28">
        <f t="shared" si="11"/>
        <v>6.1599061017312516E-2</v>
      </c>
      <c r="V28" s="2">
        <f t="shared" si="12"/>
        <v>3.6879908796636524E-2</v>
      </c>
      <c r="W28">
        <v>4348410</v>
      </c>
      <c r="X28" s="2">
        <f t="shared" si="13"/>
        <v>5.4408961389933175E-3</v>
      </c>
      <c r="Y28">
        <v>102154</v>
      </c>
      <c r="Z28" s="2">
        <f t="shared" si="14"/>
        <v>-7.6541107557791255E-2</v>
      </c>
      <c r="AA28">
        <v>19214</v>
      </c>
      <c r="AB28" s="2">
        <f t="shared" si="15"/>
        <v>7.4420293222316497E-2</v>
      </c>
      <c r="AC28">
        <v>7.4299999999999991E-2</v>
      </c>
      <c r="AD28" s="62">
        <v>4.9272796517954423E-2</v>
      </c>
      <c r="AE28" s="18">
        <f t="shared" si="0"/>
        <v>-3.0000000000000859E-4</v>
      </c>
      <c r="AF28" s="75">
        <f t="shared" si="1"/>
        <v>-1.0978417610080712E-2</v>
      </c>
      <c r="AG28" s="7">
        <v>1986.6559999999999</v>
      </c>
      <c r="AH28" s="2">
        <f t="shared" si="2"/>
        <v>3.0141365545679311E-2</v>
      </c>
      <c r="AI28">
        <v>15.285320819005777</v>
      </c>
      <c r="AJ28" s="26">
        <f t="shared" si="16"/>
        <v>5.4408961389924571E-3</v>
      </c>
      <c r="AK28" s="72">
        <f t="shared" si="16"/>
        <v>-5.0718576055786002E-4</v>
      </c>
      <c r="AN28" s="18"/>
      <c r="AO28" s="25"/>
      <c r="AQ28" s="1"/>
      <c r="AR28" s="1"/>
    </row>
    <row r="29" spans="1:44" x14ac:dyDescent="0.25">
      <c r="A29">
        <v>1996</v>
      </c>
      <c r="B29" s="2">
        <v>532.40223463687153</v>
      </c>
      <c r="C29">
        <v>732.01573942730545</v>
      </c>
      <c r="D29" s="2">
        <v>137.49298778330291</v>
      </c>
      <c r="E29">
        <f t="shared" si="3"/>
        <v>0.10062904568619579</v>
      </c>
      <c r="F29" s="2">
        <f t="shared" si="4"/>
        <v>8.9019416608356841E-2</v>
      </c>
      <c r="G29">
        <v>503.47</v>
      </c>
      <c r="H29" s="2">
        <v>94.56571878279118</v>
      </c>
      <c r="I29">
        <f t="shared" si="5"/>
        <v>0.10481555831979322</v>
      </c>
      <c r="J29" s="2">
        <f t="shared" si="6"/>
        <v>9.3205929241954144E-2</v>
      </c>
      <c r="K29">
        <v>784.67544499999997</v>
      </c>
      <c r="L29" s="2">
        <v>147.38395032004195</v>
      </c>
      <c r="M29">
        <f t="shared" si="7"/>
        <v>4.5962000453490803E-2</v>
      </c>
      <c r="N29" s="2">
        <f t="shared" si="8"/>
        <v>3.4352371375651808E-2</v>
      </c>
      <c r="O29">
        <v>764.70588235294099</v>
      </c>
      <c r="P29" s="2">
        <v>143.63310906734148</v>
      </c>
      <c r="Q29">
        <f t="shared" si="9"/>
        <v>4.3228734550820214E-2</v>
      </c>
      <c r="R29" s="2">
        <f t="shared" si="10"/>
        <v>3.1619105472981177E-2</v>
      </c>
      <c r="S29">
        <v>1073.1211571637111</v>
      </c>
      <c r="T29" s="2">
        <v>201.56210611994155</v>
      </c>
      <c r="U29">
        <f t="shared" si="11"/>
        <v>7.6249424469267704E-2</v>
      </c>
      <c r="V29" s="2">
        <f t="shared" si="12"/>
        <v>6.4639795391428861E-2</v>
      </c>
      <c r="W29">
        <v>4369957</v>
      </c>
      <c r="X29" s="2">
        <f t="shared" si="13"/>
        <v>4.9429082006498988E-3</v>
      </c>
      <c r="Y29">
        <v>90936</v>
      </c>
      <c r="Z29" s="2">
        <f t="shared" si="14"/>
        <v>-0.11632551621339537</v>
      </c>
      <c r="AA29">
        <v>17905</v>
      </c>
      <c r="AB29" s="2">
        <f t="shared" si="15"/>
        <v>-7.055917653715077E-2</v>
      </c>
      <c r="AC29">
        <v>6.7799999999999999E-2</v>
      </c>
      <c r="AD29" s="62">
        <v>5.6122717622080792E-2</v>
      </c>
      <c r="AE29" s="18">
        <f t="shared" si="0"/>
        <v>-6.4999999999999919E-3</v>
      </c>
      <c r="AF29" s="75">
        <f t="shared" si="1"/>
        <v>6.8499211041263691E-3</v>
      </c>
      <c r="AG29" s="7">
        <v>2239.3891666666668</v>
      </c>
      <c r="AH29" s="2">
        <f t="shared" si="2"/>
        <v>0.11975031195972932</v>
      </c>
      <c r="AI29">
        <v>15.290263727206428</v>
      </c>
      <c r="AJ29" s="26">
        <f t="shared" si="16"/>
        <v>4.9429082006504643E-3</v>
      </c>
      <c r="AK29" s="72">
        <f t="shared" si="16"/>
        <v>-4.9798793834199273E-4</v>
      </c>
      <c r="AN29" s="18"/>
      <c r="AO29" s="25"/>
      <c r="AQ29" s="1"/>
      <c r="AR29" s="1"/>
    </row>
    <row r="30" spans="1:44" x14ac:dyDescent="0.25">
      <c r="A30">
        <v>1997</v>
      </c>
      <c r="B30" s="2">
        <v>546.36871508379886</v>
      </c>
      <c r="C30">
        <v>796.1450383719332</v>
      </c>
      <c r="D30" s="2">
        <v>145.71570743208184</v>
      </c>
      <c r="E30">
        <f t="shared" si="3"/>
        <v>8.3979362576285119E-2</v>
      </c>
      <c r="F30" s="2">
        <f t="shared" si="4"/>
        <v>5.8084596195669948E-2</v>
      </c>
      <c r="G30">
        <v>490.54</v>
      </c>
      <c r="H30" s="2">
        <v>89.78186094069531</v>
      </c>
      <c r="I30">
        <f t="shared" si="5"/>
        <v>-2.6017302344130609E-2</v>
      </c>
      <c r="J30" s="2">
        <f t="shared" si="6"/>
        <v>-5.1912068724745637E-2</v>
      </c>
      <c r="K30">
        <v>906.96983</v>
      </c>
      <c r="L30" s="2">
        <v>165.99959056237219</v>
      </c>
      <c r="M30">
        <f t="shared" si="7"/>
        <v>0.14483899962559887</v>
      </c>
      <c r="N30" s="2">
        <f t="shared" si="8"/>
        <v>0.11894423324498371</v>
      </c>
      <c r="O30">
        <v>801.47058823529392</v>
      </c>
      <c r="P30" s="2">
        <v>146.69042463611208</v>
      </c>
      <c r="Q30">
        <f t="shared" si="9"/>
        <v>4.6956983087771083E-2</v>
      </c>
      <c r="R30" s="2">
        <f t="shared" si="10"/>
        <v>2.1062216707155825E-2</v>
      </c>
      <c r="S30">
        <v>1134.8210731189463</v>
      </c>
      <c r="T30" s="2">
        <v>207.70242544815071</v>
      </c>
      <c r="U30">
        <f t="shared" si="11"/>
        <v>5.5903621991122691E-2</v>
      </c>
      <c r="V30" s="2">
        <f t="shared" si="12"/>
        <v>3.0008855610507465E-2</v>
      </c>
      <c r="W30">
        <v>4392714</v>
      </c>
      <c r="X30" s="2">
        <f t="shared" si="13"/>
        <v>5.1940900582915974E-3</v>
      </c>
      <c r="Y30">
        <v>73525</v>
      </c>
      <c r="Z30" s="2">
        <f t="shared" si="14"/>
        <v>-0.21253047794435062</v>
      </c>
      <c r="AA30">
        <v>18659</v>
      </c>
      <c r="AB30" s="2">
        <f t="shared" si="15"/>
        <v>4.1248599964715825E-2</v>
      </c>
      <c r="AC30">
        <v>5.8899999999999994E-2</v>
      </c>
      <c r="AD30" s="62">
        <v>3.266705141657926E-2</v>
      </c>
      <c r="AE30" s="18">
        <f t="shared" si="0"/>
        <v>-8.9000000000000051E-3</v>
      </c>
      <c r="AF30" s="75">
        <f t="shared" si="1"/>
        <v>-2.3455666205501532E-2</v>
      </c>
      <c r="AG30" s="7">
        <v>3107.66275</v>
      </c>
      <c r="AH30" s="2">
        <f t="shared" si="2"/>
        <v>0.32766778109477523</v>
      </c>
      <c r="AI30">
        <v>15.295457817264719</v>
      </c>
      <c r="AJ30" s="26">
        <f t="shared" si="16"/>
        <v>5.1940900582909677E-3</v>
      </c>
      <c r="AK30" s="72">
        <f t="shared" si="16"/>
        <v>2.5118185764050338E-4</v>
      </c>
      <c r="AN30" s="18"/>
      <c r="AO30" s="25"/>
      <c r="AQ30" s="1"/>
      <c r="AR30" s="1"/>
    </row>
    <row r="31" spans="1:44" x14ac:dyDescent="0.25">
      <c r="A31">
        <v>1998</v>
      </c>
      <c r="B31" s="2">
        <v>558.65921787709499</v>
      </c>
      <c r="C31">
        <v>910.66510290269457</v>
      </c>
      <c r="D31" s="2">
        <v>163.00905341958233</v>
      </c>
      <c r="E31">
        <f t="shared" si="3"/>
        <v>0.13439383660084106</v>
      </c>
      <c r="F31" s="2">
        <f t="shared" si="4"/>
        <v>0.11214822765352138</v>
      </c>
      <c r="G31">
        <v>592.41999999999996</v>
      </c>
      <c r="H31" s="2">
        <v>106.04317999999999</v>
      </c>
      <c r="I31">
        <f t="shared" si="5"/>
        <v>0.18870901767628021</v>
      </c>
      <c r="J31" s="2">
        <f t="shared" si="6"/>
        <v>0.1664634087289604</v>
      </c>
      <c r="K31">
        <v>990.89065100000005</v>
      </c>
      <c r="L31" s="2">
        <v>177.36942652900001</v>
      </c>
      <c r="M31">
        <f t="shared" si="7"/>
        <v>8.8495000107314578E-2</v>
      </c>
      <c r="N31" s="2">
        <f t="shared" si="8"/>
        <v>6.6249391159994855E-2</v>
      </c>
      <c r="O31">
        <v>854.41176470588209</v>
      </c>
      <c r="P31" s="2">
        <v>152.93970588235288</v>
      </c>
      <c r="Q31">
        <f t="shared" si="9"/>
        <v>6.3964962188667152E-2</v>
      </c>
      <c r="R31" s="2">
        <f t="shared" si="10"/>
        <v>4.1719353241347235E-2</v>
      </c>
      <c r="S31">
        <v>1196.9589065333755</v>
      </c>
      <c r="T31" s="2">
        <v>214.2556442694742</v>
      </c>
      <c r="U31">
        <f t="shared" si="11"/>
        <v>5.3309101928069334E-2</v>
      </c>
      <c r="V31" s="2">
        <f t="shared" si="12"/>
        <v>3.106349298074957E-2</v>
      </c>
      <c r="W31">
        <v>4417599</v>
      </c>
      <c r="X31" s="2">
        <f t="shared" si="13"/>
        <v>5.6490765260237647E-3</v>
      </c>
      <c r="Y31">
        <v>55974</v>
      </c>
      <c r="Z31" s="2">
        <f t="shared" si="14"/>
        <v>-0.27273818723317977</v>
      </c>
      <c r="AA31">
        <v>20659</v>
      </c>
      <c r="AB31" s="2">
        <f t="shared" si="15"/>
        <v>0.10182245639437985</v>
      </c>
      <c r="AC31">
        <v>5.4000000000000006E-2</v>
      </c>
      <c r="AD31" s="62">
        <v>3.1505112474437616E-2</v>
      </c>
      <c r="AE31" s="18">
        <f t="shared" si="0"/>
        <v>-4.8999999999999877E-3</v>
      </c>
      <c r="AF31" s="75">
        <f t="shared" si="1"/>
        <v>-1.1619389421416437E-3</v>
      </c>
      <c r="AG31" s="7">
        <v>3022.6003333333338</v>
      </c>
      <c r="AH31" s="2">
        <f t="shared" si="2"/>
        <v>-2.7753417887512729E-2</v>
      </c>
      <c r="AI31">
        <v>15.301106893790744</v>
      </c>
      <c r="AJ31" s="26">
        <f t="shared" si="16"/>
        <v>5.6490765260246434E-3</v>
      </c>
      <c r="AK31" s="72">
        <f t="shared" si="16"/>
        <v>4.5498646773367568E-4</v>
      </c>
      <c r="AN31" s="18"/>
      <c r="AO31" s="25"/>
      <c r="AQ31" s="1"/>
      <c r="AR31" s="1"/>
    </row>
    <row r="32" spans="1:44" x14ac:dyDescent="0.25">
      <c r="A32">
        <v>1999</v>
      </c>
      <c r="B32" s="2">
        <v>571.50837988826811</v>
      </c>
      <c r="C32">
        <v>1029.884687025258</v>
      </c>
      <c r="D32" s="2">
        <v>180.20465198193665</v>
      </c>
      <c r="E32">
        <f t="shared" si="3"/>
        <v>0.12302690575477142</v>
      </c>
      <c r="F32" s="2">
        <f t="shared" si="4"/>
        <v>0.10028741878528208</v>
      </c>
      <c r="G32">
        <v>618.92999999999995</v>
      </c>
      <c r="H32" s="2">
        <v>108.29762463343108</v>
      </c>
      <c r="I32">
        <f t="shared" si="5"/>
        <v>4.3776337871893188E-2</v>
      </c>
      <c r="J32" s="2">
        <f t="shared" si="6"/>
        <v>2.1036850902403773E-2</v>
      </c>
      <c r="K32">
        <v>1050.36834</v>
      </c>
      <c r="L32" s="2">
        <v>183.78879067448682</v>
      </c>
      <c r="M32">
        <f t="shared" si="7"/>
        <v>5.8291995472490581E-2</v>
      </c>
      <c r="N32" s="2">
        <f t="shared" si="8"/>
        <v>3.5552508503001234E-2</v>
      </c>
      <c r="O32">
        <v>899.99999999999966</v>
      </c>
      <c r="P32" s="2">
        <v>157.4780058651026</v>
      </c>
      <c r="Q32">
        <f t="shared" si="9"/>
        <v>5.1981525660414821E-2</v>
      </c>
      <c r="R32" s="2">
        <f t="shared" si="10"/>
        <v>2.9242038690925478E-2</v>
      </c>
      <c r="S32">
        <v>1265.5792453664803</v>
      </c>
      <c r="T32" s="2">
        <v>221.44543980508308</v>
      </c>
      <c r="U32">
        <f t="shared" si="11"/>
        <v>5.5745823245012774E-2</v>
      </c>
      <c r="V32" s="2">
        <f t="shared" si="12"/>
        <v>3.3006336275523566E-2</v>
      </c>
      <c r="W32">
        <v>4445329</v>
      </c>
      <c r="X32" s="2">
        <f t="shared" si="13"/>
        <v>6.2575461484000649E-3</v>
      </c>
      <c r="Y32">
        <v>59558</v>
      </c>
      <c r="Z32" s="2">
        <f t="shared" si="14"/>
        <v>6.2063330461509233E-2</v>
      </c>
      <c r="AA32">
        <v>19892</v>
      </c>
      <c r="AB32" s="2">
        <f t="shared" si="15"/>
        <v>-3.783341895699957E-2</v>
      </c>
      <c r="AC32">
        <v>5.5199999999999999E-2</v>
      </c>
      <c r="AD32" s="62">
        <v>3.220000000000009E-2</v>
      </c>
      <c r="AE32" s="18">
        <f t="shared" si="0"/>
        <v>1.1999999999999927E-3</v>
      </c>
      <c r="AF32" s="75">
        <f t="shared" si="1"/>
        <v>6.9488752556247368E-4</v>
      </c>
      <c r="AG32" s="7">
        <v>2763.3724166666666</v>
      </c>
      <c r="AH32" s="2">
        <f t="shared" si="2"/>
        <v>-8.966567450869356E-2</v>
      </c>
      <c r="AI32">
        <v>15.307364439939143</v>
      </c>
      <c r="AJ32" s="26">
        <f t="shared" si="16"/>
        <v>6.257546148399129E-3</v>
      </c>
      <c r="AK32" s="72">
        <f t="shared" si="16"/>
        <v>6.0846962237448565E-4</v>
      </c>
      <c r="AN32" s="18"/>
      <c r="AO32" s="25"/>
      <c r="AQ32" s="1"/>
      <c r="AR32" s="1"/>
    </row>
    <row r="33" spans="1:44" x14ac:dyDescent="0.25">
      <c r="A33">
        <v>2000</v>
      </c>
      <c r="B33" s="2">
        <v>589.38547486033508</v>
      </c>
      <c r="C33">
        <v>1185.8542767754843</v>
      </c>
      <c r="D33" s="2">
        <v>201.20181568039027</v>
      </c>
      <c r="E33">
        <f t="shared" si="3"/>
        <v>0.14101658189877403</v>
      </c>
      <c r="F33" s="2">
        <f t="shared" si="4"/>
        <v>0.11021530194023367</v>
      </c>
      <c r="G33">
        <v>696.12</v>
      </c>
      <c r="H33" s="2">
        <v>118.10945971563983</v>
      </c>
      <c r="I33">
        <f t="shared" si="5"/>
        <v>0.11752987859800924</v>
      </c>
      <c r="J33" s="2">
        <f t="shared" si="6"/>
        <v>8.6728598639468968E-2</v>
      </c>
      <c r="K33">
        <v>1105.9657199999999</v>
      </c>
      <c r="L33" s="2">
        <v>187.64726434123224</v>
      </c>
      <c r="M33">
        <f t="shared" si="7"/>
        <v>5.1578005391257981E-2</v>
      </c>
      <c r="N33" s="2">
        <f t="shared" si="8"/>
        <v>2.0776725432717694E-2</v>
      </c>
      <c r="O33">
        <v>941.17647058823502</v>
      </c>
      <c r="P33" s="2">
        <v>159.68776136046833</v>
      </c>
      <c r="Q33">
        <f t="shared" si="9"/>
        <v>4.4735893841391518E-2</v>
      </c>
      <c r="R33" s="2">
        <f t="shared" si="10"/>
        <v>1.3934613882851086E-2</v>
      </c>
      <c r="S33">
        <v>1357.7630822311683</v>
      </c>
      <c r="T33" s="2">
        <v>230.36928125059637</v>
      </c>
      <c r="U33">
        <f t="shared" si="11"/>
        <v>7.0308634264583988E-2</v>
      </c>
      <c r="V33" s="2">
        <f t="shared" si="12"/>
        <v>3.9507354306043685E-2</v>
      </c>
      <c r="W33">
        <v>4478497</v>
      </c>
      <c r="X33" s="2">
        <f t="shared" si="13"/>
        <v>7.433617090876427E-3</v>
      </c>
      <c r="Y33">
        <v>62623</v>
      </c>
      <c r="Z33" s="2">
        <f t="shared" si="14"/>
        <v>5.0181995098927221E-2</v>
      </c>
      <c r="AA33">
        <v>19534</v>
      </c>
      <c r="AB33" s="2">
        <f t="shared" si="15"/>
        <v>-1.8161103827206797E-2</v>
      </c>
      <c r="AC33">
        <v>6.2199999999999998E-2</v>
      </c>
      <c r="AD33" s="62">
        <v>3.0919452590420358E-2</v>
      </c>
      <c r="AE33" s="18">
        <f t="shared" si="0"/>
        <v>6.9999999999999993E-3</v>
      </c>
      <c r="AF33" s="75">
        <f t="shared" si="1"/>
        <v>-1.2805474095797312E-3</v>
      </c>
      <c r="AG33" s="7">
        <v>3484.9767500000003</v>
      </c>
      <c r="AH33" s="2">
        <f t="shared" si="2"/>
        <v>0.23200954881564928</v>
      </c>
      <c r="AI33">
        <v>15.31479805703002</v>
      </c>
      <c r="AJ33" s="26">
        <f t="shared" si="16"/>
        <v>7.4336170908768651E-3</v>
      </c>
      <c r="AK33" s="72">
        <f t="shared" si="16"/>
        <v>1.176070942477736E-3</v>
      </c>
      <c r="AN33" s="18"/>
      <c r="AO33" s="25"/>
      <c r="AQ33" s="1"/>
      <c r="AR33" s="1"/>
    </row>
    <row r="34" spans="1:44" x14ac:dyDescent="0.25">
      <c r="A34">
        <v>2001</v>
      </c>
      <c r="B34" s="2">
        <v>607.26256983240216</v>
      </c>
      <c r="C34">
        <v>1277.1426504444998</v>
      </c>
      <c r="D34" s="2">
        <v>210.31143921763157</v>
      </c>
      <c r="E34">
        <f t="shared" si="3"/>
        <v>7.4161854757191656E-2</v>
      </c>
      <c r="F34" s="2">
        <f t="shared" si="4"/>
        <v>4.4281013546149259E-2</v>
      </c>
      <c r="G34">
        <v>787.96</v>
      </c>
      <c r="H34" s="2">
        <v>129.75606255749773</v>
      </c>
      <c r="I34">
        <f t="shared" si="5"/>
        <v>0.12392526788218164</v>
      </c>
      <c r="J34" s="2">
        <f t="shared" si="6"/>
        <v>9.4044426671138909E-2</v>
      </c>
      <c r="K34">
        <v>1149.5032699999999</v>
      </c>
      <c r="L34" s="2">
        <v>189.29262679852809</v>
      </c>
      <c r="M34">
        <f t="shared" si="7"/>
        <v>3.8611001887390459E-2</v>
      </c>
      <c r="N34" s="2">
        <f t="shared" si="8"/>
        <v>8.7301606763480373E-3</v>
      </c>
      <c r="O34">
        <v>991.17647058823513</v>
      </c>
      <c r="P34" s="2">
        <v>163.22041235997619</v>
      </c>
      <c r="Q34">
        <f t="shared" si="9"/>
        <v>5.176193455858958E-2</v>
      </c>
      <c r="R34" s="2">
        <f t="shared" si="10"/>
        <v>2.1881093347547096E-2</v>
      </c>
      <c r="S34">
        <v>1417.3176449772204</v>
      </c>
      <c r="T34" s="2">
        <v>233.39453399348898</v>
      </c>
      <c r="U34">
        <f t="shared" si="11"/>
        <v>4.2927549710852032E-2</v>
      </c>
      <c r="V34" s="2">
        <f t="shared" si="12"/>
        <v>1.3046708499809411E-2</v>
      </c>
      <c r="W34">
        <v>4503436</v>
      </c>
      <c r="X34" s="2">
        <f t="shared" si="13"/>
        <v>5.5531619058445921E-3</v>
      </c>
      <c r="Y34">
        <v>62648</v>
      </c>
      <c r="Z34" s="2">
        <f t="shared" si="14"/>
        <v>3.9913468132128893E-4</v>
      </c>
      <c r="AA34">
        <v>23400</v>
      </c>
      <c r="AB34" s="2">
        <f t="shared" si="15"/>
        <v>0.18057948533837045</v>
      </c>
      <c r="AC34">
        <v>6.2400000000000004E-2</v>
      </c>
      <c r="AD34" s="62">
        <v>3.2068246445497543E-2</v>
      </c>
      <c r="AE34" s="18">
        <f t="shared" si="0"/>
        <v>2.0000000000000573E-4</v>
      </c>
      <c r="AF34" s="75">
        <f t="shared" si="1"/>
        <v>1.1487938550771848E-3</v>
      </c>
      <c r="AG34" s="7">
        <v>3440.702416666667</v>
      </c>
      <c r="AH34" s="2">
        <f t="shared" si="2"/>
        <v>-1.2785731308508354E-2</v>
      </c>
      <c r="AI34">
        <v>15.320351218935864</v>
      </c>
      <c r="AJ34" s="26">
        <f t="shared" si="16"/>
        <v>5.5531619058442061E-3</v>
      </c>
      <c r="AK34" s="72">
        <f t="shared" si="16"/>
        <v>-1.880455185032659E-3</v>
      </c>
      <c r="AN34" s="18"/>
      <c r="AO34" s="25"/>
      <c r="AQ34" s="1"/>
      <c r="AR34" s="1"/>
    </row>
    <row r="35" spans="1:44" x14ac:dyDescent="0.25">
      <c r="A35">
        <v>2002</v>
      </c>
      <c r="B35" s="2">
        <v>615.08379888268144</v>
      </c>
      <c r="C35">
        <v>1362.5262417681479</v>
      </c>
      <c r="D35" s="2">
        <v>221.51879861625662</v>
      </c>
      <c r="E35">
        <f t="shared" si="3"/>
        <v>6.4715229097364976E-2</v>
      </c>
      <c r="F35" s="2">
        <f t="shared" si="4"/>
        <v>5.1917979495894558E-2</v>
      </c>
      <c r="G35">
        <v>892.02</v>
      </c>
      <c r="H35" s="2">
        <v>145.02414168937332</v>
      </c>
      <c r="I35">
        <f t="shared" si="5"/>
        <v>0.12404122670515949</v>
      </c>
      <c r="J35" s="2">
        <f t="shared" si="6"/>
        <v>0.11124397710368909</v>
      </c>
      <c r="K35">
        <v>1137.63996</v>
      </c>
      <c r="L35" s="2">
        <v>184.95690539509542</v>
      </c>
      <c r="M35">
        <f t="shared" si="7"/>
        <v>-1.0374003899952593E-2</v>
      </c>
      <c r="N35" s="2">
        <f t="shared" si="8"/>
        <v>-2.3171253501422958E-2</v>
      </c>
      <c r="O35">
        <v>1044.1176470588232</v>
      </c>
      <c r="P35" s="2">
        <v>169.75209702409572</v>
      </c>
      <c r="Q35">
        <f t="shared" si="9"/>
        <v>5.2034859123053924E-2</v>
      </c>
      <c r="R35" s="2">
        <f t="shared" si="10"/>
        <v>3.9237609521583394E-2</v>
      </c>
      <c r="S35">
        <v>1481.2270535674802</v>
      </c>
      <c r="T35" s="2">
        <v>240.81711406773752</v>
      </c>
      <c r="U35">
        <f t="shared" si="11"/>
        <v>4.4104731693342912E-2</v>
      </c>
      <c r="V35" s="2">
        <f t="shared" si="12"/>
        <v>3.1307482091872417E-2</v>
      </c>
      <c r="W35">
        <v>4524066</v>
      </c>
      <c r="X35" s="2">
        <f t="shared" si="13"/>
        <v>4.5704860352840364E-3</v>
      </c>
      <c r="Y35">
        <v>75206</v>
      </c>
      <c r="Z35" s="2">
        <f t="shared" si="14"/>
        <v>0.18269925755836816</v>
      </c>
      <c r="AA35">
        <v>21744</v>
      </c>
      <c r="AB35" s="2">
        <f t="shared" si="15"/>
        <v>-7.3398164954867881E-2</v>
      </c>
      <c r="AC35">
        <v>6.3799999999999996E-2</v>
      </c>
      <c r="AD35" s="62">
        <v>5.0920515179392917E-2</v>
      </c>
      <c r="AE35" s="18">
        <f t="shared" si="0"/>
        <v>1.3999999999999915E-3</v>
      </c>
      <c r="AF35" s="75">
        <f t="shared" si="1"/>
        <v>1.8852268733895373E-2</v>
      </c>
      <c r="AG35" s="7">
        <v>2921.4733333333334</v>
      </c>
      <c r="AH35" s="2">
        <f t="shared" si="2"/>
        <v>-0.16358758619314887</v>
      </c>
      <c r="AI35">
        <v>15.324921704971148</v>
      </c>
      <c r="AJ35" s="26">
        <f t="shared" si="16"/>
        <v>4.5704860352842047E-3</v>
      </c>
      <c r="AK35" s="72">
        <f t="shared" si="16"/>
        <v>-9.8267587056000139E-4</v>
      </c>
      <c r="AN35" s="18"/>
      <c r="AO35" s="25"/>
      <c r="AQ35" s="1"/>
      <c r="AR35" s="1"/>
    </row>
    <row r="36" spans="1:44" x14ac:dyDescent="0.25">
      <c r="A36">
        <v>2003</v>
      </c>
      <c r="B36" s="2">
        <v>630.16759776536298</v>
      </c>
      <c r="C36">
        <v>1387.7216245612146</v>
      </c>
      <c r="D36" s="2">
        <v>220.21469042239139</v>
      </c>
      <c r="E36">
        <f t="shared" si="3"/>
        <v>1.832277591344602E-2</v>
      </c>
      <c r="F36" s="2">
        <f t="shared" si="4"/>
        <v>-5.9045194218781474E-3</v>
      </c>
      <c r="G36">
        <v>926.59</v>
      </c>
      <c r="H36" s="2">
        <v>147.03866134751777</v>
      </c>
      <c r="I36">
        <f t="shared" si="5"/>
        <v>3.8022626927678445E-2</v>
      </c>
      <c r="J36" s="2">
        <f t="shared" si="6"/>
        <v>1.3795331592354227E-2</v>
      </c>
      <c r="K36">
        <v>1055.4633899999999</v>
      </c>
      <c r="L36" s="2">
        <v>167.48931454787237</v>
      </c>
      <c r="M36">
        <f t="shared" si="7"/>
        <v>-7.4976003310913877E-2</v>
      </c>
      <c r="N36" s="2">
        <f t="shared" si="8"/>
        <v>-9.9203298646238156E-2</v>
      </c>
      <c r="O36">
        <v>1091.1764705882349</v>
      </c>
      <c r="P36" s="2">
        <v>173.15654985398413</v>
      </c>
      <c r="Q36">
        <f t="shared" si="9"/>
        <v>4.4084273132019285E-2</v>
      </c>
      <c r="R36" s="2">
        <f t="shared" si="10"/>
        <v>1.9856977796695176E-2</v>
      </c>
      <c r="S36">
        <v>1570.0004423408689</v>
      </c>
      <c r="T36" s="2">
        <v>249.14014111614858</v>
      </c>
      <c r="U36">
        <f t="shared" si="11"/>
        <v>5.8205066587100597E-2</v>
      </c>
      <c r="V36" s="2">
        <f t="shared" si="12"/>
        <v>3.3977771251776465E-2</v>
      </c>
      <c r="W36">
        <v>4552252</v>
      </c>
      <c r="X36" s="2">
        <f t="shared" si="13"/>
        <v>6.2109085660269478E-3</v>
      </c>
      <c r="Y36">
        <v>92631</v>
      </c>
      <c r="Z36" s="2">
        <f t="shared" si="14"/>
        <v>0.20839284383922102</v>
      </c>
      <c r="AA36">
        <v>21405</v>
      </c>
      <c r="AB36" s="2">
        <f t="shared" si="15"/>
        <v>-1.5713317811878506E-2</v>
      </c>
      <c r="AC36">
        <v>5.04E-2</v>
      </c>
      <c r="AD36" s="62">
        <v>2.5876839237057192E-2</v>
      </c>
      <c r="AE36" s="18">
        <f t="shared" si="0"/>
        <v>-1.3399999999999995E-2</v>
      </c>
      <c r="AF36" s="75">
        <f t="shared" si="1"/>
        <v>-2.5043675942335725E-2</v>
      </c>
      <c r="AG36" s="7">
        <v>2698.0390833333336</v>
      </c>
      <c r="AH36" s="2">
        <f t="shared" si="2"/>
        <v>-7.9562811519824528E-2</v>
      </c>
      <c r="AI36">
        <v>15.331132613537175</v>
      </c>
      <c r="AJ36" s="26">
        <f t="shared" si="16"/>
        <v>6.210908566027129E-3</v>
      </c>
      <c r="AK36" s="72">
        <f t="shared" si="16"/>
        <v>1.6404225307429243E-3</v>
      </c>
      <c r="AN36" s="18"/>
      <c r="AO36" s="25"/>
      <c r="AQ36" s="1"/>
      <c r="AR36" s="1"/>
    </row>
    <row r="37" spans="1:44" x14ac:dyDescent="0.25">
      <c r="A37">
        <v>2004</v>
      </c>
      <c r="B37" s="2">
        <v>632.96089385474841</v>
      </c>
      <c r="C37">
        <v>1558.6267864926572</v>
      </c>
      <c r="D37" s="2">
        <v>246.24377297633336</v>
      </c>
      <c r="E37">
        <f t="shared" si="3"/>
        <v>0.11614188523527161</v>
      </c>
      <c r="F37" s="2">
        <f t="shared" si="4"/>
        <v>0.11171905626526948</v>
      </c>
      <c r="G37">
        <v>1007.73</v>
      </c>
      <c r="H37" s="2">
        <v>159.20888790820834</v>
      </c>
      <c r="I37">
        <f t="shared" si="5"/>
        <v>8.3944374827332316E-2</v>
      </c>
      <c r="J37" s="2">
        <f t="shared" si="6"/>
        <v>7.9521545857330164E-2</v>
      </c>
      <c r="K37">
        <v>1024.82402</v>
      </c>
      <c r="L37" s="2">
        <v>161.90953184466025</v>
      </c>
      <c r="M37">
        <f t="shared" si="7"/>
        <v>-2.9458992675824882E-2</v>
      </c>
      <c r="N37" s="2">
        <f t="shared" si="8"/>
        <v>-3.3881821645826954E-2</v>
      </c>
      <c r="O37">
        <v>1129.4117647058818</v>
      </c>
      <c r="P37" s="2">
        <v>178.43310316182956</v>
      </c>
      <c r="Q37">
        <f t="shared" si="9"/>
        <v>3.4440489980291554E-2</v>
      </c>
      <c r="R37" s="2">
        <f t="shared" si="10"/>
        <v>3.0017661010289468E-2</v>
      </c>
      <c r="S37">
        <v>1675.0740920953697</v>
      </c>
      <c r="T37" s="2">
        <v>264.64100837164278</v>
      </c>
      <c r="U37">
        <f t="shared" si="11"/>
        <v>6.4781497279565892E-2</v>
      </c>
      <c r="V37" s="2">
        <f t="shared" si="12"/>
        <v>6.03586683095639E-2</v>
      </c>
      <c r="W37">
        <v>4577457</v>
      </c>
      <c r="X37" s="2">
        <f t="shared" si="13"/>
        <v>5.5215481756118517E-3</v>
      </c>
      <c r="Y37">
        <v>91563</v>
      </c>
      <c r="Z37" s="2">
        <f t="shared" si="14"/>
        <v>-1.1596598898895779E-2</v>
      </c>
      <c r="AA37">
        <v>23609</v>
      </c>
      <c r="AB37" s="2">
        <f t="shared" si="15"/>
        <v>9.8003455669166684E-2</v>
      </c>
      <c r="AC37">
        <v>4.36E-2</v>
      </c>
      <c r="AD37" s="62">
        <v>3.9167375886524886E-2</v>
      </c>
      <c r="AE37" s="18">
        <f t="shared" si="0"/>
        <v>-6.8000000000000005E-3</v>
      </c>
      <c r="AF37" s="75">
        <f t="shared" si="1"/>
        <v>1.3290536649467694E-2</v>
      </c>
      <c r="AG37" s="7">
        <v>4067.1604166666662</v>
      </c>
      <c r="AH37" s="2">
        <f t="shared" si="2"/>
        <v>0.41041982591576825</v>
      </c>
      <c r="AI37">
        <v>15.336654161712787</v>
      </c>
      <c r="AJ37" s="26">
        <f t="shared" si="16"/>
        <v>5.5215481756114571E-3</v>
      </c>
      <c r="AK37" s="72">
        <f t="shared" si="16"/>
        <v>-6.8936039041567199E-4</v>
      </c>
      <c r="AN37" s="18"/>
      <c r="AO37" s="25"/>
      <c r="AQ37" s="1"/>
      <c r="AR37" s="1"/>
    </row>
    <row r="38" spans="1:44" x14ac:dyDescent="0.25">
      <c r="A38">
        <v>2005</v>
      </c>
      <c r="B38" s="2">
        <v>643.01675977653611</v>
      </c>
      <c r="C38">
        <v>1700.7664658750214</v>
      </c>
      <c r="D38" s="2">
        <v>264.49799947144129</v>
      </c>
      <c r="E38">
        <f t="shared" si="3"/>
        <v>8.7273843201909188E-2</v>
      </c>
      <c r="F38" s="2">
        <f t="shared" si="4"/>
        <v>7.1511695508033088E-2</v>
      </c>
      <c r="G38">
        <v>1085.3900000000001</v>
      </c>
      <c r="H38" s="2">
        <v>168.79653344917469</v>
      </c>
      <c r="I38">
        <f t="shared" si="5"/>
        <v>7.4239092785244917E-2</v>
      </c>
      <c r="J38" s="2">
        <f t="shared" si="6"/>
        <v>5.84769450913687E-2</v>
      </c>
      <c r="K38">
        <v>1070.5428999999999</v>
      </c>
      <c r="L38" s="2">
        <v>166.4875578627281</v>
      </c>
      <c r="M38">
        <f t="shared" si="7"/>
        <v>4.3644992930608591E-2</v>
      </c>
      <c r="N38" s="2">
        <f t="shared" si="8"/>
        <v>2.7882845236732064E-2</v>
      </c>
      <c r="O38">
        <v>1166.1764705882347</v>
      </c>
      <c r="P38" s="2">
        <v>181.36019829304436</v>
      </c>
      <c r="Q38">
        <f t="shared" si="9"/>
        <v>3.2033488487175743E-2</v>
      </c>
      <c r="R38" s="2">
        <f t="shared" si="10"/>
        <v>1.6271340793299345E-2</v>
      </c>
      <c r="S38">
        <v>1765.4067324280099</v>
      </c>
      <c r="T38" s="2">
        <v>274.5506560422362</v>
      </c>
      <c r="U38">
        <f t="shared" si="11"/>
        <v>5.2523708753750224E-2</v>
      </c>
      <c r="V38" s="2">
        <f t="shared" si="12"/>
        <v>3.6761561059873819E-2</v>
      </c>
      <c r="W38">
        <v>4606363</v>
      </c>
      <c r="X38" s="2">
        <f t="shared" si="13"/>
        <v>6.2950047921193682E-3</v>
      </c>
      <c r="Y38">
        <v>83479</v>
      </c>
      <c r="Z38" s="2">
        <f t="shared" si="14"/>
        <v>-9.2432156727183593E-2</v>
      </c>
      <c r="AA38">
        <v>29544</v>
      </c>
      <c r="AB38" s="2">
        <f t="shared" si="15"/>
        <v>0.22425268228418599</v>
      </c>
      <c r="AC38">
        <v>3.7400000000000003E-2</v>
      </c>
      <c r="AD38" s="62">
        <v>2.151297440423651E-2</v>
      </c>
      <c r="AE38" s="18">
        <f t="shared" si="0"/>
        <v>-6.1999999999999972E-3</v>
      </c>
      <c r="AF38" s="75">
        <f t="shared" si="1"/>
        <v>-1.7654401482288376E-2</v>
      </c>
      <c r="AG38" s="7">
        <v>5766.1245833333342</v>
      </c>
      <c r="AH38" s="2">
        <f t="shared" si="2"/>
        <v>0.3490551358914496</v>
      </c>
      <c r="AI38">
        <v>15.342949166504907</v>
      </c>
      <c r="AJ38" s="26">
        <f t="shared" si="16"/>
        <v>6.2950047921201957E-3</v>
      </c>
      <c r="AK38" s="72">
        <f t="shared" si="16"/>
        <v>7.7345661650873865E-4</v>
      </c>
      <c r="AN38" s="18"/>
      <c r="AO38" s="25"/>
      <c r="AQ38" s="1"/>
      <c r="AR38" s="1"/>
    </row>
    <row r="39" spans="1:44" x14ac:dyDescent="0.25">
      <c r="A39">
        <v>2006</v>
      </c>
      <c r="B39" s="2">
        <v>657.54189944134055</v>
      </c>
      <c r="C39">
        <v>1960.0761430598222</v>
      </c>
      <c r="D39" s="2">
        <v>298.0914440167445</v>
      </c>
      <c r="E39">
        <f t="shared" si="3"/>
        <v>0.14190430925401493</v>
      </c>
      <c r="F39" s="2">
        <f t="shared" si="4"/>
        <v>0.11956661071562083</v>
      </c>
      <c r="G39">
        <v>1193.05</v>
      </c>
      <c r="H39" s="2">
        <v>181.44090909090914</v>
      </c>
      <c r="I39">
        <f t="shared" si="5"/>
        <v>9.4573683974463876E-2</v>
      </c>
      <c r="J39" s="2">
        <f t="shared" si="6"/>
        <v>7.2235985436069863E-2</v>
      </c>
      <c r="K39">
        <v>1108.87158</v>
      </c>
      <c r="L39" s="2">
        <v>168.63892338147838</v>
      </c>
      <c r="M39">
        <f t="shared" si="7"/>
        <v>3.5177000670827588E-2</v>
      </c>
      <c r="N39" s="2">
        <f t="shared" si="8"/>
        <v>1.2839302132433564E-2</v>
      </c>
      <c r="O39">
        <v>1214.7058823529405</v>
      </c>
      <c r="P39" s="2">
        <v>184.73436953370981</v>
      </c>
      <c r="Q39">
        <f t="shared" si="9"/>
        <v>4.0771551886130138E-2</v>
      </c>
      <c r="R39" s="2">
        <f t="shared" si="10"/>
        <v>1.8433853347736215E-2</v>
      </c>
      <c r="S39">
        <v>1887.309240500731</v>
      </c>
      <c r="T39" s="2">
        <v>287.02493971931261</v>
      </c>
      <c r="U39">
        <f t="shared" si="11"/>
        <v>6.677102525902455E-2</v>
      </c>
      <c r="V39" s="2">
        <f t="shared" si="12"/>
        <v>4.4433326720630585E-2</v>
      </c>
      <c r="W39">
        <v>4640219</v>
      </c>
      <c r="X39" s="2">
        <f t="shared" si="13"/>
        <v>7.3229548595900775E-3</v>
      </c>
      <c r="Y39">
        <v>62923</v>
      </c>
      <c r="Z39" s="2">
        <f t="shared" si="14"/>
        <v>-0.2826833465735708</v>
      </c>
      <c r="AA39">
        <v>28554</v>
      </c>
      <c r="AB39" s="2">
        <f t="shared" si="15"/>
        <v>-3.408364618323366E-2</v>
      </c>
      <c r="AC39">
        <v>4.07E-2</v>
      </c>
      <c r="AD39" s="62">
        <v>1.8110947002606445E-2</v>
      </c>
      <c r="AE39" s="18">
        <f t="shared" si="0"/>
        <v>3.2999999999999974E-3</v>
      </c>
      <c r="AF39" s="75">
        <f t="shared" si="1"/>
        <v>-3.4020274016300645E-3</v>
      </c>
      <c r="AG39" s="7">
        <v>7696.5344166666664</v>
      </c>
      <c r="AH39" s="2">
        <f t="shared" si="2"/>
        <v>0.28876994626066627</v>
      </c>
      <c r="AI39">
        <v>15.350272121364496</v>
      </c>
      <c r="AJ39" s="26">
        <f t="shared" si="16"/>
        <v>7.3229548595890037E-3</v>
      </c>
      <c r="AK39" s="72">
        <f t="shared" si="16"/>
        <v>1.027950067468808E-3</v>
      </c>
      <c r="AN39" s="18"/>
      <c r="AO39" s="25"/>
      <c r="AQ39" s="1"/>
      <c r="AR39" s="1"/>
    </row>
    <row r="40" spans="1:44" x14ac:dyDescent="0.25">
      <c r="A40">
        <v>2007</v>
      </c>
      <c r="B40" s="2">
        <v>662.56983240223428</v>
      </c>
      <c r="C40">
        <v>2180.0598967228721</v>
      </c>
      <c r="D40" s="2">
        <v>329.03096249021439</v>
      </c>
      <c r="E40">
        <f t="shared" si="3"/>
        <v>0.1063690309967501</v>
      </c>
      <c r="F40" s="2">
        <f t="shared" si="4"/>
        <v>9.8751558699356215E-2</v>
      </c>
      <c r="G40">
        <v>1511.65</v>
      </c>
      <c r="H40" s="2">
        <v>228.1495362563239</v>
      </c>
      <c r="I40">
        <f t="shared" si="5"/>
        <v>0.23668871609398962</v>
      </c>
      <c r="J40" s="2">
        <f t="shared" si="6"/>
        <v>0.22907124379659571</v>
      </c>
      <c r="K40">
        <v>1291.7138600000001</v>
      </c>
      <c r="L40" s="2">
        <v>194.95512726812828</v>
      </c>
      <c r="M40">
        <f t="shared" si="7"/>
        <v>0.15262700659705142</v>
      </c>
      <c r="N40" s="2">
        <f t="shared" si="8"/>
        <v>0.14500953429965766</v>
      </c>
      <c r="O40">
        <v>1280.8823529411759</v>
      </c>
      <c r="P40" s="2">
        <v>193.32035512349967</v>
      </c>
      <c r="Q40">
        <f t="shared" si="9"/>
        <v>5.3047203331524746E-2</v>
      </c>
      <c r="R40" s="2">
        <f t="shared" si="10"/>
        <v>4.5429731034130824E-2</v>
      </c>
      <c r="S40">
        <v>2013.9094085902607</v>
      </c>
      <c r="T40" s="2">
        <v>303.95428679397708</v>
      </c>
      <c r="U40">
        <f t="shared" si="11"/>
        <v>6.4925680047411602E-2</v>
      </c>
      <c r="V40" s="2">
        <f t="shared" si="12"/>
        <v>5.7308207750017597E-2</v>
      </c>
      <c r="W40">
        <v>4681134</v>
      </c>
      <c r="X40" s="2">
        <f t="shared" si="13"/>
        <v>8.7788248698731502E-3</v>
      </c>
      <c r="Y40">
        <v>46062</v>
      </c>
      <c r="Z40" s="2">
        <f t="shared" si="14"/>
        <v>-0.31192344157275914</v>
      </c>
      <c r="AA40">
        <v>30970</v>
      </c>
      <c r="AB40" s="2">
        <f t="shared" si="15"/>
        <v>8.1221962618082927E-2</v>
      </c>
      <c r="AC40">
        <v>4.7800000000000002E-2</v>
      </c>
      <c r="AD40" s="62">
        <v>4.0153440951571966E-2</v>
      </c>
      <c r="AE40" s="18">
        <f t="shared" si="0"/>
        <v>7.1000000000000021E-3</v>
      </c>
      <c r="AF40" s="75">
        <f t="shared" si="1"/>
        <v>2.2042493948965521E-2</v>
      </c>
      <c r="AG40" s="7">
        <v>9891.1703333333335</v>
      </c>
      <c r="AH40" s="2">
        <f t="shared" si="2"/>
        <v>0.2508723218645541</v>
      </c>
      <c r="AI40">
        <v>15.359050946234369</v>
      </c>
      <c r="AJ40" s="26">
        <f t="shared" si="16"/>
        <v>8.7788248698732474E-3</v>
      </c>
      <c r="AK40" s="72">
        <f t="shared" si="16"/>
        <v>1.4558700102842437E-3</v>
      </c>
      <c r="AN40" s="18"/>
      <c r="AO40" s="25"/>
      <c r="AQ40" s="1"/>
      <c r="AR40" s="1"/>
    </row>
    <row r="41" spans="1:44" x14ac:dyDescent="0.25">
      <c r="A41">
        <v>2008</v>
      </c>
      <c r="B41" s="2">
        <v>687.70949720670365</v>
      </c>
      <c r="C41">
        <v>2088.3173793172973</v>
      </c>
      <c r="D41" s="2">
        <v>303.66272209406691</v>
      </c>
      <c r="E41">
        <f t="shared" si="3"/>
        <v>-4.2993691926436567E-2</v>
      </c>
      <c r="F41" s="2">
        <f t="shared" si="4"/>
        <v>-8.0234238553219345E-2</v>
      </c>
      <c r="G41">
        <v>1414.66</v>
      </c>
      <c r="H41" s="2">
        <v>205.70604386677508</v>
      </c>
      <c r="I41">
        <f t="shared" si="5"/>
        <v>-6.6312549942707452E-2</v>
      </c>
      <c r="J41" s="2">
        <f t="shared" si="6"/>
        <v>-0.10355309656949026</v>
      </c>
      <c r="K41">
        <v>1386.0152499999999</v>
      </c>
      <c r="L41" s="2">
        <v>201.54080402112112</v>
      </c>
      <c r="M41">
        <f t="shared" si="7"/>
        <v>7.0462993349240388E-2</v>
      </c>
      <c r="N41" s="2">
        <f t="shared" si="8"/>
        <v>3.3222446722457638E-2</v>
      </c>
      <c r="O41">
        <v>1360.2941176470583</v>
      </c>
      <c r="P41" s="2">
        <v>197.80068810627421</v>
      </c>
      <c r="Q41">
        <f t="shared" si="9"/>
        <v>6.0151760659922518E-2</v>
      </c>
      <c r="R41" s="2">
        <f t="shared" si="10"/>
        <v>2.2911214033139605E-2</v>
      </c>
      <c r="S41">
        <v>2115.0218958729606</v>
      </c>
      <c r="T41" s="2">
        <v>307.54583213749805</v>
      </c>
      <c r="U41">
        <f t="shared" si="11"/>
        <v>4.8987352657557583E-2</v>
      </c>
      <c r="V41" s="2">
        <f t="shared" si="12"/>
        <v>1.174680603077468E-2</v>
      </c>
      <c r="W41">
        <v>4737171</v>
      </c>
      <c r="X41" s="2">
        <f t="shared" si="13"/>
        <v>1.1899733816680138E-2</v>
      </c>
      <c r="Y41">
        <v>42521</v>
      </c>
      <c r="Z41" s="2">
        <f t="shared" si="14"/>
        <v>-7.9990243532312641E-2</v>
      </c>
      <c r="AA41">
        <v>28640</v>
      </c>
      <c r="AB41" s="2">
        <f t="shared" si="15"/>
        <v>-7.8214651892666617E-2</v>
      </c>
      <c r="AC41">
        <v>4.4699999999999997E-2</v>
      </c>
      <c r="AD41" s="62">
        <v>6.7573355817874062E-3</v>
      </c>
      <c r="AE41" s="18">
        <f t="shared" si="0"/>
        <v>-3.1000000000000055E-3</v>
      </c>
      <c r="AF41" s="75">
        <f t="shared" si="1"/>
        <v>-3.3396105369784559E-2</v>
      </c>
      <c r="AG41" s="7">
        <v>8094.2650000000003</v>
      </c>
      <c r="AH41" s="2">
        <f t="shared" si="2"/>
        <v>-0.20048668743294226</v>
      </c>
      <c r="AI41">
        <v>15.370950680051049</v>
      </c>
      <c r="AJ41" s="26">
        <f t="shared" si="16"/>
        <v>1.1899733816679969E-2</v>
      </c>
      <c r="AK41" s="72">
        <f t="shared" si="16"/>
        <v>3.1209089468067219E-3</v>
      </c>
      <c r="AN41" s="18"/>
      <c r="AO41" s="25"/>
      <c r="AQ41" s="1"/>
      <c r="AR41" s="1"/>
    </row>
    <row r="42" spans="1:44" x14ac:dyDescent="0.25">
      <c r="A42">
        <v>2009</v>
      </c>
      <c r="B42" s="2">
        <v>702.23463687150809</v>
      </c>
      <c r="C42">
        <v>2144.5279466300863</v>
      </c>
      <c r="D42" s="2">
        <v>305.38623901892254</v>
      </c>
      <c r="E42">
        <f t="shared" si="3"/>
        <v>2.6560796601503508E-2</v>
      </c>
      <c r="F42" s="2">
        <f t="shared" si="4"/>
        <v>5.6597141957097571E-3</v>
      </c>
      <c r="G42">
        <v>1429.1</v>
      </c>
      <c r="H42" s="2">
        <v>203.50747812251402</v>
      </c>
      <c r="I42">
        <f t="shared" si="5"/>
        <v>1.0155655968432951E-2</v>
      </c>
      <c r="J42" s="2">
        <f t="shared" si="6"/>
        <v>-1.0745426437360886E-2</v>
      </c>
      <c r="K42">
        <v>1315.9955350699142</v>
      </c>
      <c r="L42" s="2">
        <v>187.40111438147554</v>
      </c>
      <c r="M42">
        <f t="shared" si="7"/>
        <v>-5.1839463499829617E-2</v>
      </c>
      <c r="N42" s="2">
        <f t="shared" si="8"/>
        <v>-7.2740545905623594E-2</v>
      </c>
      <c r="O42">
        <v>1417.6470588235288</v>
      </c>
      <c r="P42" s="2">
        <v>201.87655014273014</v>
      </c>
      <c r="Q42">
        <f t="shared" si="9"/>
        <v>4.1297557098120434E-2</v>
      </c>
      <c r="R42" s="2">
        <f t="shared" si="10"/>
        <v>2.0396474692326413E-2</v>
      </c>
      <c r="S42">
        <v>2163.1729110452525</v>
      </c>
      <c r="T42" s="2">
        <v>308.04132941694542</v>
      </c>
      <c r="U42">
        <f t="shared" si="11"/>
        <v>2.2510919054128029E-2</v>
      </c>
      <c r="V42" s="2">
        <f t="shared" si="12"/>
        <v>1.6098366483342651E-3</v>
      </c>
      <c r="W42">
        <v>4799252</v>
      </c>
      <c r="X42" s="2">
        <f t="shared" si="13"/>
        <v>1.3019950350460727E-2</v>
      </c>
      <c r="Y42">
        <v>69267</v>
      </c>
      <c r="Z42" s="2">
        <f t="shared" si="14"/>
        <v>0.48797053076347235</v>
      </c>
      <c r="AA42">
        <v>21783</v>
      </c>
      <c r="AB42" s="2">
        <f t="shared" si="15"/>
        <v>-0.27367449302622548</v>
      </c>
      <c r="AC42">
        <v>0.04</v>
      </c>
      <c r="AD42" s="62">
        <v>1.8878960194963455E-2</v>
      </c>
      <c r="AE42" s="18">
        <f t="shared" si="0"/>
        <v>-4.6999999999999958E-3</v>
      </c>
      <c r="AF42" s="75">
        <f t="shared" si="1"/>
        <v>1.2121624613176049E-2</v>
      </c>
      <c r="AG42" s="7">
        <v>5862.7944166666666</v>
      </c>
      <c r="AH42" s="2">
        <f t="shared" si="2"/>
        <v>-0.32252943338084367</v>
      </c>
      <c r="AI42">
        <v>15.38397063040151</v>
      </c>
      <c r="AJ42" s="26">
        <f t="shared" si="16"/>
        <v>1.3019950350461329E-2</v>
      </c>
      <c r="AK42" s="72">
        <f t="shared" si="16"/>
        <v>1.1202165337813597E-3</v>
      </c>
      <c r="AN42" s="18"/>
      <c r="AO42" s="25"/>
      <c r="AQ42" s="1"/>
      <c r="AR42" s="1"/>
    </row>
    <row r="43" spans="1:44" x14ac:dyDescent="0.25">
      <c r="A43">
        <v>2010</v>
      </c>
      <c r="B43" s="2">
        <v>719.55307262569795</v>
      </c>
      <c r="C43">
        <v>2322.3000908155418</v>
      </c>
      <c r="D43" s="2">
        <v>322.74201572669426</v>
      </c>
      <c r="E43">
        <f t="shared" si="3"/>
        <v>7.9638656342932143E-2</v>
      </c>
      <c r="F43" s="2">
        <f t="shared" si="4"/>
        <v>5.5275958268880605E-2</v>
      </c>
      <c r="G43">
        <v>1354.15</v>
      </c>
      <c r="H43" s="2">
        <v>188.19320652173926</v>
      </c>
      <c r="I43">
        <f t="shared" si="5"/>
        <v>-5.3870924285913675E-2</v>
      </c>
      <c r="J43" s="2">
        <f t="shared" si="6"/>
        <v>-7.8233622359965116E-2</v>
      </c>
      <c r="K43">
        <v>1401.0194746278753</v>
      </c>
      <c r="L43" s="2">
        <v>194.70689903601695</v>
      </c>
      <c r="M43">
        <f t="shared" si="7"/>
        <v>6.2606727684445154E-2</v>
      </c>
      <c r="N43" s="2">
        <f t="shared" si="8"/>
        <v>3.8244029610393672E-2</v>
      </c>
      <c r="O43">
        <v>1470.5882352941169</v>
      </c>
      <c r="P43" s="2">
        <v>204.37522835221046</v>
      </c>
      <c r="Q43">
        <f t="shared" si="9"/>
        <v>3.666398437159131E-2</v>
      </c>
      <c r="R43" s="2">
        <f t="shared" si="10"/>
        <v>1.2301286297539911E-2</v>
      </c>
      <c r="S43">
        <v>2296.5254124828602</v>
      </c>
      <c r="T43" s="2">
        <v>319.15997580313064</v>
      </c>
      <c r="U43">
        <f t="shared" si="11"/>
        <v>5.9821206309863331E-2</v>
      </c>
      <c r="V43" s="2">
        <f t="shared" si="12"/>
        <v>3.5458508235812043E-2</v>
      </c>
      <c r="W43">
        <v>4858199</v>
      </c>
      <c r="X43" s="2">
        <f t="shared" si="13"/>
        <v>1.2207720663175955E-2</v>
      </c>
      <c r="Y43">
        <v>74643</v>
      </c>
      <c r="Z43" s="2">
        <f t="shared" si="14"/>
        <v>7.4748146352443215E-2</v>
      </c>
      <c r="AA43">
        <v>17832</v>
      </c>
      <c r="AB43" s="2">
        <f t="shared" si="15"/>
        <v>-0.20013525298265161</v>
      </c>
      <c r="AC43">
        <v>3.5200000000000002E-2</v>
      </c>
      <c r="AD43" s="62">
        <v>1.0538106603023116E-2</v>
      </c>
      <c r="AE43" s="18">
        <f t="shared" si="0"/>
        <v>-4.7999999999999987E-3</v>
      </c>
      <c r="AF43" s="75">
        <f t="shared" si="1"/>
        <v>-8.3408535919403393E-3</v>
      </c>
      <c r="AG43" s="7">
        <v>7390.4269166666663</v>
      </c>
      <c r="AH43" s="2">
        <f t="shared" si="2"/>
        <v>0.23155914996152513</v>
      </c>
      <c r="AI43">
        <v>15.396178351064686</v>
      </c>
      <c r="AJ43" s="26">
        <f t="shared" si="16"/>
        <v>1.2207720663175436E-2</v>
      </c>
      <c r="AK43" s="72">
        <f t="shared" si="16"/>
        <v>-8.1222968728589251E-4</v>
      </c>
      <c r="AN43" s="18"/>
      <c r="AO43" s="25"/>
      <c r="AQ43" s="1"/>
      <c r="AR43" s="1"/>
    </row>
    <row r="44" spans="1:44" x14ac:dyDescent="0.25">
      <c r="A44">
        <v>2011</v>
      </c>
      <c r="B44" s="2">
        <v>728.49162011173144</v>
      </c>
      <c r="C44">
        <v>2531.9317430872802</v>
      </c>
      <c r="D44" s="2">
        <v>347.55811504035535</v>
      </c>
      <c r="E44">
        <f t="shared" si="3"/>
        <v>8.6424433209617818E-2</v>
      </c>
      <c r="F44" s="2">
        <f t="shared" si="4"/>
        <v>7.4078597387318521E-2</v>
      </c>
      <c r="G44">
        <v>1604.93</v>
      </c>
      <c r="H44" s="2">
        <v>220.30864263803693</v>
      </c>
      <c r="I44">
        <f t="shared" si="5"/>
        <v>0.1699061907040105</v>
      </c>
      <c r="J44" s="2">
        <f t="shared" si="6"/>
        <v>0.15756035488171094</v>
      </c>
      <c r="K44">
        <v>1473.5398936626068</v>
      </c>
      <c r="L44" s="2">
        <v>202.27273080184565</v>
      </c>
      <c r="M44">
        <f t="shared" si="7"/>
        <v>5.0467429135204023E-2</v>
      </c>
      <c r="N44" s="2">
        <f t="shared" si="8"/>
        <v>3.8121593312904496E-2</v>
      </c>
      <c r="O44">
        <v>1532.3529411764698</v>
      </c>
      <c r="P44" s="2">
        <v>210.34599422591123</v>
      </c>
      <c r="Q44">
        <f t="shared" si="9"/>
        <v>4.1141943331175213E-2</v>
      </c>
      <c r="R44" s="2">
        <f t="shared" si="10"/>
        <v>2.8796107508875721E-2</v>
      </c>
      <c r="S44">
        <v>2371.5995045782288</v>
      </c>
      <c r="T44" s="2">
        <v>325.54931849655151</v>
      </c>
      <c r="U44">
        <f t="shared" si="11"/>
        <v>3.2167333486105301E-2</v>
      </c>
      <c r="V44" s="2">
        <f t="shared" si="12"/>
        <v>1.9821497663805695E-2</v>
      </c>
      <c r="W44">
        <v>4920305</v>
      </c>
      <c r="X44" s="2">
        <f t="shared" si="13"/>
        <v>1.2702727352306464E-2</v>
      </c>
      <c r="Y44">
        <v>69395</v>
      </c>
      <c r="Z44" s="2">
        <f t="shared" si="14"/>
        <v>-7.2901929849616284E-2</v>
      </c>
      <c r="AA44">
        <v>20046</v>
      </c>
      <c r="AB44" s="2">
        <f t="shared" si="15"/>
        <v>0.11703503651910679</v>
      </c>
      <c r="AC44">
        <v>3.1200000000000002E-2</v>
      </c>
      <c r="AD44" s="62">
        <v>1.8777639751552774E-2</v>
      </c>
      <c r="AE44" s="18">
        <f t="shared" si="0"/>
        <v>-4.0000000000000001E-3</v>
      </c>
      <c r="AF44" s="75">
        <f t="shared" si="1"/>
        <v>8.2395331485296576E-3</v>
      </c>
      <c r="AG44" s="7">
        <v>8006.4407500000007</v>
      </c>
      <c r="AH44" s="2">
        <f t="shared" si="2"/>
        <v>8.006080871584427E-2</v>
      </c>
      <c r="AI44">
        <v>15.408881078416993</v>
      </c>
      <c r="AJ44" s="26">
        <f t="shared" si="16"/>
        <v>1.2702727352307264E-2</v>
      </c>
      <c r="AK44" s="72">
        <f t="shared" si="16"/>
        <v>4.9500668913182722E-4</v>
      </c>
      <c r="AN44" s="18"/>
      <c r="AO44" s="25"/>
      <c r="AQ44" s="1"/>
      <c r="AR44" s="1"/>
    </row>
    <row r="45" spans="1:44" x14ac:dyDescent="0.25">
      <c r="A45">
        <v>2012</v>
      </c>
      <c r="B45" s="2">
        <v>734.07821229050239</v>
      </c>
      <c r="C45">
        <v>2726.1764207515234</v>
      </c>
      <c r="D45" s="2">
        <v>371.37410906736909</v>
      </c>
      <c r="E45">
        <f t="shared" si="3"/>
        <v>7.3917502778651764E-2</v>
      </c>
      <c r="F45" s="2">
        <f t="shared" si="4"/>
        <v>6.6278046220694262E-2</v>
      </c>
      <c r="G45">
        <v>1844.49</v>
      </c>
      <c r="H45" s="2">
        <v>251.26614155251156</v>
      </c>
      <c r="I45">
        <f t="shared" si="5"/>
        <v>0.13912267459273983</v>
      </c>
      <c r="J45" s="2">
        <f t="shared" si="6"/>
        <v>0.13148321803478252</v>
      </c>
      <c r="K45">
        <v>1551.6868969327916</v>
      </c>
      <c r="L45" s="2">
        <v>211.37896084548694</v>
      </c>
      <c r="M45">
        <f t="shared" si="7"/>
        <v>5.1675062828421374E-2</v>
      </c>
      <c r="N45" s="2">
        <f t="shared" si="8"/>
        <v>4.4035606270463899E-2</v>
      </c>
      <c r="O45">
        <v>1592.6470588235284</v>
      </c>
      <c r="P45" s="2">
        <v>216.95876980929356</v>
      </c>
      <c r="Q45">
        <f t="shared" si="9"/>
        <v>3.8593024687678258E-2</v>
      </c>
      <c r="R45" s="2">
        <f t="shared" si="10"/>
        <v>3.0953568129720634E-2</v>
      </c>
      <c r="S45">
        <v>2479.4997124784368</v>
      </c>
      <c r="T45" s="2">
        <v>337.77050877750412</v>
      </c>
      <c r="U45">
        <f t="shared" si="11"/>
        <v>4.4492187034191867E-2</v>
      </c>
      <c r="V45" s="2">
        <f t="shared" si="12"/>
        <v>3.685273047623449E-2</v>
      </c>
      <c r="W45">
        <v>4985870</v>
      </c>
      <c r="X45" s="2">
        <f t="shared" si="13"/>
        <v>1.3237391304328144E-2</v>
      </c>
      <c r="Y45">
        <v>65682.083333333328</v>
      </c>
      <c r="Z45" s="2">
        <f t="shared" si="14"/>
        <v>-5.4988634718853589E-2</v>
      </c>
      <c r="AA45">
        <v>26267</v>
      </c>
      <c r="AB45" s="2">
        <f t="shared" si="15"/>
        <v>0.27028376586785735</v>
      </c>
      <c r="AC45">
        <v>2.1000000000000001E-2</v>
      </c>
      <c r="AD45" s="62">
        <v>1.3331288343558217E-2</v>
      </c>
      <c r="AE45" s="18">
        <f t="shared" si="0"/>
        <v>-1.0200000000000001E-2</v>
      </c>
      <c r="AF45" s="75">
        <f t="shared" si="1"/>
        <v>-5.4463514079945569E-3</v>
      </c>
      <c r="AG45" s="7">
        <v>8553.1940833333338</v>
      </c>
      <c r="AH45" s="2">
        <f t="shared" si="2"/>
        <v>6.6058478668501425E-2</v>
      </c>
      <c r="AI45">
        <v>15.422118469721321</v>
      </c>
      <c r="AJ45" s="26">
        <f t="shared" si="16"/>
        <v>1.3237391304327772E-2</v>
      </c>
      <c r="AK45" s="72">
        <f t="shared" si="16"/>
        <v>5.3466395202050876E-4</v>
      </c>
      <c r="AN45" s="18"/>
      <c r="AO45" s="25"/>
      <c r="AQ45" s="1"/>
      <c r="AR45" s="1"/>
    </row>
    <row r="46" spans="1:44" x14ac:dyDescent="0.25">
      <c r="A46">
        <v>2013</v>
      </c>
      <c r="B46" s="2">
        <v>749.72067039106093</v>
      </c>
      <c r="C46">
        <v>2860.239286275842</v>
      </c>
      <c r="D46" s="2">
        <v>381.50732655989276</v>
      </c>
      <c r="E46">
        <f t="shared" si="3"/>
        <v>4.8005238871156451E-2</v>
      </c>
      <c r="F46" s="2">
        <f t="shared" si="4"/>
        <v>2.6920120384085318E-2</v>
      </c>
      <c r="G46">
        <v>1437.3816853702492</v>
      </c>
      <c r="H46" s="2">
        <v>191.72229633478003</v>
      </c>
      <c r="I46">
        <f t="shared" si="5"/>
        <v>-0.24937963204378275</v>
      </c>
      <c r="J46" s="2">
        <f t="shared" si="6"/>
        <v>-0.27046475053085384</v>
      </c>
      <c r="K46">
        <v>1587.321930423996</v>
      </c>
      <c r="L46" s="2">
        <v>211.7217776049892</v>
      </c>
      <c r="M46">
        <f t="shared" si="7"/>
        <v>2.2705615940126007E-2</v>
      </c>
      <c r="N46" s="2">
        <f t="shared" si="8"/>
        <v>1.6204974530550054E-3</v>
      </c>
      <c r="O46">
        <v>1655.8823529411754</v>
      </c>
      <c r="P46" s="2">
        <v>220.86657315683357</v>
      </c>
      <c r="Q46">
        <f t="shared" si="9"/>
        <v>3.8936561698645143E-2</v>
      </c>
      <c r="R46" s="2">
        <f t="shared" si="10"/>
        <v>1.7851443211574149E-2</v>
      </c>
      <c r="S46">
        <v>2596.4767549873941</v>
      </c>
      <c r="T46" s="2">
        <v>346.32588609742464</v>
      </c>
      <c r="U46">
        <f t="shared" si="11"/>
        <v>4.60986208337852E-2</v>
      </c>
      <c r="V46" s="2">
        <f t="shared" si="12"/>
        <v>2.5013502346714043E-2</v>
      </c>
      <c r="W46">
        <v>5051275</v>
      </c>
      <c r="X46" s="2">
        <f t="shared" si="13"/>
        <v>1.3032774911234434E-2</v>
      </c>
      <c r="Y46">
        <v>69719</v>
      </c>
      <c r="Z46" s="2">
        <f t="shared" si="14"/>
        <v>5.9646693373375345E-2</v>
      </c>
      <c r="AA46">
        <v>28496</v>
      </c>
      <c r="AB46" s="2">
        <f t="shared" si="15"/>
        <v>8.1450328076774006E-2</v>
      </c>
      <c r="AC46">
        <v>2.58E-2</v>
      </c>
      <c r="AD46" s="62">
        <v>4.4910197869103101E-3</v>
      </c>
      <c r="AE46" s="18">
        <f t="shared" si="0"/>
        <v>4.7999999999999987E-3</v>
      </c>
      <c r="AF46" s="75">
        <f t="shared" si="1"/>
        <v>-8.8402685566479067E-3</v>
      </c>
      <c r="AG46" s="7">
        <v>9705.7186666666657</v>
      </c>
      <c r="AH46" s="2">
        <f t="shared" si="2"/>
        <v>0.12641047487148319</v>
      </c>
      <c r="AI46">
        <v>15.435151244632555</v>
      </c>
      <c r="AJ46" s="26">
        <f t="shared" si="16"/>
        <v>1.3032774911234668E-2</v>
      </c>
      <c r="AK46" s="72">
        <f t="shared" si="16"/>
        <v>-2.0461639309310442E-4</v>
      </c>
      <c r="AN46" s="18"/>
      <c r="AO46" s="25"/>
      <c r="AQ46" s="1"/>
      <c r="AR46" s="1"/>
    </row>
    <row r="47" spans="1:44" x14ac:dyDescent="0.25">
      <c r="A47">
        <v>2014</v>
      </c>
      <c r="B47" s="2">
        <v>764.8044692737426</v>
      </c>
      <c r="C47">
        <v>2860.9227863059145</v>
      </c>
      <c r="D47" s="2">
        <v>374.07244612765447</v>
      </c>
      <c r="E47">
        <f t="shared" si="3"/>
        <v>2.3893748320811994E-4</v>
      </c>
      <c r="F47" s="2">
        <f t="shared" si="4"/>
        <v>-1.9680570273613751E-2</v>
      </c>
      <c r="G47">
        <v>1507.1846326179555</v>
      </c>
      <c r="H47" s="2">
        <v>197.06796876451</v>
      </c>
      <c r="I47">
        <f t="shared" si="5"/>
        <v>4.7420244334660341E-2</v>
      </c>
      <c r="J47" s="2">
        <f t="shared" si="6"/>
        <v>2.7500736577838514E-2</v>
      </c>
      <c r="K47">
        <v>1609.2030913396477</v>
      </c>
      <c r="L47" s="2">
        <v>210.40712443374514</v>
      </c>
      <c r="M47">
        <f t="shared" si="7"/>
        <v>1.3690806451393513E-2</v>
      </c>
      <c r="N47" s="2">
        <f t="shared" si="8"/>
        <v>-6.2287013054285294E-3</v>
      </c>
      <c r="O47">
        <v>1707.3529411764696</v>
      </c>
      <c r="P47" s="2">
        <v>223.24045030722297</v>
      </c>
      <c r="Q47">
        <f t="shared" si="9"/>
        <v>3.0610172998255851E-2</v>
      </c>
      <c r="R47" s="2">
        <f t="shared" si="10"/>
        <v>1.0690665241433958E-2</v>
      </c>
      <c r="S47">
        <v>2698.3943026496227</v>
      </c>
      <c r="T47" s="2">
        <v>352.82146104768646</v>
      </c>
      <c r="U47">
        <f t="shared" si="11"/>
        <v>3.8501461560779611E-2</v>
      </c>
      <c r="V47" s="2">
        <f t="shared" si="12"/>
        <v>1.8581953803957746E-2</v>
      </c>
      <c r="W47">
        <v>5109056</v>
      </c>
      <c r="X47" s="2">
        <f t="shared" si="13"/>
        <v>1.1373964669436614E-2</v>
      </c>
      <c r="Y47">
        <v>75254</v>
      </c>
      <c r="Z47" s="2">
        <f t="shared" si="14"/>
        <v>7.6396180900101779E-2</v>
      </c>
      <c r="AA47">
        <v>28100</v>
      </c>
      <c r="AB47" s="2">
        <f t="shared" si="15"/>
        <v>-1.3994150207605714E-2</v>
      </c>
      <c r="AC47">
        <v>2.52E-2</v>
      </c>
      <c r="AD47" s="62">
        <v>5.0807749627420629E-3</v>
      </c>
      <c r="AE47" s="18">
        <f t="shared" si="0"/>
        <v>-5.9999999999999984E-4</v>
      </c>
      <c r="AF47" s="75">
        <f t="shared" si="1"/>
        <v>5.8975517583175277E-4</v>
      </c>
      <c r="AG47" s="7">
        <v>11117.277333333333</v>
      </c>
      <c r="AH47" s="2">
        <f t="shared" si="2"/>
        <v>0.13578514966282976</v>
      </c>
      <c r="AI47">
        <v>15.446525209301992</v>
      </c>
      <c r="AJ47" s="26">
        <f t="shared" si="16"/>
        <v>1.1373964669436631E-2</v>
      </c>
      <c r="AK47" s="72">
        <f t="shared" si="16"/>
        <v>-1.6588102417980366E-3</v>
      </c>
      <c r="AN47" s="18"/>
      <c r="AO47" s="25"/>
      <c r="AQ47" s="1"/>
      <c r="AR47" s="1"/>
    </row>
    <row r="48" spans="1:44" x14ac:dyDescent="0.25">
      <c r="A48">
        <v>2015</v>
      </c>
      <c r="B48" s="2">
        <v>781.00558659217847</v>
      </c>
      <c r="C48">
        <v>3020.9239297094618</v>
      </c>
      <c r="D48" s="2">
        <v>386.79927283118303</v>
      </c>
      <c r="E48">
        <f t="shared" si="3"/>
        <v>5.4418496242352996E-2</v>
      </c>
      <c r="F48" s="2">
        <f t="shared" si="4"/>
        <v>3.3456398737046214E-2</v>
      </c>
      <c r="G48">
        <v>1678.368050868283</v>
      </c>
      <c r="H48" s="2">
        <v>214.89834127712643</v>
      </c>
      <c r="I48">
        <f t="shared" si="5"/>
        <v>0.10757849420206636</v>
      </c>
      <c r="J48" s="2">
        <f t="shared" si="6"/>
        <v>8.6616396696759357E-2</v>
      </c>
      <c r="K48">
        <v>1696.7277350022548</v>
      </c>
      <c r="L48" s="2">
        <v>217.24911628426588</v>
      </c>
      <c r="M48">
        <f t="shared" si="7"/>
        <v>5.2962452238742484E-2</v>
      </c>
      <c r="N48" s="2">
        <f t="shared" si="8"/>
        <v>3.2000354733435613E-2</v>
      </c>
      <c r="O48">
        <v>1754.4117647058813</v>
      </c>
      <c r="P48" s="2">
        <v>224.63498274846413</v>
      </c>
      <c r="Q48">
        <f t="shared" si="9"/>
        <v>2.7189440400024641E-2</v>
      </c>
      <c r="R48" s="2">
        <f t="shared" si="10"/>
        <v>6.2273428947176709E-3</v>
      </c>
      <c r="S48">
        <v>2814.6392710222508</v>
      </c>
      <c r="T48" s="2">
        <v>360.38657332831406</v>
      </c>
      <c r="U48">
        <f t="shared" si="11"/>
        <v>4.2177214713060331E-2</v>
      </c>
      <c r="V48" s="2">
        <f t="shared" si="12"/>
        <v>2.1215117207753383E-2</v>
      </c>
      <c r="W48">
        <v>5165802</v>
      </c>
      <c r="X48" s="2">
        <f t="shared" si="13"/>
        <v>1.1045715075279879E-2</v>
      </c>
      <c r="Y48">
        <v>80561</v>
      </c>
      <c r="Z48" s="2">
        <f t="shared" si="14"/>
        <v>6.8145603079080588E-2</v>
      </c>
      <c r="AA48">
        <v>28137</v>
      </c>
      <c r="AB48" s="2">
        <f t="shared" si="15"/>
        <v>1.3158598552111005E-3</v>
      </c>
      <c r="AC48">
        <v>1.5700000000000002E-2</v>
      </c>
      <c r="AD48" s="62">
        <v>-5.4833455076699796E-3</v>
      </c>
      <c r="AE48" s="18">
        <f t="shared" si="0"/>
        <v>-9.499999999999998E-3</v>
      </c>
      <c r="AF48" s="75">
        <f t="shared" si="1"/>
        <v>-1.0564120470412042E-2</v>
      </c>
      <c r="AG48" s="7">
        <v>11104.258333333333</v>
      </c>
      <c r="AH48" s="2">
        <f t="shared" si="2"/>
        <v>-1.1717463351651747E-3</v>
      </c>
      <c r="AI48">
        <v>15.457570924377272</v>
      </c>
      <c r="AJ48" s="26">
        <f t="shared" si="16"/>
        <v>1.1045715075280071E-2</v>
      </c>
      <c r="AK48" s="72">
        <f t="shared" si="16"/>
        <v>-3.2824959415655997E-4</v>
      </c>
      <c r="AN48" s="18"/>
      <c r="AO48" s="25"/>
      <c r="AQ48" s="1"/>
      <c r="AR48" s="1"/>
    </row>
    <row r="49" spans="1:44" x14ac:dyDescent="0.25">
      <c r="AD49" s="10"/>
      <c r="AE49" s="18"/>
      <c r="AJ49" t="s">
        <v>57</v>
      </c>
      <c r="AK49" t="s">
        <v>56</v>
      </c>
    </row>
    <row r="50" spans="1:44" x14ac:dyDescent="0.25">
      <c r="A50" s="74" t="s">
        <v>61</v>
      </c>
      <c r="B50" s="74"/>
      <c r="C50" s="74"/>
      <c r="D50" s="74"/>
      <c r="E50" s="74"/>
      <c r="F50" s="74"/>
      <c r="G50" s="74"/>
      <c r="H50" s="74"/>
      <c r="I50" s="74"/>
      <c r="J50" s="74"/>
    </row>
    <row r="54" spans="1:44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U54" s="3"/>
      <c r="V54" s="3"/>
      <c r="W54" s="3"/>
      <c r="X54" s="3"/>
      <c r="Y54" s="3"/>
      <c r="Z54" s="3"/>
      <c r="AA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O54" s="3"/>
      <c r="AP54" s="3"/>
      <c r="AQ54" s="3"/>
      <c r="AR54" s="3"/>
    </row>
    <row r="55" spans="1:44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U55" s="3"/>
      <c r="V55" s="3"/>
      <c r="W55" s="3"/>
      <c r="X55" s="3"/>
      <c r="Y55" s="3"/>
      <c r="Z55" s="3"/>
      <c r="AA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O55" s="3"/>
      <c r="AP55" s="3"/>
      <c r="AQ55" s="3"/>
      <c r="AR55" s="3"/>
    </row>
    <row r="56" spans="1:44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U56" s="3"/>
      <c r="V56" s="3"/>
      <c r="W56" s="3"/>
      <c r="X56" s="3"/>
      <c r="Y56" s="3"/>
      <c r="Z56" s="3"/>
      <c r="AA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O56" s="3"/>
      <c r="AP56" s="3"/>
      <c r="AQ56" s="3"/>
      <c r="AR56" s="3"/>
    </row>
    <row r="57" spans="1:44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U57" s="3"/>
      <c r="V57" s="3"/>
      <c r="W57" s="3"/>
      <c r="X57" s="3"/>
      <c r="Y57" s="3"/>
      <c r="Z57" s="3"/>
      <c r="AA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O57" s="3"/>
      <c r="AP57" s="3"/>
      <c r="AQ57" s="3"/>
      <c r="AR57" s="3"/>
    </row>
    <row r="58" spans="1:44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U58" s="3"/>
      <c r="V58" s="3"/>
      <c r="W58" s="3"/>
      <c r="X58" s="3"/>
      <c r="Y58" s="3"/>
      <c r="Z58" s="3"/>
      <c r="AA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O58" s="3"/>
      <c r="AP58" s="3"/>
      <c r="AQ58" s="3"/>
      <c r="AR58" s="3"/>
    </row>
  </sheetData>
  <mergeCells count="1">
    <mergeCell ref="A50:J5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Rådata</vt:lpstr>
      <vt:lpstr>Omgjøring til reelle tall</vt:lpstr>
      <vt:lpstr>Transformasjon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Solberg vågseter</dc:creator>
  <cp:lastModifiedBy>Sara Solberg vågseter</cp:lastModifiedBy>
  <dcterms:created xsi:type="dcterms:W3CDTF">2017-02-16T10:01:09Z</dcterms:created>
  <dcterms:modified xsi:type="dcterms:W3CDTF">2017-05-20T09:50:09Z</dcterms:modified>
</cp:coreProperties>
</file>